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nipassaude-my.sharepoint.com/personal/amir_hosseini_uni-passau_de/Documents/AGV-Scheduling/instances/Case study/"/>
    </mc:Choice>
  </mc:AlternateContent>
  <xr:revisionPtr revIDLastSave="1083" documentId="11_8B6891BF810AD7101ACEF2C063891DEDE8DFBD59" xr6:coauthVersionLast="47" xr6:coauthVersionMax="47" xr10:uidLastSave="{888F2465-C856-421D-B0CC-F8DBE10B588D}"/>
  <bookViews>
    <workbookView xWindow="-120" yWindow="-16320" windowWidth="29040" windowHeight="15720" activeTab="5" xr2:uid="{00000000-000D-0000-FFFF-FFFF00000000}"/>
  </bookViews>
  <sheets>
    <sheet name="Layout" sheetId="2" r:id="rId1"/>
    <sheet name="e and d calculation " sheetId="3" r:id="rId2"/>
    <sheet name="n=200 (1)" sheetId="4" r:id="rId3"/>
    <sheet name="n=200 (2)" sheetId="6" r:id="rId4"/>
    <sheet name="n=200 (3)" sheetId="8" r:id="rId5"/>
    <sheet name="n=200 (4)" sheetId="9" r:id="rId6"/>
    <sheet name="n=200 (5)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4" i="6" l="1"/>
  <c r="H201" i="10"/>
  <c r="G201" i="10"/>
  <c r="F201" i="10"/>
  <c r="H200" i="10"/>
  <c r="G200" i="10"/>
  <c r="F200" i="10"/>
  <c r="H199" i="10"/>
  <c r="G199" i="10"/>
  <c r="F199" i="10"/>
  <c r="H198" i="10"/>
  <c r="G198" i="10"/>
  <c r="F198" i="10"/>
  <c r="H197" i="10"/>
  <c r="G197" i="10"/>
  <c r="F197" i="10"/>
  <c r="H196" i="10"/>
  <c r="G196" i="10"/>
  <c r="F196" i="10"/>
  <c r="H195" i="10"/>
  <c r="G195" i="10"/>
  <c r="F195" i="10"/>
  <c r="H194" i="10"/>
  <c r="G194" i="10"/>
  <c r="F194" i="10"/>
  <c r="H193" i="10"/>
  <c r="G193" i="10"/>
  <c r="F193" i="10"/>
  <c r="H192" i="10"/>
  <c r="G192" i="10"/>
  <c r="F192" i="10"/>
  <c r="H191" i="10"/>
  <c r="G191" i="10"/>
  <c r="F191" i="10"/>
  <c r="H190" i="10"/>
  <c r="G190" i="10"/>
  <c r="F190" i="10"/>
  <c r="H189" i="10"/>
  <c r="G189" i="10"/>
  <c r="F189" i="10"/>
  <c r="H188" i="10"/>
  <c r="G188" i="10"/>
  <c r="F188" i="10"/>
  <c r="H187" i="10"/>
  <c r="G187" i="10"/>
  <c r="F187" i="10"/>
  <c r="H186" i="10"/>
  <c r="G186" i="10"/>
  <c r="F186" i="10"/>
  <c r="H185" i="10"/>
  <c r="G185" i="10"/>
  <c r="F185" i="10"/>
  <c r="H184" i="10"/>
  <c r="G184" i="10"/>
  <c r="F184" i="10"/>
  <c r="H183" i="10"/>
  <c r="G183" i="10"/>
  <c r="F183" i="10"/>
  <c r="H182" i="10"/>
  <c r="G182" i="10"/>
  <c r="F182" i="10"/>
  <c r="H181" i="10"/>
  <c r="G181" i="10"/>
  <c r="F181" i="10"/>
  <c r="H180" i="10"/>
  <c r="G180" i="10"/>
  <c r="F180" i="10"/>
  <c r="H179" i="10"/>
  <c r="G179" i="10"/>
  <c r="F179" i="10"/>
  <c r="H178" i="10"/>
  <c r="G178" i="10"/>
  <c r="F178" i="10"/>
  <c r="H177" i="10"/>
  <c r="G177" i="10"/>
  <c r="F177" i="10"/>
  <c r="H176" i="10"/>
  <c r="G176" i="10"/>
  <c r="F176" i="10"/>
  <c r="H175" i="10"/>
  <c r="G175" i="10"/>
  <c r="F175" i="10"/>
  <c r="H174" i="10"/>
  <c r="G174" i="10"/>
  <c r="F174" i="10"/>
  <c r="H173" i="10"/>
  <c r="G173" i="10"/>
  <c r="F173" i="10"/>
  <c r="H172" i="10"/>
  <c r="G172" i="10"/>
  <c r="F172" i="10"/>
  <c r="H171" i="10"/>
  <c r="G171" i="10"/>
  <c r="F171" i="10"/>
  <c r="H170" i="10"/>
  <c r="G170" i="10"/>
  <c r="F170" i="10"/>
  <c r="H169" i="10"/>
  <c r="G169" i="10"/>
  <c r="F169" i="10"/>
  <c r="H168" i="10"/>
  <c r="G168" i="10"/>
  <c r="F168" i="10"/>
  <c r="H167" i="10"/>
  <c r="G167" i="10"/>
  <c r="F167" i="10"/>
  <c r="H166" i="10"/>
  <c r="G166" i="10"/>
  <c r="F166" i="10"/>
  <c r="H165" i="10"/>
  <c r="G165" i="10"/>
  <c r="F165" i="10"/>
  <c r="H164" i="10"/>
  <c r="G164" i="10"/>
  <c r="F164" i="10"/>
  <c r="H163" i="10"/>
  <c r="G163" i="10"/>
  <c r="F163" i="10"/>
  <c r="H162" i="10"/>
  <c r="G162" i="10"/>
  <c r="F162" i="10"/>
  <c r="H161" i="10"/>
  <c r="G161" i="10"/>
  <c r="F161" i="10"/>
  <c r="H160" i="10"/>
  <c r="G160" i="10"/>
  <c r="F160" i="10"/>
  <c r="H159" i="10"/>
  <c r="G159" i="10"/>
  <c r="F159" i="10"/>
  <c r="H158" i="10"/>
  <c r="G158" i="10"/>
  <c r="F158" i="10"/>
  <c r="H157" i="10"/>
  <c r="G157" i="10"/>
  <c r="F157" i="10"/>
  <c r="H156" i="10"/>
  <c r="G156" i="10"/>
  <c r="F156" i="10"/>
  <c r="H155" i="10"/>
  <c r="G155" i="10"/>
  <c r="F155" i="10"/>
  <c r="H154" i="10"/>
  <c r="G154" i="10"/>
  <c r="F154" i="10"/>
  <c r="H153" i="10"/>
  <c r="G153" i="10"/>
  <c r="F153" i="10"/>
  <c r="H152" i="10"/>
  <c r="G152" i="10"/>
  <c r="F152" i="10"/>
  <c r="H151" i="10"/>
  <c r="G151" i="10"/>
  <c r="F151" i="10"/>
  <c r="H150" i="10"/>
  <c r="G150" i="10"/>
  <c r="F150" i="10"/>
  <c r="H149" i="10"/>
  <c r="G149" i="10"/>
  <c r="F149" i="10"/>
  <c r="H148" i="10"/>
  <c r="G148" i="10"/>
  <c r="F148" i="10"/>
  <c r="H147" i="10"/>
  <c r="G147" i="10"/>
  <c r="F147" i="10"/>
  <c r="H146" i="10"/>
  <c r="G146" i="10"/>
  <c r="F146" i="10"/>
  <c r="H145" i="10"/>
  <c r="G145" i="10"/>
  <c r="F145" i="10"/>
  <c r="H144" i="10"/>
  <c r="G144" i="10"/>
  <c r="F144" i="10"/>
  <c r="H143" i="10"/>
  <c r="G143" i="10"/>
  <c r="F143" i="10"/>
  <c r="H142" i="10"/>
  <c r="G142" i="10"/>
  <c r="F142" i="10"/>
  <c r="H141" i="10"/>
  <c r="G141" i="10"/>
  <c r="F141" i="10"/>
  <c r="H140" i="10"/>
  <c r="G140" i="10"/>
  <c r="F140" i="10"/>
  <c r="H139" i="10"/>
  <c r="G139" i="10"/>
  <c r="F139" i="10"/>
  <c r="H138" i="10"/>
  <c r="G138" i="10"/>
  <c r="F138" i="10"/>
  <c r="H137" i="10"/>
  <c r="G137" i="10"/>
  <c r="F137" i="10"/>
  <c r="H136" i="10"/>
  <c r="G136" i="10"/>
  <c r="F136" i="10"/>
  <c r="H135" i="10"/>
  <c r="G135" i="10"/>
  <c r="F135" i="10"/>
  <c r="H134" i="10"/>
  <c r="G134" i="10"/>
  <c r="F134" i="10"/>
  <c r="H133" i="10"/>
  <c r="G133" i="10"/>
  <c r="F133" i="10"/>
  <c r="H132" i="10"/>
  <c r="G132" i="10"/>
  <c r="F132" i="10"/>
  <c r="H131" i="10"/>
  <c r="G131" i="10"/>
  <c r="F131" i="10"/>
  <c r="H130" i="10"/>
  <c r="G130" i="10"/>
  <c r="F130" i="10"/>
  <c r="H129" i="10"/>
  <c r="G129" i="10"/>
  <c r="F129" i="10"/>
  <c r="H128" i="10"/>
  <c r="G128" i="10"/>
  <c r="F128" i="10"/>
  <c r="H127" i="10"/>
  <c r="G127" i="10"/>
  <c r="F127" i="10"/>
  <c r="H126" i="10"/>
  <c r="G126" i="10"/>
  <c r="F126" i="10"/>
  <c r="H125" i="10"/>
  <c r="G125" i="10"/>
  <c r="F125" i="10"/>
  <c r="H124" i="10"/>
  <c r="G124" i="10"/>
  <c r="F124" i="10"/>
  <c r="H123" i="10"/>
  <c r="G123" i="10"/>
  <c r="F123" i="10"/>
  <c r="H122" i="10"/>
  <c r="G122" i="10"/>
  <c r="F122" i="10"/>
  <c r="H121" i="10"/>
  <c r="G121" i="10"/>
  <c r="F121" i="10"/>
  <c r="H120" i="10"/>
  <c r="G120" i="10"/>
  <c r="F120" i="10"/>
  <c r="H119" i="10"/>
  <c r="G119" i="10"/>
  <c r="F119" i="10"/>
  <c r="H118" i="10"/>
  <c r="G118" i="10"/>
  <c r="F118" i="10"/>
  <c r="H117" i="10"/>
  <c r="G117" i="10"/>
  <c r="F117" i="10"/>
  <c r="H116" i="10"/>
  <c r="G116" i="10"/>
  <c r="F116" i="10"/>
  <c r="H115" i="10"/>
  <c r="G115" i="10"/>
  <c r="F115" i="10"/>
  <c r="H114" i="10"/>
  <c r="G114" i="10"/>
  <c r="F114" i="10"/>
  <c r="H113" i="10"/>
  <c r="G113" i="10"/>
  <c r="F113" i="10"/>
  <c r="H112" i="10"/>
  <c r="G112" i="10"/>
  <c r="F112" i="10"/>
  <c r="H111" i="10"/>
  <c r="G111" i="10"/>
  <c r="F111" i="10"/>
  <c r="H110" i="10"/>
  <c r="G110" i="10"/>
  <c r="F110" i="10"/>
  <c r="H109" i="10"/>
  <c r="G109" i="10"/>
  <c r="F109" i="10"/>
  <c r="H108" i="10"/>
  <c r="G108" i="10"/>
  <c r="F108" i="10"/>
  <c r="H107" i="10"/>
  <c r="G107" i="10"/>
  <c r="F107" i="10"/>
  <c r="H106" i="10"/>
  <c r="G106" i="10"/>
  <c r="F106" i="10"/>
  <c r="H105" i="10"/>
  <c r="G105" i="10"/>
  <c r="F105" i="10"/>
  <c r="H104" i="10"/>
  <c r="G104" i="10"/>
  <c r="F104" i="10"/>
  <c r="H103" i="10"/>
  <c r="G103" i="10"/>
  <c r="F103" i="10"/>
  <c r="H102" i="10"/>
  <c r="G102" i="10"/>
  <c r="F102" i="10"/>
  <c r="H101" i="10"/>
  <c r="G101" i="10"/>
  <c r="F101" i="10"/>
  <c r="H100" i="10"/>
  <c r="G100" i="10"/>
  <c r="F100" i="10"/>
  <c r="H99" i="10"/>
  <c r="G99" i="10"/>
  <c r="F99" i="10"/>
  <c r="H98" i="10"/>
  <c r="G98" i="10"/>
  <c r="F98" i="10"/>
  <c r="H97" i="10"/>
  <c r="G97" i="10"/>
  <c r="F97" i="10"/>
  <c r="H96" i="10"/>
  <c r="G96" i="10"/>
  <c r="F96" i="10"/>
  <c r="H95" i="10"/>
  <c r="G95" i="10"/>
  <c r="F95" i="10"/>
  <c r="H94" i="10"/>
  <c r="G94" i="10"/>
  <c r="F94" i="10"/>
  <c r="H93" i="10"/>
  <c r="G93" i="10"/>
  <c r="F93" i="10"/>
  <c r="H92" i="10"/>
  <c r="G92" i="10"/>
  <c r="F92" i="10"/>
  <c r="H91" i="10"/>
  <c r="G91" i="10"/>
  <c r="F91" i="10"/>
  <c r="H90" i="10"/>
  <c r="G90" i="10"/>
  <c r="F90" i="10"/>
  <c r="H89" i="10"/>
  <c r="G89" i="10"/>
  <c r="F89" i="10"/>
  <c r="H88" i="10"/>
  <c r="G88" i="10"/>
  <c r="F88" i="10"/>
  <c r="H87" i="10"/>
  <c r="G87" i="10"/>
  <c r="F87" i="10"/>
  <c r="H86" i="10"/>
  <c r="G86" i="10"/>
  <c r="F86" i="10"/>
  <c r="H85" i="10"/>
  <c r="G85" i="10"/>
  <c r="F85" i="10"/>
  <c r="H84" i="10"/>
  <c r="G84" i="10"/>
  <c r="F84" i="10"/>
  <c r="H83" i="10"/>
  <c r="G83" i="10"/>
  <c r="F83" i="10"/>
  <c r="H82" i="10"/>
  <c r="G82" i="10"/>
  <c r="F82" i="10"/>
  <c r="H81" i="10"/>
  <c r="G81" i="10"/>
  <c r="F81" i="10"/>
  <c r="H80" i="10"/>
  <c r="G80" i="10"/>
  <c r="F80" i="10"/>
  <c r="H79" i="10"/>
  <c r="G79" i="10"/>
  <c r="F79" i="10"/>
  <c r="H78" i="10"/>
  <c r="G78" i="10"/>
  <c r="F78" i="10"/>
  <c r="H77" i="10"/>
  <c r="G77" i="10"/>
  <c r="F77" i="10"/>
  <c r="H76" i="10"/>
  <c r="G76" i="10"/>
  <c r="F76" i="10"/>
  <c r="H75" i="10"/>
  <c r="G75" i="10"/>
  <c r="F75" i="10"/>
  <c r="H74" i="10"/>
  <c r="G74" i="10"/>
  <c r="F74" i="10"/>
  <c r="H73" i="10"/>
  <c r="G73" i="10"/>
  <c r="F73" i="10"/>
  <c r="H72" i="10"/>
  <c r="G72" i="10"/>
  <c r="F72" i="10"/>
  <c r="H71" i="10"/>
  <c r="G71" i="10"/>
  <c r="F71" i="10"/>
  <c r="H70" i="10"/>
  <c r="G70" i="10"/>
  <c r="F70" i="10"/>
  <c r="H69" i="10"/>
  <c r="G69" i="10"/>
  <c r="F69" i="10"/>
  <c r="H68" i="10"/>
  <c r="G68" i="10"/>
  <c r="F68" i="10"/>
  <c r="H67" i="10"/>
  <c r="G67" i="10"/>
  <c r="F67" i="10"/>
  <c r="H66" i="10"/>
  <c r="G66" i="10"/>
  <c r="F66" i="10"/>
  <c r="H65" i="10"/>
  <c r="G65" i="10"/>
  <c r="F65" i="10"/>
  <c r="H64" i="10"/>
  <c r="G64" i="10"/>
  <c r="F64" i="10"/>
  <c r="H63" i="10"/>
  <c r="G63" i="10"/>
  <c r="F63" i="10"/>
  <c r="H62" i="10"/>
  <c r="G62" i="10"/>
  <c r="F62" i="10"/>
  <c r="H61" i="10"/>
  <c r="G61" i="10"/>
  <c r="F61" i="10"/>
  <c r="H60" i="10"/>
  <c r="G60" i="10"/>
  <c r="F60" i="10"/>
  <c r="H59" i="10"/>
  <c r="G59" i="10"/>
  <c r="F59" i="10"/>
  <c r="H58" i="10"/>
  <c r="G58" i="10"/>
  <c r="F58" i="10"/>
  <c r="H57" i="10"/>
  <c r="G57" i="10"/>
  <c r="F57" i="10"/>
  <c r="H56" i="10"/>
  <c r="G56" i="10"/>
  <c r="F56" i="10"/>
  <c r="H55" i="10"/>
  <c r="G55" i="10"/>
  <c r="F55" i="10"/>
  <c r="H54" i="10"/>
  <c r="G54" i="10"/>
  <c r="F54" i="10"/>
  <c r="H53" i="10"/>
  <c r="G53" i="10"/>
  <c r="F53" i="10"/>
  <c r="H52" i="10"/>
  <c r="G52" i="10"/>
  <c r="F52" i="10"/>
  <c r="H51" i="10"/>
  <c r="G51" i="10"/>
  <c r="F51" i="10"/>
  <c r="H50" i="10"/>
  <c r="G50" i="10"/>
  <c r="F50" i="10"/>
  <c r="H49" i="10"/>
  <c r="G49" i="10"/>
  <c r="F49" i="10"/>
  <c r="H48" i="10"/>
  <c r="G48" i="10"/>
  <c r="F48" i="10"/>
  <c r="H47" i="10"/>
  <c r="G47" i="10"/>
  <c r="F47" i="10"/>
  <c r="H46" i="10"/>
  <c r="G46" i="10"/>
  <c r="F46" i="10"/>
  <c r="H45" i="10"/>
  <c r="G45" i="10"/>
  <c r="F45" i="10"/>
  <c r="H44" i="10"/>
  <c r="G44" i="10"/>
  <c r="F44" i="10"/>
  <c r="H43" i="10"/>
  <c r="G43" i="10"/>
  <c r="F43" i="10"/>
  <c r="H42" i="10"/>
  <c r="G42" i="10"/>
  <c r="F42" i="10"/>
  <c r="H41" i="10"/>
  <c r="G41" i="10"/>
  <c r="F41" i="10"/>
  <c r="H40" i="10"/>
  <c r="G40" i="10"/>
  <c r="F40" i="10"/>
  <c r="H39" i="10"/>
  <c r="G39" i="10"/>
  <c r="F39" i="10"/>
  <c r="H38" i="10"/>
  <c r="G38" i="10"/>
  <c r="F38" i="10"/>
  <c r="H37" i="10"/>
  <c r="G37" i="10"/>
  <c r="F37" i="10"/>
  <c r="H36" i="10"/>
  <c r="G36" i="10"/>
  <c r="F36" i="10"/>
  <c r="H35" i="10"/>
  <c r="G35" i="10"/>
  <c r="F35" i="10"/>
  <c r="H34" i="10"/>
  <c r="G34" i="10"/>
  <c r="F34" i="10"/>
  <c r="H33" i="10"/>
  <c r="G33" i="10"/>
  <c r="F33" i="10"/>
  <c r="H32" i="10"/>
  <c r="G32" i="10"/>
  <c r="F32" i="10"/>
  <c r="H31" i="10"/>
  <c r="G31" i="10"/>
  <c r="F31" i="10"/>
  <c r="H30" i="10"/>
  <c r="G30" i="10"/>
  <c r="F30" i="10"/>
  <c r="H29" i="10"/>
  <c r="G29" i="10"/>
  <c r="F29" i="10"/>
  <c r="H28" i="10"/>
  <c r="G28" i="10"/>
  <c r="F28" i="10"/>
  <c r="H27" i="10"/>
  <c r="G27" i="10"/>
  <c r="F27" i="10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H4" i="10"/>
  <c r="G4" i="10"/>
  <c r="F4" i="10"/>
  <c r="H3" i="10"/>
  <c r="G3" i="10"/>
  <c r="F3" i="10"/>
  <c r="H2" i="10"/>
  <c r="G2" i="10"/>
  <c r="F2" i="10"/>
  <c r="H201" i="9"/>
  <c r="G201" i="9"/>
  <c r="F201" i="9"/>
  <c r="H200" i="9"/>
  <c r="G200" i="9"/>
  <c r="F200" i="9"/>
  <c r="H199" i="9"/>
  <c r="G199" i="9"/>
  <c r="F199" i="9"/>
  <c r="H198" i="9"/>
  <c r="G198" i="9"/>
  <c r="F198" i="9"/>
  <c r="H197" i="9"/>
  <c r="G197" i="9"/>
  <c r="F197" i="9"/>
  <c r="H196" i="9"/>
  <c r="G196" i="9"/>
  <c r="F196" i="9"/>
  <c r="H195" i="9"/>
  <c r="G195" i="9"/>
  <c r="F195" i="9"/>
  <c r="H194" i="9"/>
  <c r="G194" i="9"/>
  <c r="F194" i="9"/>
  <c r="H193" i="9"/>
  <c r="G193" i="9"/>
  <c r="F193" i="9"/>
  <c r="H192" i="9"/>
  <c r="G192" i="9"/>
  <c r="F192" i="9"/>
  <c r="H191" i="9"/>
  <c r="G191" i="9"/>
  <c r="F191" i="9"/>
  <c r="H190" i="9"/>
  <c r="G190" i="9"/>
  <c r="F190" i="9"/>
  <c r="H189" i="9"/>
  <c r="G189" i="9"/>
  <c r="F189" i="9"/>
  <c r="H188" i="9"/>
  <c r="G188" i="9"/>
  <c r="F188" i="9"/>
  <c r="H187" i="9"/>
  <c r="G187" i="9"/>
  <c r="F187" i="9"/>
  <c r="H186" i="9"/>
  <c r="G186" i="9"/>
  <c r="F186" i="9"/>
  <c r="H185" i="9"/>
  <c r="G185" i="9"/>
  <c r="F185" i="9"/>
  <c r="H184" i="9"/>
  <c r="G184" i="9"/>
  <c r="F184" i="9"/>
  <c r="H183" i="9"/>
  <c r="G183" i="9"/>
  <c r="F183" i="9"/>
  <c r="H182" i="9"/>
  <c r="G182" i="9"/>
  <c r="F182" i="9"/>
  <c r="H181" i="9"/>
  <c r="G181" i="9"/>
  <c r="F181" i="9"/>
  <c r="H180" i="9"/>
  <c r="G180" i="9"/>
  <c r="F180" i="9"/>
  <c r="H179" i="9"/>
  <c r="G179" i="9"/>
  <c r="F179" i="9"/>
  <c r="H178" i="9"/>
  <c r="G178" i="9"/>
  <c r="F178" i="9"/>
  <c r="H177" i="9"/>
  <c r="G177" i="9"/>
  <c r="F177" i="9"/>
  <c r="H176" i="9"/>
  <c r="G176" i="9"/>
  <c r="F176" i="9"/>
  <c r="H175" i="9"/>
  <c r="G175" i="9"/>
  <c r="F175" i="9"/>
  <c r="H174" i="9"/>
  <c r="G174" i="9"/>
  <c r="F174" i="9"/>
  <c r="H173" i="9"/>
  <c r="G173" i="9"/>
  <c r="F173" i="9"/>
  <c r="H172" i="9"/>
  <c r="G172" i="9"/>
  <c r="F172" i="9"/>
  <c r="H171" i="9"/>
  <c r="G171" i="9"/>
  <c r="F171" i="9"/>
  <c r="H170" i="9"/>
  <c r="G170" i="9"/>
  <c r="F170" i="9"/>
  <c r="H169" i="9"/>
  <c r="G169" i="9"/>
  <c r="F169" i="9"/>
  <c r="H168" i="9"/>
  <c r="G168" i="9"/>
  <c r="F168" i="9"/>
  <c r="H167" i="9"/>
  <c r="G167" i="9"/>
  <c r="F167" i="9"/>
  <c r="H166" i="9"/>
  <c r="G166" i="9"/>
  <c r="F166" i="9"/>
  <c r="H165" i="9"/>
  <c r="G165" i="9"/>
  <c r="F165" i="9"/>
  <c r="H164" i="9"/>
  <c r="G164" i="9"/>
  <c r="F164" i="9"/>
  <c r="H163" i="9"/>
  <c r="G163" i="9"/>
  <c r="F163" i="9"/>
  <c r="H162" i="9"/>
  <c r="G162" i="9"/>
  <c r="F162" i="9"/>
  <c r="H161" i="9"/>
  <c r="G161" i="9"/>
  <c r="F161" i="9"/>
  <c r="H160" i="9"/>
  <c r="G160" i="9"/>
  <c r="F160" i="9"/>
  <c r="H159" i="9"/>
  <c r="G159" i="9"/>
  <c r="F159" i="9"/>
  <c r="H158" i="9"/>
  <c r="G158" i="9"/>
  <c r="F158" i="9"/>
  <c r="H157" i="9"/>
  <c r="G157" i="9"/>
  <c r="F157" i="9"/>
  <c r="H156" i="9"/>
  <c r="G156" i="9"/>
  <c r="F156" i="9"/>
  <c r="H155" i="9"/>
  <c r="G155" i="9"/>
  <c r="F155" i="9"/>
  <c r="H154" i="9"/>
  <c r="G154" i="9"/>
  <c r="F154" i="9"/>
  <c r="H153" i="9"/>
  <c r="G153" i="9"/>
  <c r="F153" i="9"/>
  <c r="H152" i="9"/>
  <c r="G152" i="9"/>
  <c r="F152" i="9"/>
  <c r="H151" i="9"/>
  <c r="G151" i="9"/>
  <c r="F151" i="9"/>
  <c r="H150" i="9"/>
  <c r="G150" i="9"/>
  <c r="F150" i="9"/>
  <c r="H149" i="9"/>
  <c r="G149" i="9"/>
  <c r="F149" i="9"/>
  <c r="H148" i="9"/>
  <c r="G148" i="9"/>
  <c r="F148" i="9"/>
  <c r="H147" i="9"/>
  <c r="G147" i="9"/>
  <c r="F147" i="9"/>
  <c r="H146" i="9"/>
  <c r="G146" i="9"/>
  <c r="F146" i="9"/>
  <c r="H145" i="9"/>
  <c r="G145" i="9"/>
  <c r="F145" i="9"/>
  <c r="H144" i="9"/>
  <c r="G144" i="9"/>
  <c r="F144" i="9"/>
  <c r="H143" i="9"/>
  <c r="G143" i="9"/>
  <c r="F143" i="9"/>
  <c r="H142" i="9"/>
  <c r="G142" i="9"/>
  <c r="F142" i="9"/>
  <c r="H141" i="9"/>
  <c r="G141" i="9"/>
  <c r="F141" i="9"/>
  <c r="H140" i="9"/>
  <c r="G140" i="9"/>
  <c r="F140" i="9"/>
  <c r="H139" i="9"/>
  <c r="G139" i="9"/>
  <c r="F139" i="9"/>
  <c r="H138" i="9"/>
  <c r="G138" i="9"/>
  <c r="F138" i="9"/>
  <c r="H137" i="9"/>
  <c r="G137" i="9"/>
  <c r="F137" i="9"/>
  <c r="H136" i="9"/>
  <c r="G136" i="9"/>
  <c r="F136" i="9"/>
  <c r="H135" i="9"/>
  <c r="G135" i="9"/>
  <c r="F135" i="9"/>
  <c r="H134" i="9"/>
  <c r="G134" i="9"/>
  <c r="F134" i="9"/>
  <c r="H133" i="9"/>
  <c r="G133" i="9"/>
  <c r="F133" i="9"/>
  <c r="H132" i="9"/>
  <c r="G132" i="9"/>
  <c r="F132" i="9"/>
  <c r="H131" i="9"/>
  <c r="G131" i="9"/>
  <c r="F131" i="9"/>
  <c r="H130" i="9"/>
  <c r="G130" i="9"/>
  <c r="F130" i="9"/>
  <c r="H129" i="9"/>
  <c r="G129" i="9"/>
  <c r="F129" i="9"/>
  <c r="H128" i="9"/>
  <c r="G128" i="9"/>
  <c r="F128" i="9"/>
  <c r="H127" i="9"/>
  <c r="G127" i="9"/>
  <c r="F127" i="9"/>
  <c r="H126" i="9"/>
  <c r="G126" i="9"/>
  <c r="F126" i="9"/>
  <c r="H125" i="9"/>
  <c r="G125" i="9"/>
  <c r="F125" i="9"/>
  <c r="H124" i="9"/>
  <c r="G124" i="9"/>
  <c r="F124" i="9"/>
  <c r="H123" i="9"/>
  <c r="G123" i="9"/>
  <c r="F123" i="9"/>
  <c r="H122" i="9"/>
  <c r="G122" i="9"/>
  <c r="F122" i="9"/>
  <c r="H121" i="9"/>
  <c r="G121" i="9"/>
  <c r="F121" i="9"/>
  <c r="H120" i="9"/>
  <c r="G120" i="9"/>
  <c r="F120" i="9"/>
  <c r="H119" i="9"/>
  <c r="G119" i="9"/>
  <c r="F119" i="9"/>
  <c r="H118" i="9"/>
  <c r="G118" i="9"/>
  <c r="F118" i="9"/>
  <c r="H117" i="9"/>
  <c r="G117" i="9"/>
  <c r="F117" i="9"/>
  <c r="H116" i="9"/>
  <c r="G116" i="9"/>
  <c r="F116" i="9"/>
  <c r="H115" i="9"/>
  <c r="G115" i="9"/>
  <c r="F115" i="9"/>
  <c r="H114" i="9"/>
  <c r="G114" i="9"/>
  <c r="F114" i="9"/>
  <c r="H113" i="9"/>
  <c r="G113" i="9"/>
  <c r="F113" i="9"/>
  <c r="H112" i="9"/>
  <c r="G112" i="9"/>
  <c r="F112" i="9"/>
  <c r="H111" i="9"/>
  <c r="G111" i="9"/>
  <c r="F111" i="9"/>
  <c r="H110" i="9"/>
  <c r="G110" i="9"/>
  <c r="F110" i="9"/>
  <c r="H109" i="9"/>
  <c r="G109" i="9"/>
  <c r="F109" i="9"/>
  <c r="H108" i="9"/>
  <c r="G108" i="9"/>
  <c r="F108" i="9"/>
  <c r="H107" i="9"/>
  <c r="G107" i="9"/>
  <c r="F107" i="9"/>
  <c r="H106" i="9"/>
  <c r="G106" i="9"/>
  <c r="F106" i="9"/>
  <c r="H105" i="9"/>
  <c r="G105" i="9"/>
  <c r="F105" i="9"/>
  <c r="H104" i="9"/>
  <c r="G104" i="9"/>
  <c r="F104" i="9"/>
  <c r="H103" i="9"/>
  <c r="G103" i="9"/>
  <c r="F103" i="9"/>
  <c r="H102" i="9"/>
  <c r="G102" i="9"/>
  <c r="F102" i="9"/>
  <c r="H101" i="9"/>
  <c r="G101" i="9"/>
  <c r="F101" i="9"/>
  <c r="H100" i="9"/>
  <c r="G100" i="9"/>
  <c r="F100" i="9"/>
  <c r="H99" i="9"/>
  <c r="G99" i="9"/>
  <c r="F99" i="9"/>
  <c r="H98" i="9"/>
  <c r="G98" i="9"/>
  <c r="F98" i="9"/>
  <c r="H97" i="9"/>
  <c r="G97" i="9"/>
  <c r="F97" i="9"/>
  <c r="H96" i="9"/>
  <c r="G96" i="9"/>
  <c r="F96" i="9"/>
  <c r="H95" i="9"/>
  <c r="G95" i="9"/>
  <c r="F95" i="9"/>
  <c r="H94" i="9"/>
  <c r="G94" i="9"/>
  <c r="F94" i="9"/>
  <c r="H93" i="9"/>
  <c r="G93" i="9"/>
  <c r="F93" i="9"/>
  <c r="H92" i="9"/>
  <c r="G92" i="9"/>
  <c r="F92" i="9"/>
  <c r="H91" i="9"/>
  <c r="G91" i="9"/>
  <c r="F91" i="9"/>
  <c r="H90" i="9"/>
  <c r="G90" i="9"/>
  <c r="F90" i="9"/>
  <c r="H89" i="9"/>
  <c r="G89" i="9"/>
  <c r="F89" i="9"/>
  <c r="H88" i="9"/>
  <c r="G88" i="9"/>
  <c r="F88" i="9"/>
  <c r="H87" i="9"/>
  <c r="G87" i="9"/>
  <c r="F87" i="9"/>
  <c r="H86" i="9"/>
  <c r="G86" i="9"/>
  <c r="F86" i="9"/>
  <c r="H85" i="9"/>
  <c r="G85" i="9"/>
  <c r="F85" i="9"/>
  <c r="H84" i="9"/>
  <c r="G84" i="9"/>
  <c r="F84" i="9"/>
  <c r="H83" i="9"/>
  <c r="G83" i="9"/>
  <c r="F83" i="9"/>
  <c r="H82" i="9"/>
  <c r="G82" i="9"/>
  <c r="F82" i="9"/>
  <c r="H81" i="9"/>
  <c r="G81" i="9"/>
  <c r="F81" i="9"/>
  <c r="H80" i="9"/>
  <c r="G80" i="9"/>
  <c r="F80" i="9"/>
  <c r="H79" i="9"/>
  <c r="G79" i="9"/>
  <c r="F79" i="9"/>
  <c r="H78" i="9"/>
  <c r="G78" i="9"/>
  <c r="F78" i="9"/>
  <c r="H77" i="9"/>
  <c r="G77" i="9"/>
  <c r="F77" i="9"/>
  <c r="H76" i="9"/>
  <c r="G76" i="9"/>
  <c r="F76" i="9"/>
  <c r="H75" i="9"/>
  <c r="G75" i="9"/>
  <c r="F75" i="9"/>
  <c r="H74" i="9"/>
  <c r="G74" i="9"/>
  <c r="F74" i="9"/>
  <c r="H73" i="9"/>
  <c r="G73" i="9"/>
  <c r="F73" i="9"/>
  <c r="H72" i="9"/>
  <c r="G72" i="9"/>
  <c r="F72" i="9"/>
  <c r="H71" i="9"/>
  <c r="G71" i="9"/>
  <c r="F71" i="9"/>
  <c r="H70" i="9"/>
  <c r="G70" i="9"/>
  <c r="F70" i="9"/>
  <c r="H69" i="9"/>
  <c r="G69" i="9"/>
  <c r="F69" i="9"/>
  <c r="H68" i="9"/>
  <c r="G68" i="9"/>
  <c r="F68" i="9"/>
  <c r="H67" i="9"/>
  <c r="G67" i="9"/>
  <c r="F67" i="9"/>
  <c r="H66" i="9"/>
  <c r="G66" i="9"/>
  <c r="F66" i="9"/>
  <c r="H65" i="9"/>
  <c r="G65" i="9"/>
  <c r="F65" i="9"/>
  <c r="H64" i="9"/>
  <c r="G64" i="9"/>
  <c r="F64" i="9"/>
  <c r="H63" i="9"/>
  <c r="G63" i="9"/>
  <c r="F63" i="9"/>
  <c r="H62" i="9"/>
  <c r="G62" i="9"/>
  <c r="F62" i="9"/>
  <c r="H61" i="9"/>
  <c r="G61" i="9"/>
  <c r="F61" i="9"/>
  <c r="H60" i="9"/>
  <c r="G60" i="9"/>
  <c r="F60" i="9"/>
  <c r="H59" i="9"/>
  <c r="G59" i="9"/>
  <c r="F59" i="9"/>
  <c r="H58" i="9"/>
  <c r="G58" i="9"/>
  <c r="F58" i="9"/>
  <c r="H57" i="9"/>
  <c r="G57" i="9"/>
  <c r="F57" i="9"/>
  <c r="H56" i="9"/>
  <c r="G56" i="9"/>
  <c r="F56" i="9"/>
  <c r="H55" i="9"/>
  <c r="G55" i="9"/>
  <c r="F55" i="9"/>
  <c r="H54" i="9"/>
  <c r="G54" i="9"/>
  <c r="F54" i="9"/>
  <c r="H53" i="9"/>
  <c r="G53" i="9"/>
  <c r="F53" i="9"/>
  <c r="H52" i="9"/>
  <c r="G52" i="9"/>
  <c r="F52" i="9"/>
  <c r="H51" i="9"/>
  <c r="G51" i="9"/>
  <c r="F51" i="9"/>
  <c r="H50" i="9"/>
  <c r="G50" i="9"/>
  <c r="F50" i="9"/>
  <c r="H49" i="9"/>
  <c r="G49" i="9"/>
  <c r="F49" i="9"/>
  <c r="H48" i="9"/>
  <c r="G48" i="9"/>
  <c r="F48" i="9"/>
  <c r="H47" i="9"/>
  <c r="G47" i="9"/>
  <c r="F47" i="9"/>
  <c r="H46" i="9"/>
  <c r="G46" i="9"/>
  <c r="F46" i="9"/>
  <c r="H45" i="9"/>
  <c r="G45" i="9"/>
  <c r="F45" i="9"/>
  <c r="H44" i="9"/>
  <c r="G44" i="9"/>
  <c r="F44" i="9"/>
  <c r="H43" i="9"/>
  <c r="G43" i="9"/>
  <c r="F43" i="9"/>
  <c r="H42" i="9"/>
  <c r="G42" i="9"/>
  <c r="F42" i="9"/>
  <c r="H41" i="9"/>
  <c r="G41" i="9"/>
  <c r="F41" i="9"/>
  <c r="H40" i="9"/>
  <c r="G40" i="9"/>
  <c r="F40" i="9"/>
  <c r="H39" i="9"/>
  <c r="G39" i="9"/>
  <c r="F39" i="9"/>
  <c r="H38" i="9"/>
  <c r="G38" i="9"/>
  <c r="F38" i="9"/>
  <c r="H37" i="9"/>
  <c r="G37" i="9"/>
  <c r="F37" i="9"/>
  <c r="H36" i="9"/>
  <c r="G36" i="9"/>
  <c r="F36" i="9"/>
  <c r="H35" i="9"/>
  <c r="G35" i="9"/>
  <c r="F35" i="9"/>
  <c r="H34" i="9"/>
  <c r="G34" i="9"/>
  <c r="F34" i="9"/>
  <c r="H33" i="9"/>
  <c r="G33" i="9"/>
  <c r="F33" i="9"/>
  <c r="H32" i="9"/>
  <c r="G32" i="9"/>
  <c r="F32" i="9"/>
  <c r="H31" i="9"/>
  <c r="G31" i="9"/>
  <c r="F31" i="9"/>
  <c r="H30" i="9"/>
  <c r="G30" i="9"/>
  <c r="F30" i="9"/>
  <c r="H29" i="9"/>
  <c r="G29" i="9"/>
  <c r="F29" i="9"/>
  <c r="H28" i="9"/>
  <c r="G28" i="9"/>
  <c r="F28" i="9"/>
  <c r="H27" i="9"/>
  <c r="G27" i="9"/>
  <c r="F27" i="9"/>
  <c r="H26" i="9"/>
  <c r="G26" i="9"/>
  <c r="F26" i="9"/>
  <c r="H25" i="9"/>
  <c r="G25" i="9"/>
  <c r="F25" i="9"/>
  <c r="H24" i="9"/>
  <c r="G24" i="9"/>
  <c r="F24" i="9"/>
  <c r="H23" i="9"/>
  <c r="G23" i="9"/>
  <c r="F23" i="9"/>
  <c r="H22" i="9"/>
  <c r="G22" i="9"/>
  <c r="F22" i="9"/>
  <c r="H21" i="9"/>
  <c r="G21" i="9"/>
  <c r="F21" i="9"/>
  <c r="H20" i="9"/>
  <c r="G20" i="9"/>
  <c r="F20" i="9"/>
  <c r="H19" i="9"/>
  <c r="G19" i="9"/>
  <c r="F19" i="9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H201" i="8"/>
  <c r="G201" i="8"/>
  <c r="F201" i="8"/>
  <c r="H200" i="8"/>
  <c r="G200" i="8"/>
  <c r="F200" i="8"/>
  <c r="H199" i="8"/>
  <c r="G199" i="8"/>
  <c r="F199" i="8"/>
  <c r="H198" i="8"/>
  <c r="G198" i="8"/>
  <c r="F198" i="8"/>
  <c r="H197" i="8"/>
  <c r="G197" i="8"/>
  <c r="F197" i="8"/>
  <c r="H196" i="8"/>
  <c r="G196" i="8"/>
  <c r="F196" i="8"/>
  <c r="H195" i="8"/>
  <c r="G195" i="8"/>
  <c r="F195" i="8"/>
  <c r="H194" i="8"/>
  <c r="G194" i="8"/>
  <c r="F194" i="8"/>
  <c r="H193" i="8"/>
  <c r="G193" i="8"/>
  <c r="F193" i="8"/>
  <c r="H192" i="8"/>
  <c r="G192" i="8"/>
  <c r="F192" i="8"/>
  <c r="H191" i="8"/>
  <c r="G191" i="8"/>
  <c r="F191" i="8"/>
  <c r="H190" i="8"/>
  <c r="G190" i="8"/>
  <c r="F190" i="8"/>
  <c r="H189" i="8"/>
  <c r="G189" i="8"/>
  <c r="F189" i="8"/>
  <c r="H188" i="8"/>
  <c r="G188" i="8"/>
  <c r="F188" i="8"/>
  <c r="H187" i="8"/>
  <c r="G187" i="8"/>
  <c r="F187" i="8"/>
  <c r="H186" i="8"/>
  <c r="G186" i="8"/>
  <c r="F186" i="8"/>
  <c r="H185" i="8"/>
  <c r="G185" i="8"/>
  <c r="F185" i="8"/>
  <c r="H184" i="8"/>
  <c r="G184" i="8"/>
  <c r="F184" i="8"/>
  <c r="H183" i="8"/>
  <c r="G183" i="8"/>
  <c r="F183" i="8"/>
  <c r="H182" i="8"/>
  <c r="G182" i="8"/>
  <c r="F182" i="8"/>
  <c r="H181" i="8"/>
  <c r="G181" i="8"/>
  <c r="F181" i="8"/>
  <c r="H180" i="8"/>
  <c r="G180" i="8"/>
  <c r="F180" i="8"/>
  <c r="H179" i="8"/>
  <c r="G179" i="8"/>
  <c r="F179" i="8"/>
  <c r="H178" i="8"/>
  <c r="G178" i="8"/>
  <c r="F178" i="8"/>
  <c r="H177" i="8"/>
  <c r="G177" i="8"/>
  <c r="F177" i="8"/>
  <c r="H176" i="8"/>
  <c r="G176" i="8"/>
  <c r="F176" i="8"/>
  <c r="H175" i="8"/>
  <c r="G175" i="8"/>
  <c r="F175" i="8"/>
  <c r="H174" i="8"/>
  <c r="G174" i="8"/>
  <c r="F174" i="8"/>
  <c r="H173" i="8"/>
  <c r="G173" i="8"/>
  <c r="F173" i="8"/>
  <c r="H172" i="8"/>
  <c r="G172" i="8"/>
  <c r="F172" i="8"/>
  <c r="H171" i="8"/>
  <c r="G171" i="8"/>
  <c r="F171" i="8"/>
  <c r="H170" i="8"/>
  <c r="G170" i="8"/>
  <c r="F170" i="8"/>
  <c r="H169" i="8"/>
  <c r="G169" i="8"/>
  <c r="F169" i="8"/>
  <c r="H168" i="8"/>
  <c r="G168" i="8"/>
  <c r="F168" i="8"/>
  <c r="H167" i="8"/>
  <c r="G167" i="8"/>
  <c r="F167" i="8"/>
  <c r="H166" i="8"/>
  <c r="G166" i="8"/>
  <c r="F166" i="8"/>
  <c r="H165" i="8"/>
  <c r="G165" i="8"/>
  <c r="F165" i="8"/>
  <c r="H164" i="8"/>
  <c r="G164" i="8"/>
  <c r="F164" i="8"/>
  <c r="H163" i="8"/>
  <c r="G163" i="8"/>
  <c r="F163" i="8"/>
  <c r="H162" i="8"/>
  <c r="G162" i="8"/>
  <c r="F162" i="8"/>
  <c r="H161" i="8"/>
  <c r="G161" i="8"/>
  <c r="F161" i="8"/>
  <c r="H160" i="8"/>
  <c r="G160" i="8"/>
  <c r="F160" i="8"/>
  <c r="H159" i="8"/>
  <c r="G159" i="8"/>
  <c r="F159" i="8"/>
  <c r="H158" i="8"/>
  <c r="G158" i="8"/>
  <c r="F158" i="8"/>
  <c r="H157" i="8"/>
  <c r="G157" i="8"/>
  <c r="F157" i="8"/>
  <c r="H156" i="8"/>
  <c r="G156" i="8"/>
  <c r="F156" i="8"/>
  <c r="H155" i="8"/>
  <c r="G155" i="8"/>
  <c r="F155" i="8"/>
  <c r="H154" i="8"/>
  <c r="G154" i="8"/>
  <c r="F154" i="8"/>
  <c r="H153" i="8"/>
  <c r="G153" i="8"/>
  <c r="F153" i="8"/>
  <c r="H152" i="8"/>
  <c r="G152" i="8"/>
  <c r="F152" i="8"/>
  <c r="H151" i="8"/>
  <c r="G151" i="8"/>
  <c r="F151" i="8"/>
  <c r="H150" i="8"/>
  <c r="G150" i="8"/>
  <c r="F150" i="8"/>
  <c r="H149" i="8"/>
  <c r="G149" i="8"/>
  <c r="F149" i="8"/>
  <c r="H148" i="8"/>
  <c r="G148" i="8"/>
  <c r="F148" i="8"/>
  <c r="H147" i="8"/>
  <c r="G147" i="8"/>
  <c r="F147" i="8"/>
  <c r="H146" i="8"/>
  <c r="G146" i="8"/>
  <c r="F146" i="8"/>
  <c r="H145" i="8"/>
  <c r="G145" i="8"/>
  <c r="F145" i="8"/>
  <c r="H144" i="8"/>
  <c r="G144" i="8"/>
  <c r="F144" i="8"/>
  <c r="H143" i="8"/>
  <c r="G143" i="8"/>
  <c r="F143" i="8"/>
  <c r="H142" i="8"/>
  <c r="G142" i="8"/>
  <c r="F142" i="8"/>
  <c r="H141" i="8"/>
  <c r="G141" i="8"/>
  <c r="F141" i="8"/>
  <c r="H140" i="8"/>
  <c r="G140" i="8"/>
  <c r="F140" i="8"/>
  <c r="H139" i="8"/>
  <c r="G139" i="8"/>
  <c r="F139" i="8"/>
  <c r="H138" i="8"/>
  <c r="G138" i="8"/>
  <c r="F138" i="8"/>
  <c r="H137" i="8"/>
  <c r="G137" i="8"/>
  <c r="F137" i="8"/>
  <c r="H136" i="8"/>
  <c r="G136" i="8"/>
  <c r="F136" i="8"/>
  <c r="H135" i="8"/>
  <c r="G135" i="8"/>
  <c r="F135" i="8"/>
  <c r="H134" i="8"/>
  <c r="G134" i="8"/>
  <c r="F134" i="8"/>
  <c r="H133" i="8"/>
  <c r="G133" i="8"/>
  <c r="F133" i="8"/>
  <c r="H132" i="8"/>
  <c r="G132" i="8"/>
  <c r="F132" i="8"/>
  <c r="H131" i="8"/>
  <c r="G131" i="8"/>
  <c r="F131" i="8"/>
  <c r="H130" i="8"/>
  <c r="G130" i="8"/>
  <c r="F130" i="8"/>
  <c r="H129" i="8"/>
  <c r="G129" i="8"/>
  <c r="F129" i="8"/>
  <c r="H128" i="8"/>
  <c r="G128" i="8"/>
  <c r="F128" i="8"/>
  <c r="H127" i="8"/>
  <c r="G127" i="8"/>
  <c r="F127" i="8"/>
  <c r="H126" i="8"/>
  <c r="G126" i="8"/>
  <c r="F126" i="8"/>
  <c r="H125" i="8"/>
  <c r="G125" i="8"/>
  <c r="F125" i="8"/>
  <c r="H124" i="8"/>
  <c r="G124" i="8"/>
  <c r="F124" i="8"/>
  <c r="H123" i="8"/>
  <c r="G123" i="8"/>
  <c r="F123" i="8"/>
  <c r="H122" i="8"/>
  <c r="G122" i="8"/>
  <c r="F122" i="8"/>
  <c r="H121" i="8"/>
  <c r="G121" i="8"/>
  <c r="F121" i="8"/>
  <c r="H120" i="8"/>
  <c r="G120" i="8"/>
  <c r="F120" i="8"/>
  <c r="H119" i="8"/>
  <c r="G119" i="8"/>
  <c r="F119" i="8"/>
  <c r="H118" i="8"/>
  <c r="G118" i="8"/>
  <c r="F118" i="8"/>
  <c r="H117" i="8"/>
  <c r="G117" i="8"/>
  <c r="F117" i="8"/>
  <c r="H116" i="8"/>
  <c r="G116" i="8"/>
  <c r="F116" i="8"/>
  <c r="H115" i="8"/>
  <c r="G115" i="8"/>
  <c r="F115" i="8"/>
  <c r="H114" i="8"/>
  <c r="G114" i="8"/>
  <c r="F114" i="8"/>
  <c r="H113" i="8"/>
  <c r="G113" i="8"/>
  <c r="F113" i="8"/>
  <c r="H112" i="8"/>
  <c r="G112" i="8"/>
  <c r="F112" i="8"/>
  <c r="H111" i="8"/>
  <c r="G111" i="8"/>
  <c r="F111" i="8"/>
  <c r="H110" i="8"/>
  <c r="G110" i="8"/>
  <c r="F110" i="8"/>
  <c r="H109" i="8"/>
  <c r="G109" i="8"/>
  <c r="F109" i="8"/>
  <c r="H108" i="8"/>
  <c r="G108" i="8"/>
  <c r="F108" i="8"/>
  <c r="H107" i="8"/>
  <c r="G107" i="8"/>
  <c r="F107" i="8"/>
  <c r="H106" i="8"/>
  <c r="G106" i="8"/>
  <c r="F106" i="8"/>
  <c r="H105" i="8"/>
  <c r="G105" i="8"/>
  <c r="F105" i="8"/>
  <c r="H104" i="8"/>
  <c r="G104" i="8"/>
  <c r="F104" i="8"/>
  <c r="H103" i="8"/>
  <c r="G103" i="8"/>
  <c r="F103" i="8"/>
  <c r="H102" i="8"/>
  <c r="G102" i="8"/>
  <c r="F102" i="8"/>
  <c r="H101" i="8"/>
  <c r="G101" i="8"/>
  <c r="F101" i="8"/>
  <c r="H100" i="8"/>
  <c r="G100" i="8"/>
  <c r="F100" i="8"/>
  <c r="H99" i="8"/>
  <c r="G99" i="8"/>
  <c r="F99" i="8"/>
  <c r="H98" i="8"/>
  <c r="G98" i="8"/>
  <c r="F98" i="8"/>
  <c r="H97" i="8"/>
  <c r="G97" i="8"/>
  <c r="F97" i="8"/>
  <c r="H96" i="8"/>
  <c r="G96" i="8"/>
  <c r="F96" i="8"/>
  <c r="H95" i="8"/>
  <c r="G95" i="8"/>
  <c r="F95" i="8"/>
  <c r="H94" i="8"/>
  <c r="G94" i="8"/>
  <c r="F94" i="8"/>
  <c r="H93" i="8"/>
  <c r="G93" i="8"/>
  <c r="F93" i="8"/>
  <c r="H92" i="8"/>
  <c r="G92" i="8"/>
  <c r="F92" i="8"/>
  <c r="H91" i="8"/>
  <c r="G91" i="8"/>
  <c r="F91" i="8"/>
  <c r="H90" i="8"/>
  <c r="G90" i="8"/>
  <c r="F90" i="8"/>
  <c r="H89" i="8"/>
  <c r="G89" i="8"/>
  <c r="F89" i="8"/>
  <c r="H88" i="8"/>
  <c r="G88" i="8"/>
  <c r="F88" i="8"/>
  <c r="H87" i="8"/>
  <c r="G87" i="8"/>
  <c r="F87" i="8"/>
  <c r="H86" i="8"/>
  <c r="G86" i="8"/>
  <c r="F86" i="8"/>
  <c r="H85" i="8"/>
  <c r="G85" i="8"/>
  <c r="F85" i="8"/>
  <c r="H84" i="8"/>
  <c r="G84" i="8"/>
  <c r="F84" i="8"/>
  <c r="H83" i="8"/>
  <c r="G83" i="8"/>
  <c r="F83" i="8"/>
  <c r="H82" i="8"/>
  <c r="G82" i="8"/>
  <c r="F82" i="8"/>
  <c r="H81" i="8"/>
  <c r="G81" i="8"/>
  <c r="F81" i="8"/>
  <c r="H80" i="8"/>
  <c r="G80" i="8"/>
  <c r="F80" i="8"/>
  <c r="H79" i="8"/>
  <c r="G79" i="8"/>
  <c r="F79" i="8"/>
  <c r="H78" i="8"/>
  <c r="G78" i="8"/>
  <c r="F78" i="8"/>
  <c r="H77" i="8"/>
  <c r="G77" i="8"/>
  <c r="F77" i="8"/>
  <c r="H76" i="8"/>
  <c r="G76" i="8"/>
  <c r="F76" i="8"/>
  <c r="H75" i="8"/>
  <c r="G75" i="8"/>
  <c r="F75" i="8"/>
  <c r="H74" i="8"/>
  <c r="G74" i="8"/>
  <c r="F74" i="8"/>
  <c r="H73" i="8"/>
  <c r="G73" i="8"/>
  <c r="F73" i="8"/>
  <c r="H72" i="8"/>
  <c r="G72" i="8"/>
  <c r="F72" i="8"/>
  <c r="H71" i="8"/>
  <c r="G71" i="8"/>
  <c r="F71" i="8"/>
  <c r="H70" i="8"/>
  <c r="G70" i="8"/>
  <c r="F70" i="8"/>
  <c r="H69" i="8"/>
  <c r="G69" i="8"/>
  <c r="F69" i="8"/>
  <c r="H68" i="8"/>
  <c r="G68" i="8"/>
  <c r="F68" i="8"/>
  <c r="H67" i="8"/>
  <c r="G67" i="8"/>
  <c r="F67" i="8"/>
  <c r="H66" i="8"/>
  <c r="G66" i="8"/>
  <c r="F66" i="8"/>
  <c r="H65" i="8"/>
  <c r="G65" i="8"/>
  <c r="F65" i="8"/>
  <c r="H64" i="8"/>
  <c r="G64" i="8"/>
  <c r="F64" i="8"/>
  <c r="H63" i="8"/>
  <c r="G63" i="8"/>
  <c r="F63" i="8"/>
  <c r="H62" i="8"/>
  <c r="G62" i="8"/>
  <c r="F62" i="8"/>
  <c r="H61" i="8"/>
  <c r="G61" i="8"/>
  <c r="F61" i="8"/>
  <c r="H60" i="8"/>
  <c r="G60" i="8"/>
  <c r="F60" i="8"/>
  <c r="H59" i="8"/>
  <c r="G59" i="8"/>
  <c r="F59" i="8"/>
  <c r="H58" i="8"/>
  <c r="G58" i="8"/>
  <c r="F58" i="8"/>
  <c r="H57" i="8"/>
  <c r="G57" i="8"/>
  <c r="F57" i="8"/>
  <c r="H56" i="8"/>
  <c r="G56" i="8"/>
  <c r="F56" i="8"/>
  <c r="H55" i="8"/>
  <c r="G55" i="8"/>
  <c r="F55" i="8"/>
  <c r="H54" i="8"/>
  <c r="G54" i="8"/>
  <c r="F54" i="8"/>
  <c r="H53" i="8"/>
  <c r="G53" i="8"/>
  <c r="F53" i="8"/>
  <c r="H52" i="8"/>
  <c r="G52" i="8"/>
  <c r="F52" i="8"/>
  <c r="H51" i="8"/>
  <c r="G51" i="8"/>
  <c r="F51" i="8"/>
  <c r="H50" i="8"/>
  <c r="G50" i="8"/>
  <c r="F50" i="8"/>
  <c r="H49" i="8"/>
  <c r="G49" i="8"/>
  <c r="F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36" i="8"/>
  <c r="G36" i="8"/>
  <c r="F36" i="8"/>
  <c r="H35" i="8"/>
  <c r="G35" i="8"/>
  <c r="F35" i="8"/>
  <c r="H34" i="8"/>
  <c r="G34" i="8"/>
  <c r="F34" i="8"/>
  <c r="H33" i="8"/>
  <c r="G33" i="8"/>
  <c r="F33" i="8"/>
  <c r="H32" i="8"/>
  <c r="G32" i="8"/>
  <c r="F32" i="8"/>
  <c r="H31" i="8"/>
  <c r="G31" i="8"/>
  <c r="F31" i="8"/>
  <c r="H30" i="8"/>
  <c r="G30" i="8"/>
  <c r="F30" i="8"/>
  <c r="H29" i="8"/>
  <c r="G29" i="8"/>
  <c r="F29" i="8"/>
  <c r="H28" i="8"/>
  <c r="G28" i="8"/>
  <c r="F28" i="8"/>
  <c r="H27" i="8"/>
  <c r="G27" i="8"/>
  <c r="F27" i="8"/>
  <c r="H26" i="8"/>
  <c r="G26" i="8"/>
  <c r="F26" i="8"/>
  <c r="H25" i="8"/>
  <c r="G25" i="8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201" i="6"/>
  <c r="G201" i="6"/>
  <c r="F201" i="6"/>
  <c r="H200" i="6"/>
  <c r="G200" i="6"/>
  <c r="F200" i="6"/>
  <c r="H199" i="6"/>
  <c r="G199" i="6"/>
  <c r="F199" i="6"/>
  <c r="H198" i="6"/>
  <c r="G198" i="6"/>
  <c r="F198" i="6"/>
  <c r="H197" i="6"/>
  <c r="G197" i="6"/>
  <c r="F197" i="6"/>
  <c r="H196" i="6"/>
  <c r="G196" i="6"/>
  <c r="F196" i="6"/>
  <c r="H195" i="6"/>
  <c r="G195" i="6"/>
  <c r="F195" i="6"/>
  <c r="H194" i="6"/>
  <c r="G194" i="6"/>
  <c r="F194" i="6"/>
  <c r="H193" i="6"/>
  <c r="G193" i="6"/>
  <c r="F193" i="6"/>
  <c r="H192" i="6"/>
  <c r="G192" i="6"/>
  <c r="F192" i="6"/>
  <c r="H191" i="6"/>
  <c r="G191" i="6"/>
  <c r="F191" i="6"/>
  <c r="H190" i="6"/>
  <c r="G190" i="6"/>
  <c r="F190" i="6"/>
  <c r="H189" i="6"/>
  <c r="G189" i="6"/>
  <c r="F189" i="6"/>
  <c r="H188" i="6"/>
  <c r="G188" i="6"/>
  <c r="F188" i="6"/>
  <c r="H187" i="6"/>
  <c r="G187" i="6"/>
  <c r="F187" i="6"/>
  <c r="H186" i="6"/>
  <c r="G186" i="6"/>
  <c r="F186" i="6"/>
  <c r="H185" i="6"/>
  <c r="G185" i="6"/>
  <c r="F185" i="6"/>
  <c r="H184" i="6"/>
  <c r="G184" i="6"/>
  <c r="F184" i="6"/>
  <c r="H183" i="6"/>
  <c r="G183" i="6"/>
  <c r="F183" i="6"/>
  <c r="H182" i="6"/>
  <c r="G182" i="6"/>
  <c r="F182" i="6"/>
  <c r="H181" i="6"/>
  <c r="G181" i="6"/>
  <c r="F181" i="6"/>
  <c r="H180" i="6"/>
  <c r="G180" i="6"/>
  <c r="F180" i="6"/>
  <c r="H179" i="6"/>
  <c r="G179" i="6"/>
  <c r="F179" i="6"/>
  <c r="H178" i="6"/>
  <c r="G178" i="6"/>
  <c r="F178" i="6"/>
  <c r="H177" i="6"/>
  <c r="G177" i="6"/>
  <c r="F177" i="6"/>
  <c r="H176" i="6"/>
  <c r="G176" i="6"/>
  <c r="F176" i="6"/>
  <c r="H175" i="6"/>
  <c r="G175" i="6"/>
  <c r="F175" i="6"/>
  <c r="H174" i="6"/>
  <c r="G174" i="6"/>
  <c r="F174" i="6"/>
  <c r="H173" i="6"/>
  <c r="G173" i="6"/>
  <c r="F173" i="6"/>
  <c r="H172" i="6"/>
  <c r="G172" i="6"/>
  <c r="F172" i="6"/>
  <c r="H171" i="6"/>
  <c r="G171" i="6"/>
  <c r="F171" i="6"/>
  <c r="H170" i="6"/>
  <c r="G170" i="6"/>
  <c r="F170" i="6"/>
  <c r="H169" i="6"/>
  <c r="G169" i="6"/>
  <c r="F169" i="6"/>
  <c r="H168" i="6"/>
  <c r="G168" i="6"/>
  <c r="F168" i="6"/>
  <c r="H167" i="6"/>
  <c r="G167" i="6"/>
  <c r="F167" i="6"/>
  <c r="H166" i="6"/>
  <c r="G166" i="6"/>
  <c r="F166" i="6"/>
  <c r="H165" i="6"/>
  <c r="G165" i="6"/>
  <c r="F165" i="6"/>
  <c r="H164" i="6"/>
  <c r="G164" i="6"/>
  <c r="F164" i="6"/>
  <c r="H163" i="6"/>
  <c r="G163" i="6"/>
  <c r="F163" i="6"/>
  <c r="H162" i="6"/>
  <c r="G162" i="6"/>
  <c r="F162" i="6"/>
  <c r="H161" i="6"/>
  <c r="G161" i="6"/>
  <c r="F161" i="6"/>
  <c r="H160" i="6"/>
  <c r="G160" i="6"/>
  <c r="F160" i="6"/>
  <c r="H159" i="6"/>
  <c r="G159" i="6"/>
  <c r="F159" i="6"/>
  <c r="H158" i="6"/>
  <c r="G158" i="6"/>
  <c r="F158" i="6"/>
  <c r="H157" i="6"/>
  <c r="G157" i="6"/>
  <c r="F157" i="6"/>
  <c r="H156" i="6"/>
  <c r="G156" i="6"/>
  <c r="F156" i="6"/>
  <c r="H155" i="6"/>
  <c r="G155" i="6"/>
  <c r="F155" i="6"/>
  <c r="H154" i="6"/>
  <c r="G154" i="6"/>
  <c r="F154" i="6"/>
  <c r="H153" i="6"/>
  <c r="G153" i="6"/>
  <c r="F153" i="6"/>
  <c r="H152" i="6"/>
  <c r="G152" i="6"/>
  <c r="F152" i="6"/>
  <c r="H151" i="6"/>
  <c r="G151" i="6"/>
  <c r="F151" i="6"/>
  <c r="H150" i="6"/>
  <c r="G150" i="6"/>
  <c r="F150" i="6"/>
  <c r="H149" i="6"/>
  <c r="G149" i="6"/>
  <c r="F149" i="6"/>
  <c r="H148" i="6"/>
  <c r="G148" i="6"/>
  <c r="F148" i="6"/>
  <c r="H147" i="6"/>
  <c r="G147" i="6"/>
  <c r="F147" i="6"/>
  <c r="H146" i="6"/>
  <c r="G146" i="6"/>
  <c r="F146" i="6"/>
  <c r="H145" i="6"/>
  <c r="G145" i="6"/>
  <c r="F145" i="6"/>
  <c r="H144" i="6"/>
  <c r="G144" i="6"/>
  <c r="F144" i="6"/>
  <c r="H143" i="6"/>
  <c r="G143" i="6"/>
  <c r="F143" i="6"/>
  <c r="H142" i="6"/>
  <c r="G142" i="6"/>
  <c r="F142" i="6"/>
  <c r="H141" i="6"/>
  <c r="G141" i="6"/>
  <c r="F141" i="6"/>
  <c r="H140" i="6"/>
  <c r="G140" i="6"/>
  <c r="F140" i="6"/>
  <c r="H139" i="6"/>
  <c r="G139" i="6"/>
  <c r="F139" i="6"/>
  <c r="H138" i="6"/>
  <c r="G138" i="6"/>
  <c r="F138" i="6"/>
  <c r="H137" i="6"/>
  <c r="G137" i="6"/>
  <c r="F137" i="6"/>
  <c r="H136" i="6"/>
  <c r="G136" i="6"/>
  <c r="F136" i="6"/>
  <c r="H135" i="6"/>
  <c r="G135" i="6"/>
  <c r="F135" i="6"/>
  <c r="H134" i="6"/>
  <c r="G134" i="6"/>
  <c r="F134" i="6"/>
  <c r="H133" i="6"/>
  <c r="G133" i="6"/>
  <c r="F133" i="6"/>
  <c r="H132" i="6"/>
  <c r="G132" i="6"/>
  <c r="F132" i="6"/>
  <c r="H131" i="6"/>
  <c r="G131" i="6"/>
  <c r="F131" i="6"/>
  <c r="H130" i="6"/>
  <c r="G130" i="6"/>
  <c r="F130" i="6"/>
  <c r="H129" i="6"/>
  <c r="G129" i="6"/>
  <c r="F129" i="6"/>
  <c r="H128" i="6"/>
  <c r="G128" i="6"/>
  <c r="F128" i="6"/>
  <c r="H127" i="6"/>
  <c r="G127" i="6"/>
  <c r="F127" i="6"/>
  <c r="H126" i="6"/>
  <c r="G126" i="6"/>
  <c r="F126" i="6"/>
  <c r="H125" i="6"/>
  <c r="G125" i="6"/>
  <c r="F125" i="6"/>
  <c r="H124" i="6"/>
  <c r="G124" i="6"/>
  <c r="F124" i="6"/>
  <c r="H123" i="6"/>
  <c r="G123" i="6"/>
  <c r="F123" i="6"/>
  <c r="H122" i="6"/>
  <c r="G122" i="6"/>
  <c r="F122" i="6"/>
  <c r="H121" i="6"/>
  <c r="G121" i="6"/>
  <c r="F121" i="6"/>
  <c r="H120" i="6"/>
  <c r="G120" i="6"/>
  <c r="F120" i="6"/>
  <c r="H119" i="6"/>
  <c r="G119" i="6"/>
  <c r="F119" i="6"/>
  <c r="H118" i="6"/>
  <c r="G118" i="6"/>
  <c r="F118" i="6"/>
  <c r="H117" i="6"/>
  <c r="G117" i="6"/>
  <c r="F117" i="6"/>
  <c r="H116" i="6"/>
  <c r="G116" i="6"/>
  <c r="F116" i="6"/>
  <c r="H115" i="6"/>
  <c r="G115" i="6"/>
  <c r="F115" i="6"/>
  <c r="H114" i="6"/>
  <c r="G114" i="6"/>
  <c r="F114" i="6"/>
  <c r="H113" i="6"/>
  <c r="G113" i="6"/>
  <c r="F113" i="6"/>
  <c r="H112" i="6"/>
  <c r="G112" i="6"/>
  <c r="F112" i="6"/>
  <c r="H111" i="6"/>
  <c r="G111" i="6"/>
  <c r="F111" i="6"/>
  <c r="H110" i="6"/>
  <c r="G110" i="6"/>
  <c r="F110" i="6"/>
  <c r="H109" i="6"/>
  <c r="G109" i="6"/>
  <c r="F109" i="6"/>
  <c r="H108" i="6"/>
  <c r="G108" i="6"/>
  <c r="F108" i="6"/>
  <c r="H107" i="6"/>
  <c r="G107" i="6"/>
  <c r="F107" i="6"/>
  <c r="H106" i="6"/>
  <c r="G106" i="6"/>
  <c r="F106" i="6"/>
  <c r="H105" i="6"/>
  <c r="G105" i="6"/>
  <c r="F105" i="6"/>
  <c r="H104" i="6"/>
  <c r="G104" i="6"/>
  <c r="F104" i="6"/>
  <c r="H103" i="6"/>
  <c r="G103" i="6"/>
  <c r="F103" i="6"/>
  <c r="H102" i="6"/>
  <c r="G102" i="6"/>
  <c r="F102" i="6"/>
  <c r="H101" i="6"/>
  <c r="G101" i="6"/>
  <c r="F101" i="6"/>
  <c r="H100" i="6"/>
  <c r="G100" i="6"/>
  <c r="F100" i="6"/>
  <c r="H99" i="6"/>
  <c r="G99" i="6"/>
  <c r="F99" i="6"/>
  <c r="H98" i="6"/>
  <c r="G98" i="6"/>
  <c r="F98" i="6"/>
  <c r="H97" i="6"/>
  <c r="G97" i="6"/>
  <c r="F97" i="6"/>
  <c r="H96" i="6"/>
  <c r="G96" i="6"/>
  <c r="F96" i="6"/>
  <c r="H95" i="6"/>
  <c r="G95" i="6"/>
  <c r="F95" i="6"/>
  <c r="H94" i="6"/>
  <c r="G94" i="6"/>
  <c r="F94" i="6"/>
  <c r="H93" i="6"/>
  <c r="G93" i="6"/>
  <c r="F93" i="6"/>
  <c r="H92" i="6"/>
  <c r="G92" i="6"/>
  <c r="F92" i="6"/>
  <c r="H91" i="6"/>
  <c r="G91" i="6"/>
  <c r="F91" i="6"/>
  <c r="H90" i="6"/>
  <c r="G90" i="6"/>
  <c r="F90" i="6"/>
  <c r="H89" i="6"/>
  <c r="G89" i="6"/>
  <c r="F89" i="6"/>
  <c r="H88" i="6"/>
  <c r="G88" i="6"/>
  <c r="F88" i="6"/>
  <c r="H87" i="6"/>
  <c r="G87" i="6"/>
  <c r="F87" i="6"/>
  <c r="H86" i="6"/>
  <c r="G86" i="6"/>
  <c r="F86" i="6"/>
  <c r="H85" i="6"/>
  <c r="G85" i="6"/>
  <c r="F85" i="6"/>
  <c r="H84" i="6"/>
  <c r="G84" i="6"/>
  <c r="F84" i="6"/>
  <c r="H83" i="6"/>
  <c r="G83" i="6"/>
  <c r="F83" i="6"/>
  <c r="H82" i="6"/>
  <c r="G82" i="6"/>
  <c r="F82" i="6"/>
  <c r="H81" i="6"/>
  <c r="G81" i="6"/>
  <c r="F81" i="6"/>
  <c r="H80" i="6"/>
  <c r="G80" i="6"/>
  <c r="F80" i="6"/>
  <c r="H79" i="6"/>
  <c r="G79" i="6"/>
  <c r="F79" i="6"/>
  <c r="H78" i="6"/>
  <c r="G78" i="6"/>
  <c r="F78" i="6"/>
  <c r="H77" i="6"/>
  <c r="G77" i="6"/>
  <c r="F77" i="6"/>
  <c r="H76" i="6"/>
  <c r="G76" i="6"/>
  <c r="F76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F2" i="4"/>
  <c r="F204" i="4" s="1"/>
  <c r="F216" i="4" s="1"/>
  <c r="G205" i="4"/>
  <c r="F204" i="10" l="1"/>
  <c r="G204" i="10"/>
  <c r="G208" i="10" s="1"/>
  <c r="H208" i="10" s="1"/>
  <c r="G204" i="9"/>
  <c r="G206" i="9" s="1"/>
  <c r="H206" i="9" s="1"/>
  <c r="F204" i="9"/>
  <c r="F216" i="9" s="1"/>
  <c r="G204" i="8"/>
  <c r="G208" i="8" s="1"/>
  <c r="H208" i="8" s="1"/>
  <c r="F204" i="8"/>
  <c r="G204" i="6"/>
  <c r="G206" i="6" s="1"/>
  <c r="H206" i="6" s="1"/>
  <c r="F216" i="10"/>
  <c r="G211" i="10"/>
  <c r="H211" i="10" s="1"/>
  <c r="G208" i="9"/>
  <c r="H208" i="9" s="1"/>
  <c r="F216" i="6"/>
  <c r="G205" i="10" l="1"/>
  <c r="H205" i="10" s="1"/>
  <c r="K207" i="10" s="1"/>
  <c r="G206" i="10"/>
  <c r="H206" i="10" s="1"/>
  <c r="G205" i="9"/>
  <c r="H205" i="9" s="1"/>
  <c r="L211" i="9" s="1"/>
  <c r="G211" i="9"/>
  <c r="H211" i="9" s="1"/>
  <c r="L204" i="8"/>
  <c r="G205" i="8"/>
  <c r="H205" i="8" s="1"/>
  <c r="G211" i="8"/>
  <c r="H211" i="8" s="1"/>
  <c r="G206" i="8"/>
  <c r="H206" i="8" s="1"/>
  <c r="F216" i="8"/>
  <c r="L213" i="8"/>
  <c r="G205" i="6"/>
  <c r="H205" i="6" s="1"/>
  <c r="L211" i="6" s="1"/>
  <c r="G208" i="6"/>
  <c r="H208" i="6" s="1"/>
  <c r="G211" i="6"/>
  <c r="H211" i="6" s="1"/>
  <c r="L205" i="10"/>
  <c r="K206" i="10"/>
  <c r="K212" i="10"/>
  <c r="K208" i="10"/>
  <c r="K213" i="10"/>
  <c r="K204" i="10"/>
  <c r="L207" i="10"/>
  <c r="K209" i="10"/>
  <c r="L213" i="10"/>
  <c r="K207" i="9"/>
  <c r="L208" i="9"/>
  <c r="L207" i="9"/>
  <c r="L209" i="9"/>
  <c r="K210" i="9"/>
  <c r="L210" i="9"/>
  <c r="L205" i="8"/>
  <c r="L210" i="8"/>
  <c r="L206" i="8"/>
  <c r="L209" i="8"/>
  <c r="K210" i="8"/>
  <c r="K205" i="8"/>
  <c r="K211" i="8"/>
  <c r="L211" i="8"/>
  <c r="K206" i="8"/>
  <c r="K212" i="8"/>
  <c r="L212" i="8"/>
  <c r="K208" i="8"/>
  <c r="K207" i="8"/>
  <c r="L208" i="8"/>
  <c r="K213" i="8"/>
  <c r="K204" i="8"/>
  <c r="L207" i="8"/>
  <c r="K209" i="8"/>
  <c r="K206" i="6"/>
  <c r="L210" i="6"/>
  <c r="K205" i="6"/>
  <c r="L208" i="10" l="1"/>
  <c r="L204" i="10"/>
  <c r="L206" i="10"/>
  <c r="K205" i="10"/>
  <c r="K210" i="10"/>
  <c r="L211" i="10"/>
  <c r="K211" i="10"/>
  <c r="L210" i="10"/>
  <c r="L209" i="10"/>
  <c r="L212" i="10"/>
  <c r="K212" i="9"/>
  <c r="L212" i="9"/>
  <c r="L204" i="9"/>
  <c r="L213" i="9"/>
  <c r="K209" i="9"/>
  <c r="K204" i="9"/>
  <c r="K213" i="9"/>
  <c r="K211" i="9"/>
  <c r="K208" i="9"/>
  <c r="L205" i="9"/>
  <c r="L206" i="9"/>
  <c r="K205" i="9"/>
  <c r="K206" i="9"/>
  <c r="K210" i="6"/>
  <c r="L209" i="6"/>
  <c r="L204" i="6"/>
  <c r="L208" i="6"/>
  <c r="L212" i="6"/>
  <c r="L207" i="6"/>
  <c r="L213" i="6"/>
  <c r="K209" i="6"/>
  <c r="K213" i="6"/>
  <c r="K207" i="6"/>
  <c r="K208" i="6"/>
  <c r="K204" i="6"/>
  <c r="L206" i="6"/>
  <c r="K211" i="6"/>
  <c r="L205" i="6"/>
  <c r="K212" i="6"/>
  <c r="Q3" i="3"/>
  <c r="K204" i="4" l="1"/>
  <c r="L205" i="4"/>
  <c r="L206" i="4"/>
  <c r="L207" i="4"/>
  <c r="L208" i="4"/>
  <c r="L209" i="4"/>
  <c r="L210" i="4"/>
  <c r="L211" i="4"/>
  <c r="L212" i="4"/>
  <c r="L213" i="4"/>
  <c r="L204" i="4"/>
  <c r="K205" i="4"/>
  <c r="K206" i="4"/>
  <c r="K207" i="4"/>
  <c r="K208" i="4"/>
  <c r="K209" i="4"/>
  <c r="K210" i="4"/>
  <c r="K211" i="4"/>
  <c r="K212" i="4"/>
  <c r="K213" i="4"/>
  <c r="H206" i="4"/>
  <c r="H208" i="4"/>
  <c r="H211" i="4"/>
  <c r="H205" i="4"/>
  <c r="G211" i="4"/>
  <c r="G208" i="4"/>
  <c r="H3" i="3"/>
  <c r="M3" i="3"/>
  <c r="G3" i="3"/>
  <c r="G206" i="4"/>
  <c r="G204" i="4"/>
  <c r="H49" i="3"/>
  <c r="D37" i="2"/>
  <c r="V18" i="3"/>
  <c r="O15" i="3" s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3" i="3"/>
  <c r="O29" i="3" l="1"/>
  <c r="O30" i="3"/>
  <c r="O14" i="3"/>
  <c r="O42" i="3"/>
  <c r="O24" i="3"/>
  <c r="O23" i="3"/>
  <c r="O20" i="3"/>
  <c r="O35" i="3"/>
  <c r="O19" i="3"/>
  <c r="O11" i="3"/>
  <c r="O26" i="3"/>
  <c r="O9" i="3"/>
  <c r="O39" i="3"/>
  <c r="O4" i="3"/>
  <c r="O34" i="3"/>
  <c r="O18" i="3"/>
  <c r="O28" i="3"/>
  <c r="O10" i="3"/>
  <c r="O38" i="3"/>
  <c r="O6" i="3"/>
  <c r="O5" i="3"/>
  <c r="O33" i="3"/>
  <c r="O17" i="3"/>
  <c r="O25" i="3"/>
  <c r="O8" i="3"/>
  <c r="O36" i="3"/>
  <c r="O32" i="3"/>
  <c r="O16" i="3"/>
  <c r="O13" i="3"/>
  <c r="O12" i="3"/>
  <c r="O3" i="3"/>
  <c r="O27" i="3"/>
  <c r="O41" i="3"/>
  <c r="O40" i="3"/>
  <c r="O7" i="3"/>
  <c r="O22" i="3"/>
  <c r="O37" i="3"/>
  <c r="O21" i="3"/>
  <c r="O31" i="3"/>
  <c r="E2" i="3"/>
  <c r="E42" i="3"/>
  <c r="F42" i="3" s="1"/>
  <c r="E41" i="3"/>
  <c r="F41" i="3" s="1"/>
  <c r="E40" i="3"/>
  <c r="F40" i="3" s="1"/>
  <c r="E39" i="3"/>
  <c r="F39" i="3" s="1"/>
  <c r="E38" i="3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F38" i="3"/>
  <c r="V4" i="3"/>
  <c r="V3" i="3"/>
  <c r="D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8" i="2"/>
  <c r="D39" i="2"/>
  <c r="D40" i="2"/>
  <c r="D41" i="2"/>
  <c r="D42" i="2"/>
  <c r="D4" i="2"/>
  <c r="D3" i="2"/>
  <c r="G17" i="3" l="1"/>
  <c r="K17" i="3" s="1"/>
  <c r="AC17" i="3" s="1"/>
  <c r="J16" i="3"/>
  <c r="G20" i="3"/>
  <c r="K20" i="3" s="1"/>
  <c r="AC20" i="3" s="1"/>
  <c r="G31" i="3"/>
  <c r="K31" i="3" s="1"/>
  <c r="AC31" i="3" s="1"/>
  <c r="G9" i="3"/>
  <c r="H9" i="3" s="1"/>
  <c r="G41" i="3"/>
  <c r="H41" i="3" s="1"/>
  <c r="G13" i="3"/>
  <c r="J3" i="3"/>
  <c r="G30" i="3"/>
  <c r="K30" i="3" s="1"/>
  <c r="AC30" i="3" s="1"/>
  <c r="J32" i="3"/>
  <c r="J41" i="3"/>
  <c r="G21" i="3"/>
  <c r="H21" i="3" s="1"/>
  <c r="G19" i="3"/>
  <c r="K19" i="3" s="1"/>
  <c r="AC19" i="3" s="1"/>
  <c r="G32" i="3"/>
  <c r="H32" i="3" s="1"/>
  <c r="G5" i="3"/>
  <c r="K5" i="3" s="1"/>
  <c r="AC5" i="3" s="1"/>
  <c r="G33" i="3"/>
  <c r="K33" i="3" s="1"/>
  <c r="AC33" i="3" s="1"/>
  <c r="J6" i="3"/>
  <c r="G18" i="3"/>
  <c r="H18" i="3" s="1"/>
  <c r="G6" i="3"/>
  <c r="H6" i="3" s="1"/>
  <c r="G7" i="3"/>
  <c r="H7" i="3" s="1"/>
  <c r="G39" i="3"/>
  <c r="H39" i="3" s="1"/>
  <c r="G14" i="3"/>
  <c r="K14" i="3" s="1"/>
  <c r="AC14" i="3" s="1"/>
  <c r="G8" i="3"/>
  <c r="K8" i="3" s="1"/>
  <c r="AC8" i="3" s="1"/>
  <c r="G22" i="3"/>
  <c r="H22" i="3" s="1"/>
  <c r="G34" i="3"/>
  <c r="H34" i="3" s="1"/>
  <c r="J9" i="3"/>
  <c r="J22" i="3"/>
  <c r="G35" i="3"/>
  <c r="K35" i="3" s="1"/>
  <c r="AC35" i="3" s="1"/>
  <c r="G11" i="3"/>
  <c r="K11" i="3" s="1"/>
  <c r="AC11" i="3" s="1"/>
  <c r="G24" i="3"/>
  <c r="H24" i="3" s="1"/>
  <c r="G37" i="3"/>
  <c r="K37" i="3" s="1"/>
  <c r="AC37" i="3" s="1"/>
  <c r="G23" i="3"/>
  <c r="H23" i="3" s="1"/>
  <c r="G25" i="3"/>
  <c r="H25" i="3" s="1"/>
  <c r="F118" i="4" s="1"/>
  <c r="G10" i="3"/>
  <c r="K10" i="3" s="1"/>
  <c r="AC10" i="3" s="1"/>
  <c r="G36" i="3"/>
  <c r="K36" i="3" s="1"/>
  <c r="AC36" i="3" s="1"/>
  <c r="G12" i="3"/>
  <c r="K12" i="3" s="1"/>
  <c r="G38" i="3"/>
  <c r="K38" i="3" s="1"/>
  <c r="J12" i="3"/>
  <c r="J25" i="3"/>
  <c r="J38" i="3"/>
  <c r="G40" i="3"/>
  <c r="K40" i="3" s="1"/>
  <c r="AC40" i="3" s="1"/>
  <c r="G15" i="3"/>
  <c r="K15" i="3" s="1"/>
  <c r="AC15" i="3" s="1"/>
  <c r="G27" i="3"/>
  <c r="H27" i="3" s="1"/>
  <c r="G4" i="3"/>
  <c r="K4" i="3" s="1"/>
  <c r="AC4" i="3" s="1"/>
  <c r="G28" i="3"/>
  <c r="K28" i="3" s="1"/>
  <c r="AC28" i="3" s="1"/>
  <c r="G16" i="3"/>
  <c r="H16" i="3" s="1"/>
  <c r="G29" i="3"/>
  <c r="K29" i="3" s="1"/>
  <c r="AC29" i="3" s="1"/>
  <c r="K13" i="3"/>
  <c r="AC13" i="3" s="1"/>
  <c r="H13" i="3"/>
  <c r="H17" i="3"/>
  <c r="H31" i="3"/>
  <c r="K41" i="3"/>
  <c r="J23" i="3"/>
  <c r="J39" i="3"/>
  <c r="J7" i="3"/>
  <c r="J14" i="3"/>
  <c r="J30" i="3"/>
  <c r="J5" i="3"/>
  <c r="J21" i="3"/>
  <c r="J37" i="3"/>
  <c r="G26" i="3"/>
  <c r="J28" i="3"/>
  <c r="G42" i="3"/>
  <c r="J19" i="3"/>
  <c r="J35" i="3"/>
  <c r="J10" i="3"/>
  <c r="J26" i="3"/>
  <c r="J42" i="3"/>
  <c r="J17" i="3"/>
  <c r="J33" i="3"/>
  <c r="J8" i="3"/>
  <c r="J24" i="3"/>
  <c r="J40" i="3"/>
  <c r="J15" i="3"/>
  <c r="J31" i="3"/>
  <c r="J4" i="3"/>
  <c r="J13" i="3"/>
  <c r="J29" i="3"/>
  <c r="J20" i="3"/>
  <c r="J36" i="3"/>
  <c r="J11" i="3"/>
  <c r="J27" i="3"/>
  <c r="J18" i="3"/>
  <c r="J34" i="3"/>
  <c r="F197" i="4" l="1"/>
  <c r="F198" i="4"/>
  <c r="F11" i="4"/>
  <c r="F12" i="4"/>
  <c r="F13" i="4"/>
  <c r="F14" i="4"/>
  <c r="F15" i="4"/>
  <c r="F16" i="4"/>
  <c r="F17" i="4"/>
  <c r="F18" i="4"/>
  <c r="F172" i="4"/>
  <c r="F173" i="4"/>
  <c r="F107" i="4"/>
  <c r="F108" i="4"/>
  <c r="F109" i="4"/>
  <c r="F106" i="4"/>
  <c r="F105" i="4"/>
  <c r="F99" i="4"/>
  <c r="F100" i="4"/>
  <c r="F101" i="4"/>
  <c r="F102" i="4"/>
  <c r="F103" i="4"/>
  <c r="F104" i="4"/>
  <c r="F97" i="4"/>
  <c r="F98" i="4"/>
  <c r="F150" i="4"/>
  <c r="F151" i="4"/>
  <c r="F152" i="4"/>
  <c r="F153" i="4"/>
  <c r="F61" i="4"/>
  <c r="F62" i="4"/>
  <c r="K27" i="3"/>
  <c r="AC27" i="3" s="1"/>
  <c r="F75" i="4"/>
  <c r="F76" i="4"/>
  <c r="F69" i="4"/>
  <c r="F77" i="4"/>
  <c r="F70" i="4"/>
  <c r="F78" i="4"/>
  <c r="F71" i="4"/>
  <c r="F74" i="4"/>
  <c r="F72" i="4"/>
  <c r="F73" i="4"/>
  <c r="F115" i="4"/>
  <c r="F116" i="4"/>
  <c r="F117" i="4"/>
  <c r="F110" i="4"/>
  <c r="F114" i="4"/>
  <c r="F111" i="4"/>
  <c r="F112" i="4"/>
  <c r="F113" i="4"/>
  <c r="F155" i="4"/>
  <c r="F156" i="4"/>
  <c r="F157" i="4"/>
  <c r="F158" i="4"/>
  <c r="F159" i="4"/>
  <c r="F162" i="4"/>
  <c r="F160" i="4"/>
  <c r="F154" i="4"/>
  <c r="F161" i="4"/>
  <c r="F79" i="4"/>
  <c r="F80" i="4"/>
  <c r="F195" i="4"/>
  <c r="F188" i="4"/>
  <c r="F196" i="4"/>
  <c r="F189" i="4"/>
  <c r="F190" i="4"/>
  <c r="F194" i="4"/>
  <c r="F191" i="4"/>
  <c r="F192" i="4"/>
  <c r="F193" i="4"/>
  <c r="F35" i="4"/>
  <c r="F28" i="4"/>
  <c r="F36" i="4"/>
  <c r="F29" i="4"/>
  <c r="F30" i="4"/>
  <c r="F34" i="4"/>
  <c r="F31" i="4"/>
  <c r="F32" i="4"/>
  <c r="F33" i="4"/>
  <c r="F19" i="4"/>
  <c r="F20" i="4"/>
  <c r="F21" i="4"/>
  <c r="F22" i="4"/>
  <c r="F23" i="4"/>
  <c r="F24" i="4"/>
  <c r="F25" i="4"/>
  <c r="F91" i="4"/>
  <c r="F92" i="4"/>
  <c r="F93" i="4"/>
  <c r="F94" i="4"/>
  <c r="F95" i="4"/>
  <c r="F96" i="4"/>
  <c r="K9" i="3"/>
  <c r="AC9" i="3" s="1"/>
  <c r="H8" i="3"/>
  <c r="K18" i="3"/>
  <c r="AC18" i="3" s="1"/>
  <c r="K3" i="3"/>
  <c r="AC3" i="3" s="1"/>
  <c r="H30" i="3"/>
  <c r="M38" i="3"/>
  <c r="AC38" i="3"/>
  <c r="M41" i="3"/>
  <c r="AB41" i="3"/>
  <c r="H20" i="3"/>
  <c r="M12" i="3"/>
  <c r="AC12" i="3"/>
  <c r="K25" i="3"/>
  <c r="K6" i="3"/>
  <c r="H19" i="3"/>
  <c r="K21" i="3"/>
  <c r="K7" i="3"/>
  <c r="K32" i="3"/>
  <c r="H14" i="3"/>
  <c r="F63" i="4" s="1"/>
  <c r="K39" i="3"/>
  <c r="H5" i="3"/>
  <c r="H33" i="3"/>
  <c r="M10" i="3"/>
  <c r="M13" i="3"/>
  <c r="H12" i="3"/>
  <c r="M14" i="3"/>
  <c r="M8" i="3"/>
  <c r="H29" i="3"/>
  <c r="K22" i="3"/>
  <c r="K16" i="3"/>
  <c r="H35" i="3"/>
  <c r="H28" i="3"/>
  <c r="H40" i="3"/>
  <c r="M40" i="3"/>
  <c r="H15" i="3"/>
  <c r="K23" i="3"/>
  <c r="H37" i="3"/>
  <c r="M30" i="3"/>
  <c r="H38" i="3"/>
  <c r="K24" i="3"/>
  <c r="H10" i="3"/>
  <c r="K34" i="3"/>
  <c r="M37" i="3"/>
  <c r="M33" i="3"/>
  <c r="H11" i="3"/>
  <c r="H4" i="3"/>
  <c r="F4" i="4" s="1"/>
  <c r="H36" i="3"/>
  <c r="F174" i="4" s="1"/>
  <c r="M29" i="3"/>
  <c r="M20" i="3"/>
  <c r="G39" i="4" s="1"/>
  <c r="M35" i="3"/>
  <c r="M11" i="3"/>
  <c r="M5" i="3"/>
  <c r="M17" i="3"/>
  <c r="Q17" i="3" s="1"/>
  <c r="M36" i="3"/>
  <c r="M31" i="3"/>
  <c r="M15" i="3"/>
  <c r="K42" i="3"/>
  <c r="H42" i="3"/>
  <c r="M28" i="3"/>
  <c r="K26" i="3"/>
  <c r="H26" i="3"/>
  <c r="M4" i="3"/>
  <c r="M27" i="3"/>
  <c r="M19" i="3"/>
  <c r="G38" i="4" s="1"/>
  <c r="F199" i="4" l="1"/>
  <c r="F200" i="4"/>
  <c r="F201" i="4"/>
  <c r="F67" i="4"/>
  <c r="F68" i="4"/>
  <c r="F64" i="4"/>
  <c r="F65" i="4"/>
  <c r="F66" i="4"/>
  <c r="Q20" i="3"/>
  <c r="H89" i="4" s="1"/>
  <c r="F83" i="4"/>
  <c r="F84" i="4"/>
  <c r="F85" i="4"/>
  <c r="F82" i="4"/>
  <c r="F86" i="4"/>
  <c r="F87" i="4"/>
  <c r="F88" i="4"/>
  <c r="F90" i="4"/>
  <c r="F81" i="4"/>
  <c r="F89" i="4"/>
  <c r="F123" i="4"/>
  <c r="F124" i="4"/>
  <c r="F125" i="4"/>
  <c r="F126" i="4"/>
  <c r="F119" i="4"/>
  <c r="F127" i="4"/>
  <c r="F120" i="4"/>
  <c r="F122" i="4"/>
  <c r="F121" i="4"/>
  <c r="F163" i="4"/>
  <c r="F171" i="4"/>
  <c r="F164" i="4"/>
  <c r="F165" i="4"/>
  <c r="F170" i="4"/>
  <c r="F166" i="4"/>
  <c r="F167" i="4"/>
  <c r="F168" i="4"/>
  <c r="F169" i="4"/>
  <c r="F147" i="4"/>
  <c r="F148" i="4"/>
  <c r="F149" i="4"/>
  <c r="F142" i="4"/>
  <c r="F146" i="4"/>
  <c r="F143" i="4"/>
  <c r="F144" i="4"/>
  <c r="F145" i="4"/>
  <c r="Q10" i="3"/>
  <c r="F37" i="4"/>
  <c r="F38" i="4"/>
  <c r="F39" i="4"/>
  <c r="F40" i="4"/>
  <c r="F41" i="4"/>
  <c r="F27" i="4"/>
  <c r="F26" i="4"/>
  <c r="F131" i="4"/>
  <c r="F132" i="4"/>
  <c r="F133" i="4"/>
  <c r="F130" i="4"/>
  <c r="F128" i="4"/>
  <c r="F129" i="4"/>
  <c r="Q11" i="3"/>
  <c r="F43" i="4"/>
  <c r="F51" i="4"/>
  <c r="F44" i="4"/>
  <c r="F50" i="4"/>
  <c r="F45" i="4"/>
  <c r="F46" i="4"/>
  <c r="F47" i="4"/>
  <c r="F48" i="4"/>
  <c r="F42" i="4"/>
  <c r="F49" i="4"/>
  <c r="F59" i="4"/>
  <c r="F58" i="4"/>
  <c r="F52" i="4"/>
  <c r="F60" i="4"/>
  <c r="F53" i="4"/>
  <c r="F54" i="4"/>
  <c r="F55" i="4"/>
  <c r="F56" i="4"/>
  <c r="F57" i="4"/>
  <c r="F187" i="4"/>
  <c r="F182" i="4"/>
  <c r="F183" i="4"/>
  <c r="F184" i="4"/>
  <c r="F185" i="4"/>
  <c r="F186" i="4"/>
  <c r="H2" i="4"/>
  <c r="F179" i="4"/>
  <c r="F178" i="4"/>
  <c r="F180" i="4"/>
  <c r="F181" i="4"/>
  <c r="F175" i="4"/>
  <c r="F176" i="4"/>
  <c r="F177" i="4"/>
  <c r="F5" i="4"/>
  <c r="F6" i="4"/>
  <c r="F7" i="4"/>
  <c r="F10" i="4"/>
  <c r="F8" i="4"/>
  <c r="F9" i="4"/>
  <c r="F139" i="4"/>
  <c r="F140" i="4"/>
  <c r="F141" i="4"/>
  <c r="F134" i="4"/>
  <c r="F135" i="4"/>
  <c r="F136" i="4"/>
  <c r="F137" i="4"/>
  <c r="F138" i="4"/>
  <c r="F3" i="4"/>
  <c r="G80" i="4"/>
  <c r="G182" i="4"/>
  <c r="G185" i="4"/>
  <c r="G186" i="4"/>
  <c r="G184" i="4"/>
  <c r="G187" i="4"/>
  <c r="G183" i="4"/>
  <c r="M9" i="3"/>
  <c r="Q9" i="3" s="1"/>
  <c r="G66" i="4"/>
  <c r="G142" i="4"/>
  <c r="G145" i="4"/>
  <c r="G148" i="4"/>
  <c r="G146" i="4"/>
  <c r="G149" i="4"/>
  <c r="G144" i="4"/>
  <c r="G147" i="4"/>
  <c r="G143" i="4"/>
  <c r="G134" i="4"/>
  <c r="G137" i="4"/>
  <c r="G140" i="4"/>
  <c r="G138" i="4"/>
  <c r="G141" i="4"/>
  <c r="G135" i="4"/>
  <c r="G136" i="4"/>
  <c r="G139" i="4"/>
  <c r="H39" i="4"/>
  <c r="Q31" i="3"/>
  <c r="G150" i="4"/>
  <c r="G153" i="4"/>
  <c r="G152" i="4"/>
  <c r="G151" i="4"/>
  <c r="Q28" i="3"/>
  <c r="G129" i="4"/>
  <c r="G132" i="4"/>
  <c r="G130" i="4"/>
  <c r="G133" i="4"/>
  <c r="G128" i="4"/>
  <c r="G131" i="4"/>
  <c r="G166" i="4"/>
  <c r="G169" i="4"/>
  <c r="G164" i="4"/>
  <c r="G170" i="4"/>
  <c r="G167" i="4"/>
  <c r="G165" i="4"/>
  <c r="G168" i="4"/>
  <c r="G163" i="4"/>
  <c r="G171" i="4"/>
  <c r="G2" i="4"/>
  <c r="G79" i="4"/>
  <c r="G177" i="4"/>
  <c r="G180" i="4"/>
  <c r="G178" i="4"/>
  <c r="G181" i="4"/>
  <c r="G175" i="4"/>
  <c r="G176" i="4"/>
  <c r="G179" i="4"/>
  <c r="G3" i="4"/>
  <c r="G174" i="4"/>
  <c r="Q38" i="3"/>
  <c r="G198" i="4"/>
  <c r="G197" i="4"/>
  <c r="Q41" i="3"/>
  <c r="Q27" i="3"/>
  <c r="G58" i="4"/>
  <c r="G60" i="4"/>
  <c r="G61" i="4"/>
  <c r="G59" i="4"/>
  <c r="H62" i="4"/>
  <c r="Q36" i="3"/>
  <c r="Q35" i="3"/>
  <c r="H87" i="4"/>
  <c r="H88" i="4"/>
  <c r="H90" i="4"/>
  <c r="H35" i="4"/>
  <c r="H34" i="4"/>
  <c r="G62" i="4"/>
  <c r="G63" i="4"/>
  <c r="Q8" i="3"/>
  <c r="G27" i="4"/>
  <c r="G28" i="4"/>
  <c r="G29" i="4"/>
  <c r="G84" i="4"/>
  <c r="G83" i="4"/>
  <c r="G85" i="4"/>
  <c r="G86" i="4"/>
  <c r="G65" i="4"/>
  <c r="G64" i="4"/>
  <c r="Q19" i="3"/>
  <c r="H38" i="4" s="1"/>
  <c r="Q29" i="3"/>
  <c r="G26" i="4"/>
  <c r="G67" i="4"/>
  <c r="G68" i="4"/>
  <c r="Q13" i="3"/>
  <c r="G89" i="4"/>
  <c r="G90" i="4"/>
  <c r="G87" i="4"/>
  <c r="G88" i="4"/>
  <c r="G34" i="4"/>
  <c r="G35" i="4"/>
  <c r="G4" i="4"/>
  <c r="G5" i="4"/>
  <c r="Q4" i="3"/>
  <c r="Q12" i="3"/>
  <c r="Q5" i="3"/>
  <c r="Q30" i="3"/>
  <c r="Q33" i="3"/>
  <c r="Q14" i="3"/>
  <c r="H63" i="4" s="1"/>
  <c r="Q37" i="3"/>
  <c r="Q15" i="3"/>
  <c r="H68" i="4" s="1"/>
  <c r="Q40" i="3"/>
  <c r="M18" i="3"/>
  <c r="M21" i="3"/>
  <c r="AC21" i="3"/>
  <c r="M25" i="3"/>
  <c r="G118" i="4" s="1"/>
  <c r="AC25" i="3"/>
  <c r="M24" i="3"/>
  <c r="AC24" i="3"/>
  <c r="M26" i="3"/>
  <c r="AC26" i="3"/>
  <c r="M22" i="3"/>
  <c r="AC22" i="3"/>
  <c r="M42" i="3"/>
  <c r="AB42" i="3"/>
  <c r="M23" i="3"/>
  <c r="AC23" i="3"/>
  <c r="M6" i="3"/>
  <c r="G14" i="4" s="1"/>
  <c r="AC6" i="3"/>
  <c r="M39" i="3"/>
  <c r="AC39" i="3"/>
  <c r="M16" i="3"/>
  <c r="G77" i="4" s="1"/>
  <c r="AC16" i="3"/>
  <c r="M34" i="3"/>
  <c r="AC34" i="3"/>
  <c r="M32" i="3"/>
  <c r="AC32" i="3"/>
  <c r="M7" i="3"/>
  <c r="G20" i="4" s="1"/>
  <c r="AC7" i="3"/>
  <c r="G11" i="4" l="1"/>
  <c r="H67" i="4"/>
  <c r="G13" i="4"/>
  <c r="G18" i="4"/>
  <c r="G12" i="4"/>
  <c r="G16" i="4"/>
  <c r="G15" i="4"/>
  <c r="G190" i="4"/>
  <c r="G191" i="4"/>
  <c r="G193" i="4"/>
  <c r="G188" i="4"/>
  <c r="G196" i="4"/>
  <c r="G194" i="4"/>
  <c r="G189" i="4"/>
  <c r="G192" i="4"/>
  <c r="G195" i="4"/>
  <c r="H139" i="4"/>
  <c r="H134" i="4"/>
  <c r="H140" i="4"/>
  <c r="H137" i="4"/>
  <c r="H135" i="4"/>
  <c r="H138" i="4"/>
  <c r="H141" i="4"/>
  <c r="H136" i="4"/>
  <c r="H174" i="4"/>
  <c r="G74" i="4"/>
  <c r="G158" i="4"/>
  <c r="G161" i="4"/>
  <c r="G159" i="4"/>
  <c r="G156" i="4"/>
  <c r="G154" i="4"/>
  <c r="G162" i="4"/>
  <c r="G157" i="4"/>
  <c r="G160" i="4"/>
  <c r="G155" i="4"/>
  <c r="Q26" i="3"/>
  <c r="G126" i="4"/>
  <c r="G121" i="4"/>
  <c r="G124" i="4"/>
  <c r="G119" i="4"/>
  <c r="G122" i="4"/>
  <c r="G127" i="4"/>
  <c r="G125" i="4"/>
  <c r="G120" i="4"/>
  <c r="G123" i="4"/>
  <c r="H3" i="4"/>
  <c r="G69" i="4"/>
  <c r="G23" i="4"/>
  <c r="H80" i="4"/>
  <c r="H187" i="4"/>
  <c r="H182" i="4"/>
  <c r="H185" i="4"/>
  <c r="H183" i="4"/>
  <c r="H186" i="4"/>
  <c r="H184" i="4"/>
  <c r="H66" i="4"/>
  <c r="H147" i="4"/>
  <c r="H142" i="4"/>
  <c r="H145" i="4"/>
  <c r="H143" i="4"/>
  <c r="H148" i="4"/>
  <c r="H146" i="4"/>
  <c r="H149" i="4"/>
  <c r="H144" i="4"/>
  <c r="G94" i="4"/>
  <c r="G92" i="4"/>
  <c r="G95" i="4"/>
  <c r="G93" i="4"/>
  <c r="G96" i="4"/>
  <c r="G22" i="4"/>
  <c r="G19" i="4"/>
  <c r="G105" i="4"/>
  <c r="G108" i="4"/>
  <c r="G106" i="4"/>
  <c r="G109" i="4"/>
  <c r="G107" i="4"/>
  <c r="H79" i="4"/>
  <c r="H179" i="4"/>
  <c r="H177" i="4"/>
  <c r="H180" i="4"/>
  <c r="H175" i="4"/>
  <c r="H178" i="4"/>
  <c r="H181" i="4"/>
  <c r="H176" i="4"/>
  <c r="G25" i="4"/>
  <c r="G78" i="4"/>
  <c r="G24" i="4"/>
  <c r="G172" i="4"/>
  <c r="G173" i="4"/>
  <c r="G110" i="4"/>
  <c r="G113" i="4"/>
  <c r="G116" i="4"/>
  <c r="G114" i="4"/>
  <c r="G117" i="4"/>
  <c r="G111" i="4"/>
  <c r="G112" i="4"/>
  <c r="G115" i="4"/>
  <c r="G17" i="4"/>
  <c r="H150" i="4"/>
  <c r="H153" i="4"/>
  <c r="H151" i="4"/>
  <c r="H152" i="4"/>
  <c r="H163" i="4"/>
  <c r="H171" i="4"/>
  <c r="H166" i="4"/>
  <c r="H169" i="4"/>
  <c r="H167" i="4"/>
  <c r="H170" i="4"/>
  <c r="H165" i="4"/>
  <c r="H168" i="4"/>
  <c r="H164" i="4"/>
  <c r="G21" i="4"/>
  <c r="H197" i="4"/>
  <c r="H198" i="4"/>
  <c r="G199" i="4"/>
  <c r="G200" i="4"/>
  <c r="G201" i="4"/>
  <c r="G102" i="4"/>
  <c r="G97" i="4"/>
  <c r="G100" i="4"/>
  <c r="G98" i="4"/>
  <c r="G103" i="4"/>
  <c r="G101" i="4"/>
  <c r="G104" i="4"/>
  <c r="G99" i="4"/>
  <c r="H131" i="4"/>
  <c r="H132" i="4"/>
  <c r="H129" i="4"/>
  <c r="H130" i="4"/>
  <c r="H133" i="4"/>
  <c r="H128" i="4"/>
  <c r="H27" i="4"/>
  <c r="H28" i="4"/>
  <c r="H29" i="4"/>
  <c r="Q39" i="3"/>
  <c r="G82" i="4"/>
  <c r="G81" i="4"/>
  <c r="H26" i="4"/>
  <c r="Q18" i="3"/>
  <c r="G36" i="4"/>
  <c r="G37" i="4"/>
  <c r="Q6" i="3"/>
  <c r="H11" i="4" s="1"/>
  <c r="G6" i="4"/>
  <c r="G7" i="4"/>
  <c r="G8" i="4"/>
  <c r="Q21" i="3"/>
  <c r="G41" i="4"/>
  <c r="G43" i="4"/>
  <c r="G42" i="4"/>
  <c r="G40" i="4"/>
  <c r="Q7" i="3"/>
  <c r="H19" i="4" s="1"/>
  <c r="G9" i="4"/>
  <c r="G10" i="4"/>
  <c r="Q22" i="3"/>
  <c r="G44" i="4"/>
  <c r="G45" i="4"/>
  <c r="G46" i="4"/>
  <c r="H4" i="4"/>
  <c r="H5" i="4"/>
  <c r="Q42" i="3"/>
  <c r="G91" i="4"/>
  <c r="H21" i="4"/>
  <c r="H64" i="4"/>
  <c r="H65" i="4"/>
  <c r="H56" i="4"/>
  <c r="H57" i="4"/>
  <c r="H83" i="4"/>
  <c r="H84" i="4"/>
  <c r="H85" i="4"/>
  <c r="H86" i="4"/>
  <c r="G57" i="4"/>
  <c r="G56" i="4"/>
  <c r="Q34" i="3"/>
  <c r="G75" i="4"/>
  <c r="G76" i="4"/>
  <c r="H59" i="4"/>
  <c r="H58" i="4"/>
  <c r="H60" i="4"/>
  <c r="H61" i="4"/>
  <c r="Q32" i="3"/>
  <c r="G73" i="4"/>
  <c r="G70" i="4"/>
  <c r="G71" i="4"/>
  <c r="G72" i="4"/>
  <c r="Q24" i="3"/>
  <c r="G50" i="4"/>
  <c r="G51" i="4"/>
  <c r="G52" i="4"/>
  <c r="G53" i="4"/>
  <c r="Q23" i="3"/>
  <c r="G47" i="4"/>
  <c r="G48" i="4"/>
  <c r="G49" i="4"/>
  <c r="Q16" i="3"/>
  <c r="H69" i="4" s="1"/>
  <c r="G30" i="4"/>
  <c r="G31" i="4"/>
  <c r="G32" i="4"/>
  <c r="G33" i="4"/>
  <c r="Q25" i="3"/>
  <c r="H118" i="4" s="1"/>
  <c r="G54" i="4"/>
  <c r="G55" i="4"/>
  <c r="H22" i="4" l="1"/>
  <c r="H25" i="4"/>
  <c r="H24" i="4"/>
  <c r="H172" i="4"/>
  <c r="H173" i="4"/>
  <c r="H15" i="4"/>
  <c r="H16" i="4"/>
  <c r="H12" i="4"/>
  <c r="H13" i="4"/>
  <c r="H14" i="4"/>
  <c r="H17" i="4"/>
  <c r="H18" i="4"/>
  <c r="H91" i="4"/>
  <c r="H201" i="4"/>
  <c r="H199" i="4"/>
  <c r="H200" i="4"/>
  <c r="H23" i="4"/>
  <c r="H155" i="4"/>
  <c r="H158" i="4"/>
  <c r="H161" i="4"/>
  <c r="H159" i="4"/>
  <c r="H154" i="4"/>
  <c r="H162" i="4"/>
  <c r="H156" i="4"/>
  <c r="H157" i="4"/>
  <c r="H160" i="4"/>
  <c r="H123" i="4"/>
  <c r="H126" i="4"/>
  <c r="H121" i="4"/>
  <c r="H119" i="4"/>
  <c r="H127" i="4"/>
  <c r="H122" i="4"/>
  <c r="H125" i="4"/>
  <c r="H124" i="4"/>
  <c r="H120" i="4"/>
  <c r="H107" i="4"/>
  <c r="H105" i="4"/>
  <c r="H108" i="4"/>
  <c r="H106" i="4"/>
  <c r="H109" i="4"/>
  <c r="H195" i="4"/>
  <c r="H190" i="4"/>
  <c r="H193" i="4"/>
  <c r="H191" i="4"/>
  <c r="H194" i="4"/>
  <c r="H196" i="4"/>
  <c r="H189" i="4"/>
  <c r="H188" i="4"/>
  <c r="H192" i="4"/>
  <c r="H74" i="4"/>
  <c r="H115" i="4"/>
  <c r="H110" i="4"/>
  <c r="H116" i="4"/>
  <c r="H113" i="4"/>
  <c r="H111" i="4"/>
  <c r="H114" i="4"/>
  <c r="H117" i="4"/>
  <c r="H112" i="4"/>
  <c r="H20" i="4"/>
  <c r="H99" i="4"/>
  <c r="H102" i="4"/>
  <c r="H97" i="4"/>
  <c r="H103" i="4"/>
  <c r="H98" i="4"/>
  <c r="H101" i="4"/>
  <c r="H104" i="4"/>
  <c r="H100" i="4"/>
  <c r="H94" i="4"/>
  <c r="H92" i="4"/>
  <c r="H95" i="4"/>
  <c r="H93" i="4"/>
  <c r="H96" i="4"/>
  <c r="H77" i="4"/>
  <c r="H78" i="4"/>
  <c r="H47" i="4"/>
  <c r="H48" i="4"/>
  <c r="H49" i="4"/>
  <c r="H75" i="4"/>
  <c r="H76" i="4"/>
  <c r="H6" i="4"/>
  <c r="H7" i="4"/>
  <c r="H8" i="4"/>
  <c r="H36" i="4"/>
  <c r="H37" i="4"/>
  <c r="H44" i="4"/>
  <c r="H45" i="4"/>
  <c r="H46" i="4"/>
  <c r="H30" i="4"/>
  <c r="H31" i="4"/>
  <c r="H32" i="4"/>
  <c r="H33" i="4"/>
  <c r="H51" i="4"/>
  <c r="H52" i="4"/>
  <c r="H53" i="4"/>
  <c r="H50" i="4"/>
  <c r="H9" i="4"/>
  <c r="H10" i="4"/>
  <c r="H40" i="4"/>
  <c r="H41" i="4"/>
  <c r="H42" i="4"/>
  <c r="H43" i="4"/>
  <c r="H54" i="4"/>
  <c r="H55" i="4"/>
  <c r="H70" i="4"/>
  <c r="H71" i="4"/>
  <c r="H72" i="4"/>
  <c r="H73" i="4"/>
  <c r="H81" i="4"/>
  <c r="H82" i="4"/>
</calcChain>
</file>

<file path=xl/sharedStrings.xml><?xml version="1.0" encoding="utf-8"?>
<sst xmlns="http://schemas.openxmlformats.org/spreadsheetml/2006/main" count="94" uniqueCount="40">
  <si>
    <t>X</t>
  </si>
  <si>
    <t>Y</t>
  </si>
  <si>
    <t>j</t>
  </si>
  <si>
    <t>AGV Velocity</t>
  </si>
  <si>
    <t>m/min</t>
  </si>
  <si>
    <t>transportation time (min)</t>
  </si>
  <si>
    <t>min</t>
  </si>
  <si>
    <t>d_j (min)</t>
  </si>
  <si>
    <t>d_j (hr)</t>
  </si>
  <si>
    <t>activity</t>
  </si>
  <si>
    <t>ampere drawn</t>
  </si>
  <si>
    <t xml:space="preserve">dropping </t>
  </si>
  <si>
    <t xml:space="preserve">Picking </t>
  </si>
  <si>
    <t>traveling loaded</t>
  </si>
  <si>
    <t>traveling empty</t>
  </si>
  <si>
    <t>Pick up time</t>
  </si>
  <si>
    <t>Deopping time</t>
  </si>
  <si>
    <t>tranportation energy</t>
  </si>
  <si>
    <t>e_j</t>
  </si>
  <si>
    <t>A</t>
  </si>
  <si>
    <t>accelerating empty</t>
  </si>
  <si>
    <t>accelerating loaded</t>
  </si>
  <si>
    <t>decelerating loaded</t>
  </si>
  <si>
    <t>decelerating empty</t>
  </si>
  <si>
    <t>Constant energy</t>
  </si>
  <si>
    <t>Corrective factor</t>
  </si>
  <si>
    <t>nodes</t>
  </si>
  <si>
    <t>Distance</t>
  </si>
  <si>
    <t>pallets</t>
  </si>
  <si>
    <t>alpha</t>
  </si>
  <si>
    <t>Battery capacity</t>
  </si>
  <si>
    <t>Swapping time</t>
  </si>
  <si>
    <t>Full recharg</t>
  </si>
  <si>
    <t>p_j</t>
  </si>
  <si>
    <t>Pallet</t>
  </si>
  <si>
    <t>WS</t>
  </si>
  <si>
    <t>Job</t>
  </si>
  <si>
    <t>d_j</t>
  </si>
  <si>
    <t>AGV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</si>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</sst>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528366</xdr:colOff>
      <xdr:row>3</xdr:row>
      <xdr:rowOff>25733</xdr:rowOff>
    </xdr:from>
    <xdr:to>
      <xdr:col>21</xdr:col>
      <xdr:colOff>528366</xdr:colOff>
      <xdr:row>38</xdr:row>
      <xdr:rowOff>43433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6967F52-6587-D1CD-E7E6-681DF851D2D6}"/>
            </a:ext>
          </a:extLst>
        </xdr:cNvPr>
        <xdr:cNvCxnSpPr/>
      </xdr:nvCxnSpPr>
      <xdr:spPr>
        <a:xfrm flipV="1">
          <a:off x="528366" y="406733"/>
          <a:ext cx="0" cy="668520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21</xdr:col>
      <xdr:colOff>525191</xdr:colOff>
      <xdr:row>38</xdr:row>
      <xdr:rowOff>41233</xdr:rowOff>
    </xdr:from>
    <xdr:to>
      <xdr:col>32</xdr:col>
      <xdr:colOff>504791</xdr:colOff>
      <xdr:row>38</xdr:row>
      <xdr:rowOff>41233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929238C-1F53-0D10-F7D3-93377E88AA74}"/>
            </a:ext>
          </a:extLst>
        </xdr:cNvPr>
        <xdr:cNvCxnSpPr>
          <a:cxnSpLocks/>
        </xdr:cNvCxnSpPr>
      </xdr:nvCxnSpPr>
      <xdr:spPr>
        <a:xfrm>
          <a:off x="13392600" y="6622142"/>
          <a:ext cx="6647100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102315</xdr:colOff>
      <xdr:row>7</xdr:row>
      <xdr:rowOff>169449</xdr:rowOff>
    </xdr:from>
    <xdr:to>
      <xdr:col>22</xdr:col>
      <xdr:colOff>462315</xdr:colOff>
      <xdr:row>9</xdr:row>
      <xdr:rowOff>148449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886A48F-7A60-9C1C-F9EF-1A78AC38CC75}"/>
            </a:ext>
          </a:extLst>
        </xdr:cNvPr>
        <xdr:cNvSpPr/>
      </xdr:nvSpPr>
      <xdr:spPr>
        <a:xfrm>
          <a:off x="711915" y="1312449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22</xdr:col>
      <xdr:colOff>98765</xdr:colOff>
      <xdr:row>37</xdr:row>
      <xdr:rowOff>89561</xdr:rowOff>
    </xdr:from>
    <xdr:to>
      <xdr:col>32</xdr:col>
      <xdr:colOff>147967</xdr:colOff>
      <xdr:row>37</xdr:row>
      <xdr:rowOff>89561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374BF8-AC6A-0308-3A1A-0A33E4A967AC}"/>
            </a:ext>
          </a:extLst>
        </xdr:cNvPr>
        <xdr:cNvCxnSpPr>
          <a:cxnSpLocks/>
        </xdr:cNvCxnSpPr>
      </xdr:nvCxnSpPr>
      <xdr:spPr>
        <a:xfrm>
          <a:off x="708365" y="6947561"/>
          <a:ext cx="6145202" cy="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23</xdr:col>
      <xdr:colOff>373425</xdr:colOff>
      <xdr:row>32</xdr:row>
      <xdr:rowOff>165760</xdr:rowOff>
    </xdr:from>
    <xdr:to>
      <xdr:col>30</xdr:col>
      <xdr:colOff>494836</xdr:colOff>
      <xdr:row>32</xdr:row>
      <xdr:rowOff>165760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8445993-C1D0-0259-E674-33D0D58E5F8F}"/>
            </a:ext>
          </a:extLst>
        </xdr:cNvPr>
        <xdr:cNvCxnSpPr>
          <a:cxnSpLocks/>
        </xdr:cNvCxnSpPr>
      </xdr:nvCxnSpPr>
      <xdr:spPr>
        <a:xfrm>
          <a:off x="1592625" y="6071260"/>
          <a:ext cx="4388611" cy="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22</xdr:col>
      <xdr:colOff>98765</xdr:colOff>
      <xdr:row>28</xdr:row>
      <xdr:rowOff>51461</xdr:rowOff>
    </xdr:from>
    <xdr:to>
      <xdr:col>32</xdr:col>
      <xdr:colOff>147967</xdr:colOff>
      <xdr:row>28</xdr:row>
      <xdr:rowOff>51461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62FD829-176F-4D70-3ED3-7605D2962D9B}"/>
            </a:ext>
          </a:extLst>
        </xdr:cNvPr>
        <xdr:cNvCxnSpPr>
          <a:cxnSpLocks/>
        </xdr:cNvCxnSpPr>
      </xdr:nvCxnSpPr>
      <xdr:spPr>
        <a:xfrm>
          <a:off x="708365" y="5194961"/>
          <a:ext cx="6145202" cy="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26</xdr:col>
      <xdr:colOff>291456</xdr:colOff>
      <xdr:row>23</xdr:row>
      <xdr:rowOff>119724</xdr:rowOff>
    </xdr:from>
    <xdr:to>
      <xdr:col>30</xdr:col>
      <xdr:colOff>494836</xdr:colOff>
      <xdr:row>23</xdr:row>
      <xdr:rowOff>144865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3616FA9-8E21-2351-EFB2-A54F9E805DC6}"/>
            </a:ext>
          </a:extLst>
        </xdr:cNvPr>
        <xdr:cNvCxnSpPr>
          <a:cxnSpLocks/>
        </xdr:cNvCxnSpPr>
      </xdr:nvCxnSpPr>
      <xdr:spPr>
        <a:xfrm flipV="1">
          <a:off x="3339456" y="4310724"/>
          <a:ext cx="2641780" cy="25141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22</xdr:col>
      <xdr:colOff>98765</xdr:colOff>
      <xdr:row>19</xdr:row>
      <xdr:rowOff>10186</xdr:rowOff>
    </xdr:from>
    <xdr:to>
      <xdr:col>32</xdr:col>
      <xdr:colOff>147967</xdr:colOff>
      <xdr:row>19</xdr:row>
      <xdr:rowOff>10186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27FEA9E-58C7-148E-2E2B-934AEF83257E}"/>
            </a:ext>
          </a:extLst>
        </xdr:cNvPr>
        <xdr:cNvCxnSpPr>
          <a:cxnSpLocks/>
        </xdr:cNvCxnSpPr>
      </xdr:nvCxnSpPr>
      <xdr:spPr>
        <a:xfrm>
          <a:off x="708365" y="3439186"/>
          <a:ext cx="6145202" cy="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22</xdr:col>
      <xdr:colOff>98765</xdr:colOff>
      <xdr:row>14</xdr:row>
      <xdr:rowOff>81624</xdr:rowOff>
    </xdr:from>
    <xdr:to>
      <xdr:col>32</xdr:col>
      <xdr:colOff>147967</xdr:colOff>
      <xdr:row>14</xdr:row>
      <xdr:rowOff>81624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F6EA534-ABD8-5008-2DA3-A25370CF3F30}"/>
            </a:ext>
          </a:extLst>
        </xdr:cNvPr>
        <xdr:cNvCxnSpPr>
          <a:cxnSpLocks/>
        </xdr:cNvCxnSpPr>
      </xdr:nvCxnSpPr>
      <xdr:spPr>
        <a:xfrm>
          <a:off x="708365" y="2558124"/>
          <a:ext cx="6145202" cy="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22</xdr:col>
      <xdr:colOff>98765</xdr:colOff>
      <xdr:row>9</xdr:row>
      <xdr:rowOff>154649</xdr:rowOff>
    </xdr:from>
    <xdr:to>
      <xdr:col>32</xdr:col>
      <xdr:colOff>147967</xdr:colOff>
      <xdr:row>9</xdr:row>
      <xdr:rowOff>154649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76A84F3-DBB1-A929-BED5-28035A5A12D0}"/>
            </a:ext>
          </a:extLst>
        </xdr:cNvPr>
        <xdr:cNvCxnSpPr>
          <a:cxnSpLocks/>
        </xdr:cNvCxnSpPr>
      </xdr:nvCxnSpPr>
      <xdr:spPr>
        <a:xfrm>
          <a:off x="708365" y="1678649"/>
          <a:ext cx="6145202" cy="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22</xdr:col>
      <xdr:colOff>96384</xdr:colOff>
      <xdr:row>5</xdr:row>
      <xdr:rowOff>33884</xdr:rowOff>
    </xdr:from>
    <xdr:to>
      <xdr:col>32</xdr:col>
      <xdr:colOff>145586</xdr:colOff>
      <xdr:row>5</xdr:row>
      <xdr:rowOff>33884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EEF9DCB-31F9-DCAE-040C-16CFA5453788}"/>
            </a:ext>
          </a:extLst>
        </xdr:cNvPr>
        <xdr:cNvCxnSpPr>
          <a:cxnSpLocks/>
        </xdr:cNvCxnSpPr>
      </xdr:nvCxnSpPr>
      <xdr:spPr>
        <a:xfrm>
          <a:off x="705984" y="795884"/>
          <a:ext cx="6145202" cy="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22</xdr:col>
      <xdr:colOff>98765</xdr:colOff>
      <xdr:row>5</xdr:row>
      <xdr:rowOff>40359</xdr:rowOff>
    </xdr:from>
    <xdr:to>
      <xdr:col>22</xdr:col>
      <xdr:colOff>98765</xdr:colOff>
      <xdr:row>37</xdr:row>
      <xdr:rowOff>89559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BEA0AFF-53CA-5486-C8A0-7724B33BF331}"/>
            </a:ext>
          </a:extLst>
        </xdr:cNvPr>
        <xdr:cNvCxnSpPr>
          <a:cxnSpLocks/>
        </xdr:cNvCxnSpPr>
      </xdr:nvCxnSpPr>
      <xdr:spPr>
        <a:xfrm>
          <a:off x="708365" y="802359"/>
          <a:ext cx="0" cy="614520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23</xdr:col>
      <xdr:colOff>370227</xdr:colOff>
      <xdr:row>5</xdr:row>
      <xdr:rowOff>40359</xdr:rowOff>
    </xdr:from>
    <xdr:to>
      <xdr:col>23</xdr:col>
      <xdr:colOff>370227</xdr:colOff>
      <xdr:row>37</xdr:row>
      <xdr:rowOff>89559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F613BB5-6CDA-8439-8E6B-F7F73711A591}"/>
            </a:ext>
          </a:extLst>
        </xdr:cNvPr>
        <xdr:cNvCxnSpPr>
          <a:cxnSpLocks/>
        </xdr:cNvCxnSpPr>
      </xdr:nvCxnSpPr>
      <xdr:spPr>
        <a:xfrm>
          <a:off x="1589427" y="802359"/>
          <a:ext cx="0" cy="614520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25</xdr:col>
      <xdr:colOff>27327</xdr:colOff>
      <xdr:row>5</xdr:row>
      <xdr:rowOff>40359</xdr:rowOff>
    </xdr:from>
    <xdr:to>
      <xdr:col>25</xdr:col>
      <xdr:colOff>27327</xdr:colOff>
      <xdr:row>37</xdr:row>
      <xdr:rowOff>89559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71AD3B6-8502-054D-E1D3-5F0F2B88F3A9}"/>
            </a:ext>
          </a:extLst>
        </xdr:cNvPr>
        <xdr:cNvCxnSpPr>
          <a:cxnSpLocks/>
        </xdr:cNvCxnSpPr>
      </xdr:nvCxnSpPr>
      <xdr:spPr>
        <a:xfrm>
          <a:off x="2465727" y="802359"/>
          <a:ext cx="0" cy="614520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27</xdr:col>
      <xdr:colOff>565490</xdr:colOff>
      <xdr:row>5</xdr:row>
      <xdr:rowOff>40359</xdr:rowOff>
    </xdr:from>
    <xdr:to>
      <xdr:col>27</xdr:col>
      <xdr:colOff>565490</xdr:colOff>
      <xdr:row>37</xdr:row>
      <xdr:rowOff>89559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D3231A7-F8EF-AFDC-C4EB-38F36DDB2384}"/>
            </a:ext>
          </a:extLst>
        </xdr:cNvPr>
        <xdr:cNvCxnSpPr>
          <a:cxnSpLocks/>
        </xdr:cNvCxnSpPr>
      </xdr:nvCxnSpPr>
      <xdr:spPr>
        <a:xfrm>
          <a:off x="4223090" y="802359"/>
          <a:ext cx="0" cy="614520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26</xdr:col>
      <xdr:colOff>296409</xdr:colOff>
      <xdr:row>14</xdr:row>
      <xdr:rowOff>88457</xdr:rowOff>
    </xdr:from>
    <xdr:to>
      <xdr:col>26</xdr:col>
      <xdr:colOff>296409</xdr:colOff>
      <xdr:row>37</xdr:row>
      <xdr:rowOff>89559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9BE1A40-A814-03BE-50E7-DE38977F39D1}"/>
            </a:ext>
          </a:extLst>
        </xdr:cNvPr>
        <xdr:cNvCxnSpPr>
          <a:cxnSpLocks/>
        </xdr:cNvCxnSpPr>
      </xdr:nvCxnSpPr>
      <xdr:spPr>
        <a:xfrm>
          <a:off x="3344409" y="2564957"/>
          <a:ext cx="0" cy="4382602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29</xdr:col>
      <xdr:colOff>214653</xdr:colOff>
      <xdr:row>5</xdr:row>
      <xdr:rowOff>40359</xdr:rowOff>
    </xdr:from>
    <xdr:to>
      <xdr:col>29</xdr:col>
      <xdr:colOff>214653</xdr:colOff>
      <xdr:row>37</xdr:row>
      <xdr:rowOff>89559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54E482A-D385-BAAA-104A-A340303972F9}"/>
            </a:ext>
          </a:extLst>
        </xdr:cNvPr>
        <xdr:cNvCxnSpPr>
          <a:cxnSpLocks/>
        </xdr:cNvCxnSpPr>
      </xdr:nvCxnSpPr>
      <xdr:spPr>
        <a:xfrm>
          <a:off x="5091453" y="802359"/>
          <a:ext cx="0" cy="614520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30</xdr:col>
      <xdr:colOff>492465</xdr:colOff>
      <xdr:row>5</xdr:row>
      <xdr:rowOff>40359</xdr:rowOff>
    </xdr:from>
    <xdr:to>
      <xdr:col>30</xdr:col>
      <xdr:colOff>492465</xdr:colOff>
      <xdr:row>37</xdr:row>
      <xdr:rowOff>89559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22B8561-EF0F-3E1B-737B-BBD0523F1C3D}"/>
            </a:ext>
          </a:extLst>
        </xdr:cNvPr>
        <xdr:cNvCxnSpPr>
          <a:cxnSpLocks/>
        </xdr:cNvCxnSpPr>
      </xdr:nvCxnSpPr>
      <xdr:spPr>
        <a:xfrm>
          <a:off x="5978865" y="802359"/>
          <a:ext cx="0" cy="614520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32</xdr:col>
      <xdr:colOff>147967</xdr:colOff>
      <xdr:row>5</xdr:row>
      <xdr:rowOff>40359</xdr:rowOff>
    </xdr:from>
    <xdr:to>
      <xdr:col>32</xdr:col>
      <xdr:colOff>147967</xdr:colOff>
      <xdr:row>37</xdr:row>
      <xdr:rowOff>89559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5DAF027-A6E6-39A4-0B78-2D3101A83A70}"/>
            </a:ext>
          </a:extLst>
        </xdr:cNvPr>
        <xdr:cNvCxnSpPr>
          <a:cxnSpLocks/>
        </xdr:cNvCxnSpPr>
      </xdr:nvCxnSpPr>
      <xdr:spPr>
        <a:xfrm>
          <a:off x="6853567" y="802359"/>
          <a:ext cx="0" cy="614520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102323</xdr:colOff>
      <xdr:row>37</xdr:row>
      <xdr:rowOff>141733</xdr:rowOff>
    </xdr:from>
    <xdr:to>
      <xdr:col>22</xdr:col>
      <xdr:colOff>102323</xdr:colOff>
      <xdr:row>38</xdr:row>
      <xdr:rowOff>131233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483563E3-D1D5-8ACD-6744-062B09DB3155}"/>
            </a:ext>
          </a:extLst>
        </xdr:cNvPr>
        <xdr:cNvCxnSpPr/>
      </xdr:nvCxnSpPr>
      <xdr:spPr>
        <a:xfrm>
          <a:off x="711923" y="6999733"/>
          <a:ext cx="0" cy="18000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370227</xdr:colOff>
      <xdr:row>37</xdr:row>
      <xdr:rowOff>141733</xdr:rowOff>
    </xdr:from>
    <xdr:to>
      <xdr:col>23</xdr:col>
      <xdr:colOff>370227</xdr:colOff>
      <xdr:row>38</xdr:row>
      <xdr:rowOff>131233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6A8C23F-1982-0BAB-44D9-3F517AA7C5E7}"/>
            </a:ext>
          </a:extLst>
        </xdr:cNvPr>
        <xdr:cNvCxnSpPr/>
      </xdr:nvCxnSpPr>
      <xdr:spPr>
        <a:xfrm>
          <a:off x="1589427" y="6999733"/>
          <a:ext cx="0" cy="18000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27327</xdr:colOff>
      <xdr:row>37</xdr:row>
      <xdr:rowOff>141733</xdr:rowOff>
    </xdr:from>
    <xdr:to>
      <xdr:col>25</xdr:col>
      <xdr:colOff>27327</xdr:colOff>
      <xdr:row>38</xdr:row>
      <xdr:rowOff>131233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0857369-D23D-FF76-44E8-D45689064023}"/>
            </a:ext>
          </a:extLst>
        </xdr:cNvPr>
        <xdr:cNvCxnSpPr/>
      </xdr:nvCxnSpPr>
      <xdr:spPr>
        <a:xfrm>
          <a:off x="2465727" y="6999733"/>
          <a:ext cx="0" cy="18000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296409</xdr:colOff>
      <xdr:row>37</xdr:row>
      <xdr:rowOff>141733</xdr:rowOff>
    </xdr:from>
    <xdr:to>
      <xdr:col>26</xdr:col>
      <xdr:colOff>296409</xdr:colOff>
      <xdr:row>38</xdr:row>
      <xdr:rowOff>131233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B64E586-42A3-8287-8113-FA197A3A9A01}"/>
            </a:ext>
          </a:extLst>
        </xdr:cNvPr>
        <xdr:cNvCxnSpPr/>
      </xdr:nvCxnSpPr>
      <xdr:spPr>
        <a:xfrm>
          <a:off x="3344409" y="6999733"/>
          <a:ext cx="0" cy="18000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565490</xdr:colOff>
      <xdr:row>37</xdr:row>
      <xdr:rowOff>141733</xdr:rowOff>
    </xdr:from>
    <xdr:to>
      <xdr:col>27</xdr:col>
      <xdr:colOff>565490</xdr:colOff>
      <xdr:row>38</xdr:row>
      <xdr:rowOff>131233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33AF5CB8-0339-F63D-5031-5357B91FF199}"/>
            </a:ext>
          </a:extLst>
        </xdr:cNvPr>
        <xdr:cNvCxnSpPr/>
      </xdr:nvCxnSpPr>
      <xdr:spPr>
        <a:xfrm>
          <a:off x="4223090" y="6999733"/>
          <a:ext cx="0" cy="18000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214653</xdr:colOff>
      <xdr:row>37</xdr:row>
      <xdr:rowOff>141733</xdr:rowOff>
    </xdr:from>
    <xdr:to>
      <xdr:col>29</xdr:col>
      <xdr:colOff>214653</xdr:colOff>
      <xdr:row>38</xdr:row>
      <xdr:rowOff>131233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4E285944-521A-C4E5-AFC9-B40F86121B8C}"/>
            </a:ext>
          </a:extLst>
        </xdr:cNvPr>
        <xdr:cNvCxnSpPr/>
      </xdr:nvCxnSpPr>
      <xdr:spPr>
        <a:xfrm>
          <a:off x="5091453" y="6999733"/>
          <a:ext cx="0" cy="18000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496025</xdr:colOff>
      <xdr:row>37</xdr:row>
      <xdr:rowOff>141733</xdr:rowOff>
    </xdr:from>
    <xdr:to>
      <xdr:col>30</xdr:col>
      <xdr:colOff>496025</xdr:colOff>
      <xdr:row>38</xdr:row>
      <xdr:rowOff>131233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8E1EBBAD-EAB8-26AE-82DE-EC35C5733E2C}"/>
            </a:ext>
          </a:extLst>
        </xdr:cNvPr>
        <xdr:cNvCxnSpPr/>
      </xdr:nvCxnSpPr>
      <xdr:spPr>
        <a:xfrm>
          <a:off x="5982425" y="6999733"/>
          <a:ext cx="0" cy="180000"/>
        </a:xfrm>
        <a:prstGeom prst="line">
          <a:avLst/>
        </a:prstGeom>
        <a:ln w="63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572322</xdr:colOff>
      <xdr:row>38</xdr:row>
      <xdr:rowOff>73731</xdr:rowOff>
    </xdr:from>
    <xdr:to>
      <xdr:col>22</xdr:col>
      <xdr:colOff>260208</xdr:colOff>
      <xdr:row>40</xdr:row>
      <xdr:rowOff>508</xdr:rowOff>
    </xdr:to>
    <xdr:sp macro="" textlink="">
      <xdr:nvSpPr>
        <xdr:cNvPr id="28" name="TextBox 39">
          <a:extLst>
            <a:ext uri="{FF2B5EF4-FFF2-40B4-BE49-F238E27FC236}">
              <a16:creationId xmlns:a16="http://schemas.microsoft.com/office/drawing/2014/main" id="{CD74EA09-AE6F-761A-4309-58EE05F2BD07}"/>
            </a:ext>
          </a:extLst>
        </xdr:cNvPr>
        <xdr:cNvSpPr txBox="1"/>
      </xdr:nvSpPr>
      <xdr:spPr>
        <a:xfrm>
          <a:off x="572322" y="7122231"/>
          <a:ext cx="297486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0</a:t>
          </a:r>
        </a:p>
      </xdr:txBody>
    </xdr:sp>
    <xdr:clientData/>
  </xdr:twoCellAnchor>
  <xdr:twoCellAnchor>
    <xdr:from>
      <xdr:col>23</xdr:col>
      <xdr:colOff>177794</xdr:colOff>
      <xdr:row>38</xdr:row>
      <xdr:rowOff>67343</xdr:rowOff>
    </xdr:from>
    <xdr:to>
      <xdr:col>23</xdr:col>
      <xdr:colOff>555546</xdr:colOff>
      <xdr:row>39</xdr:row>
      <xdr:rowOff>184620</xdr:rowOff>
    </xdr:to>
    <xdr:sp macro="" textlink="">
      <xdr:nvSpPr>
        <xdr:cNvPr id="29" name="TextBox 40">
          <a:extLst>
            <a:ext uri="{FF2B5EF4-FFF2-40B4-BE49-F238E27FC236}">
              <a16:creationId xmlns:a16="http://schemas.microsoft.com/office/drawing/2014/main" id="{25321A2E-E78D-7292-79DD-29D749E0054D}"/>
            </a:ext>
          </a:extLst>
        </xdr:cNvPr>
        <xdr:cNvSpPr txBox="1"/>
      </xdr:nvSpPr>
      <xdr:spPr>
        <a:xfrm>
          <a:off x="1396994" y="7115843"/>
          <a:ext cx="37775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24</a:t>
          </a:r>
        </a:p>
      </xdr:txBody>
    </xdr:sp>
    <xdr:clientData/>
  </xdr:twoCellAnchor>
  <xdr:twoCellAnchor>
    <xdr:from>
      <xdr:col>24</xdr:col>
      <xdr:colOff>445482</xdr:colOff>
      <xdr:row>38</xdr:row>
      <xdr:rowOff>67342</xdr:rowOff>
    </xdr:from>
    <xdr:to>
      <xdr:col>25</xdr:col>
      <xdr:colOff>213634</xdr:colOff>
      <xdr:row>39</xdr:row>
      <xdr:rowOff>184619</xdr:rowOff>
    </xdr:to>
    <xdr:sp macro="" textlink="">
      <xdr:nvSpPr>
        <xdr:cNvPr id="30" name="TextBox 41">
          <a:extLst>
            <a:ext uri="{FF2B5EF4-FFF2-40B4-BE49-F238E27FC236}">
              <a16:creationId xmlns:a16="http://schemas.microsoft.com/office/drawing/2014/main" id="{4CB8DF7F-1458-07FB-F28D-1EBC1D0E678C}"/>
            </a:ext>
          </a:extLst>
        </xdr:cNvPr>
        <xdr:cNvSpPr txBox="1"/>
      </xdr:nvSpPr>
      <xdr:spPr>
        <a:xfrm>
          <a:off x="2274282" y="7115842"/>
          <a:ext cx="37775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48</a:t>
          </a:r>
        </a:p>
      </xdr:txBody>
    </xdr:sp>
    <xdr:clientData/>
  </xdr:twoCellAnchor>
  <xdr:twoCellAnchor>
    <xdr:from>
      <xdr:col>26</xdr:col>
      <xdr:colOff>102580</xdr:colOff>
      <xdr:row>38</xdr:row>
      <xdr:rowOff>67341</xdr:rowOff>
    </xdr:from>
    <xdr:to>
      <xdr:col>26</xdr:col>
      <xdr:colOff>480332</xdr:colOff>
      <xdr:row>39</xdr:row>
      <xdr:rowOff>184618</xdr:rowOff>
    </xdr:to>
    <xdr:sp macro="" textlink="">
      <xdr:nvSpPr>
        <xdr:cNvPr id="31" name="TextBox 42">
          <a:extLst>
            <a:ext uri="{FF2B5EF4-FFF2-40B4-BE49-F238E27FC236}">
              <a16:creationId xmlns:a16="http://schemas.microsoft.com/office/drawing/2014/main" id="{C32CF830-929F-93C3-B179-6A83C2E36B5C}"/>
            </a:ext>
          </a:extLst>
        </xdr:cNvPr>
        <xdr:cNvSpPr txBox="1"/>
      </xdr:nvSpPr>
      <xdr:spPr>
        <a:xfrm>
          <a:off x="3150580" y="7115841"/>
          <a:ext cx="37775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72</a:t>
          </a:r>
        </a:p>
      </xdr:txBody>
    </xdr:sp>
    <xdr:clientData/>
  </xdr:twoCellAnchor>
  <xdr:twoCellAnchor>
    <xdr:from>
      <xdr:col>27</xdr:col>
      <xdr:colOff>374231</xdr:colOff>
      <xdr:row>38</xdr:row>
      <xdr:rowOff>67341</xdr:rowOff>
    </xdr:from>
    <xdr:to>
      <xdr:col>28</xdr:col>
      <xdr:colOff>142383</xdr:colOff>
      <xdr:row>39</xdr:row>
      <xdr:rowOff>184618</xdr:rowOff>
    </xdr:to>
    <xdr:sp macro="" textlink="">
      <xdr:nvSpPr>
        <xdr:cNvPr id="32" name="TextBox 43">
          <a:extLst>
            <a:ext uri="{FF2B5EF4-FFF2-40B4-BE49-F238E27FC236}">
              <a16:creationId xmlns:a16="http://schemas.microsoft.com/office/drawing/2014/main" id="{B356914A-6C70-2C65-5D1D-A5E921F5AE4F}"/>
            </a:ext>
          </a:extLst>
        </xdr:cNvPr>
        <xdr:cNvSpPr txBox="1"/>
      </xdr:nvSpPr>
      <xdr:spPr>
        <a:xfrm>
          <a:off x="4031831" y="7115841"/>
          <a:ext cx="37775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96</a:t>
          </a:r>
        </a:p>
      </xdr:txBody>
    </xdr:sp>
    <xdr:clientData/>
  </xdr:twoCellAnchor>
  <xdr:twoCellAnchor>
    <xdr:from>
      <xdr:col>28</xdr:col>
      <xdr:colOff>583571</xdr:colOff>
      <xdr:row>38</xdr:row>
      <xdr:rowOff>67340</xdr:rowOff>
    </xdr:from>
    <xdr:to>
      <xdr:col>29</xdr:col>
      <xdr:colOff>475970</xdr:colOff>
      <xdr:row>39</xdr:row>
      <xdr:rowOff>184617</xdr:rowOff>
    </xdr:to>
    <xdr:sp macro="" textlink="">
      <xdr:nvSpPr>
        <xdr:cNvPr id="33" name="TextBox 44">
          <a:extLst>
            <a:ext uri="{FF2B5EF4-FFF2-40B4-BE49-F238E27FC236}">
              <a16:creationId xmlns:a16="http://schemas.microsoft.com/office/drawing/2014/main" id="{8C4C0159-1677-7349-2026-0112122760BF}"/>
            </a:ext>
          </a:extLst>
        </xdr:cNvPr>
        <xdr:cNvSpPr txBox="1"/>
      </xdr:nvSpPr>
      <xdr:spPr>
        <a:xfrm>
          <a:off x="4850771" y="7115840"/>
          <a:ext cx="501999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120</a:t>
          </a:r>
        </a:p>
      </xdr:txBody>
    </xdr:sp>
    <xdr:clientData/>
  </xdr:twoCellAnchor>
  <xdr:twoCellAnchor>
    <xdr:from>
      <xdr:col>30</xdr:col>
      <xdr:colOff>241465</xdr:colOff>
      <xdr:row>38</xdr:row>
      <xdr:rowOff>67339</xdr:rowOff>
    </xdr:from>
    <xdr:to>
      <xdr:col>31</xdr:col>
      <xdr:colOff>133864</xdr:colOff>
      <xdr:row>39</xdr:row>
      <xdr:rowOff>184616</xdr:rowOff>
    </xdr:to>
    <xdr:sp macro="" textlink="">
      <xdr:nvSpPr>
        <xdr:cNvPr id="34" name="TextBox 45">
          <a:extLst>
            <a:ext uri="{FF2B5EF4-FFF2-40B4-BE49-F238E27FC236}">
              <a16:creationId xmlns:a16="http://schemas.microsoft.com/office/drawing/2014/main" id="{0ADF1647-ED54-3F11-EF0A-AD4E0D9A5F99}"/>
            </a:ext>
          </a:extLst>
        </xdr:cNvPr>
        <xdr:cNvSpPr txBox="1"/>
      </xdr:nvSpPr>
      <xdr:spPr>
        <a:xfrm>
          <a:off x="5727865" y="7115839"/>
          <a:ext cx="501999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144</a:t>
          </a:r>
        </a:p>
      </xdr:txBody>
    </xdr:sp>
    <xdr:clientData/>
  </xdr:twoCellAnchor>
  <xdr:twoCellAnchor>
    <xdr:from>
      <xdr:col>31</xdr:col>
      <xdr:colOff>506567</xdr:colOff>
      <xdr:row>38</xdr:row>
      <xdr:rowOff>41230</xdr:rowOff>
    </xdr:from>
    <xdr:to>
      <xdr:col>32</xdr:col>
      <xdr:colOff>398966</xdr:colOff>
      <xdr:row>39</xdr:row>
      <xdr:rowOff>158507</xdr:rowOff>
    </xdr:to>
    <xdr:sp macro="" textlink="">
      <xdr:nvSpPr>
        <xdr:cNvPr id="35" name="TextBox 46">
          <a:extLst>
            <a:ext uri="{FF2B5EF4-FFF2-40B4-BE49-F238E27FC236}">
              <a16:creationId xmlns:a16="http://schemas.microsoft.com/office/drawing/2014/main" id="{97490E47-4946-23E7-9B61-2371F880C045}"/>
            </a:ext>
          </a:extLst>
        </xdr:cNvPr>
        <xdr:cNvSpPr txBox="1"/>
      </xdr:nvSpPr>
      <xdr:spPr>
        <a:xfrm>
          <a:off x="6602567" y="7089730"/>
          <a:ext cx="501999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168</a:t>
          </a:r>
        </a:p>
      </xdr:txBody>
    </xdr:sp>
    <xdr:clientData/>
  </xdr:twoCellAnchor>
  <xdr:twoCellAnchor>
    <xdr:from>
      <xdr:col>32</xdr:col>
      <xdr:colOff>141208</xdr:colOff>
      <xdr:row>37</xdr:row>
      <xdr:rowOff>138435</xdr:rowOff>
    </xdr:from>
    <xdr:to>
      <xdr:col>32</xdr:col>
      <xdr:colOff>141208</xdr:colOff>
      <xdr:row>38</xdr:row>
      <xdr:rowOff>127935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5451857F-0356-19AF-96C5-22C587646FC5}"/>
            </a:ext>
          </a:extLst>
        </xdr:cNvPr>
        <xdr:cNvCxnSpPr/>
      </xdr:nvCxnSpPr>
      <xdr:spPr>
        <a:xfrm>
          <a:off x="6846808" y="6996435"/>
          <a:ext cx="0" cy="18000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438366</xdr:colOff>
      <xdr:row>37</xdr:row>
      <xdr:rowOff>86529</xdr:rowOff>
    </xdr:from>
    <xdr:to>
      <xdr:col>22</xdr:col>
      <xdr:colOff>8766</xdr:colOff>
      <xdr:row>37</xdr:row>
      <xdr:rowOff>86529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B15CFF5B-B7D1-89EB-5817-0C3C95B55A62}"/>
            </a:ext>
          </a:extLst>
        </xdr:cNvPr>
        <xdr:cNvCxnSpPr>
          <a:cxnSpLocks/>
        </xdr:cNvCxnSpPr>
      </xdr:nvCxnSpPr>
      <xdr:spPr>
        <a:xfrm flipH="1">
          <a:off x="438366" y="6944529"/>
          <a:ext cx="180000" cy="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438366</xdr:colOff>
      <xdr:row>32</xdr:row>
      <xdr:rowOff>165651</xdr:rowOff>
    </xdr:from>
    <xdr:to>
      <xdr:col>22</xdr:col>
      <xdr:colOff>8766</xdr:colOff>
      <xdr:row>32</xdr:row>
      <xdr:rowOff>165651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B4474E-DBD2-8674-F34D-2A171D4A377A}"/>
            </a:ext>
          </a:extLst>
        </xdr:cNvPr>
        <xdr:cNvCxnSpPr>
          <a:cxnSpLocks/>
        </xdr:cNvCxnSpPr>
      </xdr:nvCxnSpPr>
      <xdr:spPr>
        <a:xfrm flipH="1">
          <a:off x="438366" y="6071151"/>
          <a:ext cx="180000" cy="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438366</xdr:colOff>
      <xdr:row>28</xdr:row>
      <xdr:rowOff>46463</xdr:rowOff>
    </xdr:from>
    <xdr:to>
      <xdr:col>22</xdr:col>
      <xdr:colOff>8766</xdr:colOff>
      <xdr:row>28</xdr:row>
      <xdr:rowOff>46463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F5760623-E030-4C10-A228-7E8F5B89DD1A}"/>
            </a:ext>
          </a:extLst>
        </xdr:cNvPr>
        <xdr:cNvCxnSpPr>
          <a:cxnSpLocks/>
        </xdr:cNvCxnSpPr>
      </xdr:nvCxnSpPr>
      <xdr:spPr>
        <a:xfrm flipH="1">
          <a:off x="438366" y="5189963"/>
          <a:ext cx="180000" cy="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441541</xdr:colOff>
      <xdr:row>23</xdr:row>
      <xdr:rowOff>119724</xdr:rowOff>
    </xdr:from>
    <xdr:to>
      <xdr:col>22</xdr:col>
      <xdr:colOff>11941</xdr:colOff>
      <xdr:row>23</xdr:row>
      <xdr:rowOff>119724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9E4B844E-B83E-53F1-A2B1-208C1BBB20C7}"/>
            </a:ext>
          </a:extLst>
        </xdr:cNvPr>
        <xdr:cNvCxnSpPr>
          <a:cxnSpLocks/>
        </xdr:cNvCxnSpPr>
      </xdr:nvCxnSpPr>
      <xdr:spPr>
        <a:xfrm flipH="1">
          <a:off x="441541" y="4310724"/>
          <a:ext cx="180000" cy="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441541</xdr:colOff>
      <xdr:row>19</xdr:row>
      <xdr:rowOff>10061</xdr:rowOff>
    </xdr:from>
    <xdr:to>
      <xdr:col>22</xdr:col>
      <xdr:colOff>11941</xdr:colOff>
      <xdr:row>19</xdr:row>
      <xdr:rowOff>10061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B86F81B-8B41-2992-C91F-E21BE47CBC3D}"/>
            </a:ext>
          </a:extLst>
        </xdr:cNvPr>
        <xdr:cNvCxnSpPr>
          <a:cxnSpLocks/>
        </xdr:cNvCxnSpPr>
      </xdr:nvCxnSpPr>
      <xdr:spPr>
        <a:xfrm flipH="1">
          <a:off x="441541" y="3439061"/>
          <a:ext cx="180000" cy="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438366</xdr:colOff>
      <xdr:row>14</xdr:row>
      <xdr:rowOff>81624</xdr:rowOff>
    </xdr:from>
    <xdr:to>
      <xdr:col>22</xdr:col>
      <xdr:colOff>8766</xdr:colOff>
      <xdr:row>14</xdr:row>
      <xdr:rowOff>81624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9A253A5B-2842-3203-1E24-B773E8C230D2}"/>
            </a:ext>
          </a:extLst>
        </xdr:cNvPr>
        <xdr:cNvCxnSpPr>
          <a:cxnSpLocks/>
        </xdr:cNvCxnSpPr>
      </xdr:nvCxnSpPr>
      <xdr:spPr>
        <a:xfrm flipH="1">
          <a:off x="438366" y="2558124"/>
          <a:ext cx="180000" cy="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436057</xdr:colOff>
      <xdr:row>9</xdr:row>
      <xdr:rowOff>156112</xdr:rowOff>
    </xdr:from>
    <xdr:to>
      <xdr:col>22</xdr:col>
      <xdr:colOff>6457</xdr:colOff>
      <xdr:row>9</xdr:row>
      <xdr:rowOff>156112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6042D2D8-9CAC-9EF4-E3B7-F1515E26C245}"/>
            </a:ext>
          </a:extLst>
        </xdr:cNvPr>
        <xdr:cNvCxnSpPr>
          <a:cxnSpLocks/>
        </xdr:cNvCxnSpPr>
      </xdr:nvCxnSpPr>
      <xdr:spPr>
        <a:xfrm flipH="1">
          <a:off x="436057" y="1680112"/>
          <a:ext cx="180000" cy="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438366</xdr:colOff>
      <xdr:row>5</xdr:row>
      <xdr:rowOff>33884</xdr:rowOff>
    </xdr:from>
    <xdr:to>
      <xdr:col>22</xdr:col>
      <xdr:colOff>8766</xdr:colOff>
      <xdr:row>5</xdr:row>
      <xdr:rowOff>33884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B302BE8-A2C9-A9B7-B0CA-E2AAF339AE13}"/>
            </a:ext>
          </a:extLst>
        </xdr:cNvPr>
        <xdr:cNvCxnSpPr>
          <a:cxnSpLocks/>
        </xdr:cNvCxnSpPr>
      </xdr:nvCxnSpPr>
      <xdr:spPr>
        <a:xfrm flipH="1">
          <a:off x="438366" y="795884"/>
          <a:ext cx="180000" cy="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70495</xdr:rowOff>
    </xdr:from>
    <xdr:to>
      <xdr:col>21</xdr:col>
      <xdr:colOff>482212</xdr:colOff>
      <xdr:row>5</xdr:row>
      <xdr:rowOff>187772</xdr:rowOff>
    </xdr:to>
    <xdr:sp macro="" textlink="">
      <xdr:nvSpPr>
        <xdr:cNvPr id="45" name="TextBox 57">
          <a:extLst>
            <a:ext uri="{FF2B5EF4-FFF2-40B4-BE49-F238E27FC236}">
              <a16:creationId xmlns:a16="http://schemas.microsoft.com/office/drawing/2014/main" id="{CE337BDC-4F38-2845-7DEB-F9260A4EE828}"/>
            </a:ext>
          </a:extLst>
        </xdr:cNvPr>
        <xdr:cNvSpPr txBox="1"/>
      </xdr:nvSpPr>
      <xdr:spPr>
        <a:xfrm>
          <a:off x="0" y="641995"/>
          <a:ext cx="48221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168</a:t>
          </a:r>
        </a:p>
      </xdr:txBody>
    </xdr:sp>
    <xdr:clientData/>
  </xdr:twoCellAnchor>
  <xdr:twoCellAnchor>
    <xdr:from>
      <xdr:col>21</xdr:col>
      <xdr:colOff>0</xdr:colOff>
      <xdr:row>9</xdr:row>
      <xdr:rowOff>6858</xdr:rowOff>
    </xdr:from>
    <xdr:to>
      <xdr:col>21</xdr:col>
      <xdr:colOff>482212</xdr:colOff>
      <xdr:row>10</xdr:row>
      <xdr:rowOff>124135</xdr:rowOff>
    </xdr:to>
    <xdr:sp macro="" textlink="">
      <xdr:nvSpPr>
        <xdr:cNvPr id="46" name="TextBox 58">
          <a:extLst>
            <a:ext uri="{FF2B5EF4-FFF2-40B4-BE49-F238E27FC236}">
              <a16:creationId xmlns:a16="http://schemas.microsoft.com/office/drawing/2014/main" id="{F0EEBB04-5439-4A9D-F329-499206656860}"/>
            </a:ext>
          </a:extLst>
        </xdr:cNvPr>
        <xdr:cNvSpPr txBox="1"/>
      </xdr:nvSpPr>
      <xdr:spPr>
        <a:xfrm>
          <a:off x="0" y="1530858"/>
          <a:ext cx="48221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144</a:t>
          </a:r>
        </a:p>
      </xdr:txBody>
    </xdr:sp>
    <xdr:clientData/>
  </xdr:twoCellAnchor>
  <xdr:twoCellAnchor>
    <xdr:from>
      <xdr:col>21</xdr:col>
      <xdr:colOff>0</xdr:colOff>
      <xdr:row>13</xdr:row>
      <xdr:rowOff>106897</xdr:rowOff>
    </xdr:from>
    <xdr:to>
      <xdr:col>21</xdr:col>
      <xdr:colOff>482212</xdr:colOff>
      <xdr:row>15</xdr:row>
      <xdr:rowOff>33674</xdr:rowOff>
    </xdr:to>
    <xdr:sp macro="" textlink="">
      <xdr:nvSpPr>
        <xdr:cNvPr id="47" name="TextBox 59">
          <a:extLst>
            <a:ext uri="{FF2B5EF4-FFF2-40B4-BE49-F238E27FC236}">
              <a16:creationId xmlns:a16="http://schemas.microsoft.com/office/drawing/2014/main" id="{0F83764C-5133-65C3-FE2B-E4E7B8A07DAF}"/>
            </a:ext>
          </a:extLst>
        </xdr:cNvPr>
        <xdr:cNvSpPr txBox="1"/>
      </xdr:nvSpPr>
      <xdr:spPr>
        <a:xfrm>
          <a:off x="0" y="2392897"/>
          <a:ext cx="48221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120</a:t>
          </a:r>
        </a:p>
      </xdr:txBody>
    </xdr:sp>
    <xdr:clientData/>
  </xdr:twoCellAnchor>
  <xdr:twoCellAnchor>
    <xdr:from>
      <xdr:col>21</xdr:col>
      <xdr:colOff>92976</xdr:colOff>
      <xdr:row>18</xdr:row>
      <xdr:rowOff>49657</xdr:rowOff>
    </xdr:from>
    <xdr:to>
      <xdr:col>21</xdr:col>
      <xdr:colOff>528167</xdr:colOff>
      <xdr:row>19</xdr:row>
      <xdr:rowOff>166934</xdr:rowOff>
    </xdr:to>
    <xdr:sp macro="" textlink="">
      <xdr:nvSpPr>
        <xdr:cNvPr id="48" name="TextBox 60">
          <a:extLst>
            <a:ext uri="{FF2B5EF4-FFF2-40B4-BE49-F238E27FC236}">
              <a16:creationId xmlns:a16="http://schemas.microsoft.com/office/drawing/2014/main" id="{F7E1B3B6-3950-9D88-4F5F-039DE9734511}"/>
            </a:ext>
          </a:extLst>
        </xdr:cNvPr>
        <xdr:cNvSpPr txBox="1"/>
      </xdr:nvSpPr>
      <xdr:spPr>
        <a:xfrm>
          <a:off x="92976" y="3288157"/>
          <a:ext cx="435191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96</a:t>
          </a:r>
        </a:p>
      </xdr:txBody>
    </xdr:sp>
    <xdr:clientData/>
  </xdr:twoCellAnchor>
  <xdr:twoCellAnchor>
    <xdr:from>
      <xdr:col>21</xdr:col>
      <xdr:colOff>92976</xdr:colOff>
      <xdr:row>22</xdr:row>
      <xdr:rowOff>161034</xdr:rowOff>
    </xdr:from>
    <xdr:to>
      <xdr:col>21</xdr:col>
      <xdr:colOff>528167</xdr:colOff>
      <xdr:row>24</xdr:row>
      <xdr:rowOff>87811</xdr:rowOff>
    </xdr:to>
    <xdr:sp macro="" textlink="">
      <xdr:nvSpPr>
        <xdr:cNvPr id="49" name="TextBox 61">
          <a:extLst>
            <a:ext uri="{FF2B5EF4-FFF2-40B4-BE49-F238E27FC236}">
              <a16:creationId xmlns:a16="http://schemas.microsoft.com/office/drawing/2014/main" id="{068E82AE-FD7F-21AE-220E-0F071B1312FE}"/>
            </a:ext>
          </a:extLst>
        </xdr:cNvPr>
        <xdr:cNvSpPr txBox="1"/>
      </xdr:nvSpPr>
      <xdr:spPr>
        <a:xfrm>
          <a:off x="92976" y="4161534"/>
          <a:ext cx="435191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72</a:t>
          </a:r>
        </a:p>
      </xdr:txBody>
    </xdr:sp>
    <xdr:clientData/>
  </xdr:twoCellAnchor>
  <xdr:twoCellAnchor>
    <xdr:from>
      <xdr:col>21</xdr:col>
      <xdr:colOff>97912</xdr:colOff>
      <xdr:row>27</xdr:row>
      <xdr:rowOff>80196</xdr:rowOff>
    </xdr:from>
    <xdr:to>
      <xdr:col>21</xdr:col>
      <xdr:colOff>533103</xdr:colOff>
      <xdr:row>29</xdr:row>
      <xdr:rowOff>6973</xdr:rowOff>
    </xdr:to>
    <xdr:sp macro="" textlink="">
      <xdr:nvSpPr>
        <xdr:cNvPr id="50" name="TextBox 62">
          <a:extLst>
            <a:ext uri="{FF2B5EF4-FFF2-40B4-BE49-F238E27FC236}">
              <a16:creationId xmlns:a16="http://schemas.microsoft.com/office/drawing/2014/main" id="{906B744E-7181-86B6-E7C9-9943D4DC5FF1}"/>
            </a:ext>
          </a:extLst>
        </xdr:cNvPr>
        <xdr:cNvSpPr txBox="1"/>
      </xdr:nvSpPr>
      <xdr:spPr>
        <a:xfrm>
          <a:off x="97912" y="5033196"/>
          <a:ext cx="435191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48</a:t>
          </a:r>
        </a:p>
      </xdr:txBody>
    </xdr:sp>
    <xdr:clientData/>
  </xdr:twoCellAnchor>
  <xdr:twoCellAnchor>
    <xdr:from>
      <xdr:col>21</xdr:col>
      <xdr:colOff>92975</xdr:colOff>
      <xdr:row>32</xdr:row>
      <xdr:rowOff>10537</xdr:rowOff>
    </xdr:from>
    <xdr:to>
      <xdr:col>21</xdr:col>
      <xdr:colOff>528166</xdr:colOff>
      <xdr:row>33</xdr:row>
      <xdr:rowOff>127814</xdr:rowOff>
    </xdr:to>
    <xdr:sp macro="" textlink="">
      <xdr:nvSpPr>
        <xdr:cNvPr id="51" name="TextBox 63">
          <a:extLst>
            <a:ext uri="{FF2B5EF4-FFF2-40B4-BE49-F238E27FC236}">
              <a16:creationId xmlns:a16="http://schemas.microsoft.com/office/drawing/2014/main" id="{DBDD2130-D13D-0AA8-67DE-A5D9F7DF72BD}"/>
            </a:ext>
          </a:extLst>
        </xdr:cNvPr>
        <xdr:cNvSpPr txBox="1"/>
      </xdr:nvSpPr>
      <xdr:spPr>
        <a:xfrm>
          <a:off x="92975" y="5916037"/>
          <a:ext cx="435191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24</a:t>
          </a:r>
        </a:p>
      </xdr:txBody>
    </xdr:sp>
    <xdr:clientData/>
  </xdr:twoCellAnchor>
  <xdr:twoCellAnchor>
    <xdr:from>
      <xdr:col>21</xdr:col>
      <xdr:colOff>258266</xdr:colOff>
      <xdr:row>36</xdr:row>
      <xdr:rowOff>131378</xdr:rowOff>
    </xdr:from>
    <xdr:to>
      <xdr:col>21</xdr:col>
      <xdr:colOff>438266</xdr:colOff>
      <xdr:row>38</xdr:row>
      <xdr:rowOff>58155</xdr:rowOff>
    </xdr:to>
    <xdr:sp macro="" textlink="">
      <xdr:nvSpPr>
        <xdr:cNvPr id="52" name="TextBox 64">
          <a:extLst>
            <a:ext uri="{FF2B5EF4-FFF2-40B4-BE49-F238E27FC236}">
              <a16:creationId xmlns:a16="http://schemas.microsoft.com/office/drawing/2014/main" id="{DF37D1C0-84DD-9E57-C1AD-70C8374AB1C2}"/>
            </a:ext>
          </a:extLst>
        </xdr:cNvPr>
        <xdr:cNvSpPr txBox="1"/>
      </xdr:nvSpPr>
      <xdr:spPr>
        <a:xfrm>
          <a:off x="258266" y="6798878"/>
          <a:ext cx="18000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0</a:t>
          </a:r>
        </a:p>
      </xdr:txBody>
    </xdr:sp>
    <xdr:clientData/>
  </xdr:twoCellAnchor>
  <xdr:twoCellAnchor>
    <xdr:from>
      <xdr:col>32</xdr:col>
      <xdr:colOff>507966</xdr:colOff>
      <xdr:row>37</xdr:row>
      <xdr:rowOff>42395</xdr:rowOff>
    </xdr:from>
    <xdr:to>
      <xdr:col>34</xdr:col>
      <xdr:colOff>40638</xdr:colOff>
      <xdr:row>39</xdr:row>
      <xdr:rowOff>30727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65">
              <a:extLst>
                <a:ext uri="{FF2B5EF4-FFF2-40B4-BE49-F238E27FC236}">
                  <a16:creationId xmlns:a16="http://schemas.microsoft.com/office/drawing/2014/main" id="{47A191A2-2EF8-94B7-DA89-248F5756CAC3}"/>
                </a:ext>
              </a:extLst>
            </xdr:cNvPr>
            <xdr:cNvSpPr txBox="1"/>
          </xdr:nvSpPr>
          <xdr:spPr>
            <a:xfrm>
              <a:off x="7213566" y="6900395"/>
              <a:ext cx="75187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LID4096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53" name="TextBox 65">
              <a:extLst>
                <a:ext uri="{FF2B5EF4-FFF2-40B4-BE49-F238E27FC236}">
                  <a16:creationId xmlns:a16="http://schemas.microsoft.com/office/drawing/2014/main" id="{47A191A2-2EF8-94B7-DA89-248F5756CAC3}"/>
                </a:ext>
              </a:extLst>
            </xdr:cNvPr>
            <xdr:cNvSpPr txBox="1"/>
          </xdr:nvSpPr>
          <xdr:spPr>
            <a:xfrm>
              <a:off x="7213566" y="6900395"/>
              <a:ext cx="75187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LID4096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𝑥(𝑚)</a:t>
              </a:r>
              <a:endParaRPr lang="en-US"/>
            </a:p>
          </xdr:txBody>
        </xdr:sp>
      </mc:Fallback>
    </mc:AlternateContent>
    <xdr:clientData/>
  </xdr:twoCellAnchor>
  <xdr:twoCellAnchor>
    <xdr:from>
      <xdr:col>21</xdr:col>
      <xdr:colOff>196386</xdr:colOff>
      <xdr:row>1</xdr:row>
      <xdr:rowOff>0</xdr:rowOff>
    </xdr:from>
    <xdr:to>
      <xdr:col>22</xdr:col>
      <xdr:colOff>338658</xdr:colOff>
      <xdr:row>2</xdr:row>
      <xdr:rowOff>178832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66">
              <a:extLst>
                <a:ext uri="{FF2B5EF4-FFF2-40B4-BE49-F238E27FC236}">
                  <a16:creationId xmlns:a16="http://schemas.microsoft.com/office/drawing/2014/main" id="{475E096B-47C4-E9BE-627C-D13E37CDF9E2}"/>
                </a:ext>
              </a:extLst>
            </xdr:cNvPr>
            <xdr:cNvSpPr txBox="1"/>
          </xdr:nvSpPr>
          <xdr:spPr>
            <a:xfrm>
              <a:off x="196386" y="0"/>
              <a:ext cx="75187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LID4096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54" name="TextBox 66">
              <a:extLst>
                <a:ext uri="{FF2B5EF4-FFF2-40B4-BE49-F238E27FC236}">
                  <a16:creationId xmlns:a16="http://schemas.microsoft.com/office/drawing/2014/main" id="{475E096B-47C4-E9BE-627C-D13E37CDF9E2}"/>
                </a:ext>
              </a:extLst>
            </xdr:cNvPr>
            <xdr:cNvSpPr txBox="1"/>
          </xdr:nvSpPr>
          <xdr:spPr>
            <a:xfrm>
              <a:off x="196386" y="0"/>
              <a:ext cx="75187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LID4096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𝑦(𝑚)</a:t>
              </a:r>
              <a:endParaRPr lang="en-US"/>
            </a:p>
          </xdr:txBody>
        </xdr:sp>
      </mc:Fallback>
    </mc:AlternateContent>
    <xdr:clientData/>
  </xdr:twoCellAnchor>
  <xdr:twoCellAnchor>
    <xdr:from>
      <xdr:col>22</xdr:col>
      <xdr:colOff>214120</xdr:colOff>
      <xdr:row>5</xdr:row>
      <xdr:rowOff>135094</xdr:rowOff>
    </xdr:from>
    <xdr:to>
      <xdr:col>23</xdr:col>
      <xdr:colOff>242173</xdr:colOff>
      <xdr:row>7</xdr:row>
      <xdr:rowOff>184981</xdr:rowOff>
    </xdr:to>
    <xdr:sp macro="" textlink="">
      <xdr:nvSpPr>
        <xdr:cNvPr id="55" name="TextBox 67">
          <a:extLst>
            <a:ext uri="{FF2B5EF4-FFF2-40B4-BE49-F238E27FC236}">
              <a16:creationId xmlns:a16="http://schemas.microsoft.com/office/drawing/2014/main" id="{D657DB7C-3DF7-B8A7-18E5-B5AF394D6583}"/>
            </a:ext>
          </a:extLst>
        </xdr:cNvPr>
        <xdr:cNvSpPr txBox="1"/>
      </xdr:nvSpPr>
      <xdr:spPr>
        <a:xfrm>
          <a:off x="823720" y="897094"/>
          <a:ext cx="637653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Central</a:t>
          </a:r>
        </a:p>
        <a:p>
          <a:r>
            <a:rPr lang="en-US" sz="1100"/>
            <a:t> depot</a:t>
          </a:r>
        </a:p>
      </xdr:txBody>
    </xdr:sp>
    <xdr:clientData/>
  </xdr:twoCellAnchor>
  <xdr:twoCellAnchor>
    <xdr:from>
      <xdr:col>23</xdr:col>
      <xdr:colOff>373425</xdr:colOff>
      <xdr:row>7</xdr:row>
      <xdr:rowOff>170886</xdr:rowOff>
    </xdr:from>
    <xdr:to>
      <xdr:col>24</xdr:col>
      <xdr:colOff>123825</xdr:colOff>
      <xdr:row>9</xdr:row>
      <xdr:rowOff>149886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B58E0C4-6C05-686D-3A0A-E88AE30670F6}"/>
            </a:ext>
          </a:extLst>
        </xdr:cNvPr>
        <xdr:cNvSpPr/>
      </xdr:nvSpPr>
      <xdr:spPr>
        <a:xfrm>
          <a:off x="1592625" y="1313886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23</xdr:col>
      <xdr:colOff>339126</xdr:colOff>
      <xdr:row>8</xdr:row>
      <xdr:rowOff>24818</xdr:rowOff>
    </xdr:from>
    <xdr:to>
      <xdr:col>24</xdr:col>
      <xdr:colOff>193222</xdr:colOff>
      <xdr:row>9</xdr:row>
      <xdr:rowOff>95928</xdr:rowOff>
    </xdr:to>
    <xdr:sp macro="" textlink="">
      <xdr:nvSpPr>
        <xdr:cNvPr id="57" name="TextBox 71">
          <a:extLst>
            <a:ext uri="{FF2B5EF4-FFF2-40B4-BE49-F238E27FC236}">
              <a16:creationId xmlns:a16="http://schemas.microsoft.com/office/drawing/2014/main" id="{DC4F59B8-48B5-F75D-64D1-D8A8E8214A7B}"/>
            </a:ext>
          </a:extLst>
        </xdr:cNvPr>
        <xdr:cNvSpPr txBox="1"/>
      </xdr:nvSpPr>
      <xdr:spPr>
        <a:xfrm>
          <a:off x="1558326" y="1358318"/>
          <a:ext cx="463696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WS1</a:t>
          </a:r>
        </a:p>
      </xdr:txBody>
    </xdr:sp>
    <xdr:clientData/>
  </xdr:twoCellAnchor>
  <xdr:twoCellAnchor>
    <xdr:from>
      <xdr:col>25</xdr:col>
      <xdr:colOff>32089</xdr:colOff>
      <xdr:row>5</xdr:row>
      <xdr:rowOff>41460</xdr:rowOff>
    </xdr:from>
    <xdr:to>
      <xdr:col>25</xdr:col>
      <xdr:colOff>392089</xdr:colOff>
      <xdr:row>7</xdr:row>
      <xdr:rowOff>20460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2BA24B21-CD44-AE18-B3A4-E5C7D06F1F35}"/>
            </a:ext>
          </a:extLst>
        </xdr:cNvPr>
        <xdr:cNvSpPr/>
      </xdr:nvSpPr>
      <xdr:spPr>
        <a:xfrm>
          <a:off x="2470489" y="803460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24</xdr:col>
      <xdr:colOff>591386</xdr:colOff>
      <xdr:row>5</xdr:row>
      <xdr:rowOff>92418</xdr:rowOff>
    </xdr:from>
    <xdr:to>
      <xdr:col>25</xdr:col>
      <xdr:colOff>445482</xdr:colOff>
      <xdr:row>6</xdr:row>
      <xdr:rowOff>163528</xdr:rowOff>
    </xdr:to>
    <xdr:sp macro="" textlink="">
      <xdr:nvSpPr>
        <xdr:cNvPr id="59" name="TextBox 75">
          <a:extLst>
            <a:ext uri="{FF2B5EF4-FFF2-40B4-BE49-F238E27FC236}">
              <a16:creationId xmlns:a16="http://schemas.microsoft.com/office/drawing/2014/main" id="{6B44E548-3411-9E0D-D6B9-B6607C4766FB}"/>
            </a:ext>
          </a:extLst>
        </xdr:cNvPr>
        <xdr:cNvSpPr txBox="1"/>
      </xdr:nvSpPr>
      <xdr:spPr>
        <a:xfrm>
          <a:off x="2420186" y="854418"/>
          <a:ext cx="463696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WS2</a:t>
          </a:r>
        </a:p>
      </xdr:txBody>
    </xdr:sp>
    <xdr:clientData/>
  </xdr:twoCellAnchor>
  <xdr:twoCellAnchor>
    <xdr:from>
      <xdr:col>27</xdr:col>
      <xdr:colOff>199153</xdr:colOff>
      <xdr:row>5</xdr:row>
      <xdr:rowOff>38908</xdr:rowOff>
    </xdr:from>
    <xdr:to>
      <xdr:col>27</xdr:col>
      <xdr:colOff>559153</xdr:colOff>
      <xdr:row>7</xdr:row>
      <xdr:rowOff>17908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D70A7362-FB53-ED72-FE33-5E88B19F28C9}"/>
            </a:ext>
          </a:extLst>
        </xdr:cNvPr>
        <xdr:cNvSpPr/>
      </xdr:nvSpPr>
      <xdr:spPr>
        <a:xfrm>
          <a:off x="3856753" y="800908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27</xdr:col>
      <xdr:colOff>164854</xdr:colOff>
      <xdr:row>5</xdr:row>
      <xdr:rowOff>83340</xdr:rowOff>
    </xdr:from>
    <xdr:to>
      <xdr:col>28</xdr:col>
      <xdr:colOff>18950</xdr:colOff>
      <xdr:row>6</xdr:row>
      <xdr:rowOff>154450</xdr:rowOff>
    </xdr:to>
    <xdr:sp macro="" textlink="">
      <xdr:nvSpPr>
        <xdr:cNvPr id="61" name="TextBox 77">
          <a:extLst>
            <a:ext uri="{FF2B5EF4-FFF2-40B4-BE49-F238E27FC236}">
              <a16:creationId xmlns:a16="http://schemas.microsoft.com/office/drawing/2014/main" id="{6EEAA3C0-9664-D28B-BB62-3F947C5E9CA2}"/>
            </a:ext>
          </a:extLst>
        </xdr:cNvPr>
        <xdr:cNvSpPr txBox="1"/>
      </xdr:nvSpPr>
      <xdr:spPr>
        <a:xfrm>
          <a:off x="3822454" y="845340"/>
          <a:ext cx="463696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WS3</a:t>
          </a:r>
        </a:p>
      </xdr:txBody>
    </xdr:sp>
    <xdr:clientData/>
  </xdr:twoCellAnchor>
  <xdr:twoCellAnchor>
    <xdr:from>
      <xdr:col>28</xdr:col>
      <xdr:colOff>458710</xdr:colOff>
      <xdr:row>7</xdr:row>
      <xdr:rowOff>170275</xdr:rowOff>
    </xdr:from>
    <xdr:to>
      <xdr:col>29</xdr:col>
      <xdr:colOff>209110</xdr:colOff>
      <xdr:row>9</xdr:row>
      <xdr:rowOff>149275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A51B44BA-38A3-8E3C-82F1-FC0098FE5535}"/>
            </a:ext>
          </a:extLst>
        </xdr:cNvPr>
        <xdr:cNvSpPr/>
      </xdr:nvSpPr>
      <xdr:spPr>
        <a:xfrm>
          <a:off x="4725910" y="1313275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28</xdr:col>
      <xdr:colOff>410904</xdr:colOff>
      <xdr:row>8</xdr:row>
      <xdr:rowOff>24818</xdr:rowOff>
    </xdr:from>
    <xdr:to>
      <xdr:col>29</xdr:col>
      <xdr:colOff>265000</xdr:colOff>
      <xdr:row>9</xdr:row>
      <xdr:rowOff>95928</xdr:rowOff>
    </xdr:to>
    <xdr:sp macro="" textlink="">
      <xdr:nvSpPr>
        <xdr:cNvPr id="63" name="TextBox 79">
          <a:extLst>
            <a:ext uri="{FF2B5EF4-FFF2-40B4-BE49-F238E27FC236}">
              <a16:creationId xmlns:a16="http://schemas.microsoft.com/office/drawing/2014/main" id="{744543EB-3C3D-5C4F-6DA5-47EC0486BD77}"/>
            </a:ext>
          </a:extLst>
        </xdr:cNvPr>
        <xdr:cNvSpPr txBox="1"/>
      </xdr:nvSpPr>
      <xdr:spPr>
        <a:xfrm>
          <a:off x="4678104" y="1358318"/>
          <a:ext cx="463696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WS4</a:t>
          </a:r>
        </a:p>
      </xdr:txBody>
    </xdr:sp>
    <xdr:clientData/>
  </xdr:twoCellAnchor>
  <xdr:twoCellAnchor>
    <xdr:from>
      <xdr:col>31</xdr:col>
      <xdr:colOff>386532</xdr:colOff>
      <xdr:row>7</xdr:row>
      <xdr:rowOff>166123</xdr:rowOff>
    </xdr:from>
    <xdr:to>
      <xdr:col>32</xdr:col>
      <xdr:colOff>136932</xdr:colOff>
      <xdr:row>9</xdr:row>
      <xdr:rowOff>145123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74A9DE25-E05E-BA2F-3863-36A45E5C2DBC}"/>
            </a:ext>
          </a:extLst>
        </xdr:cNvPr>
        <xdr:cNvSpPr/>
      </xdr:nvSpPr>
      <xdr:spPr>
        <a:xfrm>
          <a:off x="6482532" y="1309123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31</xdr:col>
      <xdr:colOff>357898</xdr:colOff>
      <xdr:row>8</xdr:row>
      <xdr:rowOff>35575</xdr:rowOff>
    </xdr:from>
    <xdr:to>
      <xdr:col>32</xdr:col>
      <xdr:colOff>211994</xdr:colOff>
      <xdr:row>9</xdr:row>
      <xdr:rowOff>106685</xdr:rowOff>
    </xdr:to>
    <xdr:sp macro="" textlink="">
      <xdr:nvSpPr>
        <xdr:cNvPr id="65" name="TextBox 81">
          <a:extLst>
            <a:ext uri="{FF2B5EF4-FFF2-40B4-BE49-F238E27FC236}">
              <a16:creationId xmlns:a16="http://schemas.microsoft.com/office/drawing/2014/main" id="{B8F0D93F-8197-1D52-E434-25CDFAF44293}"/>
            </a:ext>
          </a:extLst>
        </xdr:cNvPr>
        <xdr:cNvSpPr txBox="1"/>
      </xdr:nvSpPr>
      <xdr:spPr>
        <a:xfrm>
          <a:off x="6453898" y="1369075"/>
          <a:ext cx="463696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WS6</a:t>
          </a:r>
        </a:p>
      </xdr:txBody>
    </xdr:sp>
    <xdr:clientData/>
  </xdr:twoCellAnchor>
  <xdr:twoCellAnchor>
    <xdr:from>
      <xdr:col>30</xdr:col>
      <xdr:colOff>121378</xdr:colOff>
      <xdr:row>5</xdr:row>
      <xdr:rowOff>38908</xdr:rowOff>
    </xdr:from>
    <xdr:to>
      <xdr:col>30</xdr:col>
      <xdr:colOff>481378</xdr:colOff>
      <xdr:row>7</xdr:row>
      <xdr:rowOff>17908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BB37BD9E-DFB3-9C53-D584-5C03F615A5BC}"/>
            </a:ext>
          </a:extLst>
        </xdr:cNvPr>
        <xdr:cNvSpPr/>
      </xdr:nvSpPr>
      <xdr:spPr>
        <a:xfrm>
          <a:off x="5607778" y="800908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30</xdr:col>
      <xdr:colOff>87079</xdr:colOff>
      <xdr:row>5</xdr:row>
      <xdr:rowOff>83340</xdr:rowOff>
    </xdr:from>
    <xdr:to>
      <xdr:col>30</xdr:col>
      <xdr:colOff>550775</xdr:colOff>
      <xdr:row>6</xdr:row>
      <xdr:rowOff>154450</xdr:rowOff>
    </xdr:to>
    <xdr:sp macro="" textlink="">
      <xdr:nvSpPr>
        <xdr:cNvPr id="67" name="TextBox 83">
          <a:extLst>
            <a:ext uri="{FF2B5EF4-FFF2-40B4-BE49-F238E27FC236}">
              <a16:creationId xmlns:a16="http://schemas.microsoft.com/office/drawing/2014/main" id="{CCC38AEE-AF4E-A347-7D93-C51F213BC050}"/>
            </a:ext>
          </a:extLst>
        </xdr:cNvPr>
        <xdr:cNvSpPr txBox="1"/>
      </xdr:nvSpPr>
      <xdr:spPr>
        <a:xfrm>
          <a:off x="5573479" y="845340"/>
          <a:ext cx="463696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WS5</a:t>
          </a:r>
        </a:p>
      </xdr:txBody>
    </xdr:sp>
    <xdr:clientData/>
  </xdr:twoCellAnchor>
  <xdr:twoCellAnchor>
    <xdr:from>
      <xdr:col>22</xdr:col>
      <xdr:colOff>105126</xdr:colOff>
      <xdr:row>12</xdr:row>
      <xdr:rowOff>98611</xdr:rowOff>
    </xdr:from>
    <xdr:to>
      <xdr:col>22</xdr:col>
      <xdr:colOff>465126</xdr:colOff>
      <xdr:row>14</xdr:row>
      <xdr:rowOff>77611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F0BE3269-57DD-7A3B-F6CB-AC4F11A4354A}"/>
            </a:ext>
          </a:extLst>
        </xdr:cNvPr>
        <xdr:cNvSpPr/>
      </xdr:nvSpPr>
      <xdr:spPr>
        <a:xfrm>
          <a:off x="714726" y="2194111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22</xdr:col>
      <xdr:colOff>70827</xdr:colOff>
      <xdr:row>12</xdr:row>
      <xdr:rowOff>143043</xdr:rowOff>
    </xdr:from>
    <xdr:to>
      <xdr:col>22</xdr:col>
      <xdr:colOff>534523</xdr:colOff>
      <xdr:row>14</xdr:row>
      <xdr:rowOff>23653</xdr:rowOff>
    </xdr:to>
    <xdr:sp macro="" textlink="">
      <xdr:nvSpPr>
        <xdr:cNvPr id="69" name="TextBox 85">
          <a:extLst>
            <a:ext uri="{FF2B5EF4-FFF2-40B4-BE49-F238E27FC236}">
              <a16:creationId xmlns:a16="http://schemas.microsoft.com/office/drawing/2014/main" id="{67A9EC4E-9FC6-8DD2-3C3C-3D94D144C44E}"/>
            </a:ext>
          </a:extLst>
        </xdr:cNvPr>
        <xdr:cNvSpPr txBox="1"/>
      </xdr:nvSpPr>
      <xdr:spPr>
        <a:xfrm>
          <a:off x="680427" y="2238543"/>
          <a:ext cx="463696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WS7</a:t>
          </a:r>
        </a:p>
      </xdr:txBody>
    </xdr:sp>
    <xdr:clientData/>
  </xdr:twoCellAnchor>
  <xdr:twoCellAnchor>
    <xdr:from>
      <xdr:col>26</xdr:col>
      <xdr:colOff>114027</xdr:colOff>
      <xdr:row>9</xdr:row>
      <xdr:rowOff>159412</xdr:rowOff>
    </xdr:from>
    <xdr:to>
      <xdr:col>26</xdr:col>
      <xdr:colOff>474027</xdr:colOff>
      <xdr:row>11</xdr:row>
      <xdr:rowOff>138412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5612AF10-7EE1-AC49-A693-823684C93FBA}"/>
            </a:ext>
          </a:extLst>
        </xdr:cNvPr>
        <xdr:cNvSpPr/>
      </xdr:nvSpPr>
      <xdr:spPr>
        <a:xfrm>
          <a:off x="3162027" y="1683412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26</xdr:col>
      <xdr:colOff>63724</xdr:colOff>
      <xdr:row>10</xdr:row>
      <xdr:rowOff>19870</xdr:rowOff>
    </xdr:from>
    <xdr:to>
      <xdr:col>26</xdr:col>
      <xdr:colOff>527420</xdr:colOff>
      <xdr:row>11</xdr:row>
      <xdr:rowOff>90980</xdr:rowOff>
    </xdr:to>
    <xdr:sp macro="" textlink="">
      <xdr:nvSpPr>
        <xdr:cNvPr id="71" name="TextBox 87">
          <a:extLst>
            <a:ext uri="{FF2B5EF4-FFF2-40B4-BE49-F238E27FC236}">
              <a16:creationId xmlns:a16="http://schemas.microsoft.com/office/drawing/2014/main" id="{FDCA529C-9704-2EC8-049A-CD0CC7E84522}"/>
            </a:ext>
          </a:extLst>
        </xdr:cNvPr>
        <xdr:cNvSpPr txBox="1"/>
      </xdr:nvSpPr>
      <xdr:spPr>
        <a:xfrm>
          <a:off x="3111724" y="1734370"/>
          <a:ext cx="463696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WS8</a:t>
          </a:r>
        </a:p>
      </xdr:txBody>
    </xdr:sp>
    <xdr:clientData/>
  </xdr:twoCellAnchor>
  <xdr:twoCellAnchor>
    <xdr:from>
      <xdr:col>27</xdr:col>
      <xdr:colOff>569147</xdr:colOff>
      <xdr:row>9</xdr:row>
      <xdr:rowOff>158663</xdr:rowOff>
    </xdr:from>
    <xdr:to>
      <xdr:col>28</xdr:col>
      <xdr:colOff>319547</xdr:colOff>
      <xdr:row>11</xdr:row>
      <xdr:rowOff>137663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47A85457-60DC-7716-2A39-7EEEF0CC5ABC}"/>
            </a:ext>
          </a:extLst>
        </xdr:cNvPr>
        <xdr:cNvSpPr/>
      </xdr:nvSpPr>
      <xdr:spPr>
        <a:xfrm>
          <a:off x="4226747" y="1682663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27</xdr:col>
      <xdr:colOff>518844</xdr:colOff>
      <xdr:row>10</xdr:row>
      <xdr:rowOff>19121</xdr:rowOff>
    </xdr:from>
    <xdr:to>
      <xdr:col>28</xdr:col>
      <xdr:colOff>372940</xdr:colOff>
      <xdr:row>11</xdr:row>
      <xdr:rowOff>90231</xdr:rowOff>
    </xdr:to>
    <xdr:sp macro="" textlink="">
      <xdr:nvSpPr>
        <xdr:cNvPr id="73" name="TextBox 89">
          <a:extLst>
            <a:ext uri="{FF2B5EF4-FFF2-40B4-BE49-F238E27FC236}">
              <a16:creationId xmlns:a16="http://schemas.microsoft.com/office/drawing/2014/main" id="{D13EFEB3-15E3-E575-A987-4D73C74D791B}"/>
            </a:ext>
          </a:extLst>
        </xdr:cNvPr>
        <xdr:cNvSpPr txBox="1"/>
      </xdr:nvSpPr>
      <xdr:spPr>
        <a:xfrm>
          <a:off x="4176444" y="1733621"/>
          <a:ext cx="463696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WS9</a:t>
          </a:r>
        </a:p>
      </xdr:txBody>
    </xdr:sp>
    <xdr:clientData/>
  </xdr:twoCellAnchor>
  <xdr:twoCellAnchor>
    <xdr:from>
      <xdr:col>30</xdr:col>
      <xdr:colOff>127913</xdr:colOff>
      <xdr:row>9</xdr:row>
      <xdr:rowOff>159226</xdr:rowOff>
    </xdr:from>
    <xdr:to>
      <xdr:col>30</xdr:col>
      <xdr:colOff>487913</xdr:colOff>
      <xdr:row>11</xdr:row>
      <xdr:rowOff>138226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A43258B6-0A7F-E626-7554-A0DA3B8182D9}"/>
            </a:ext>
          </a:extLst>
        </xdr:cNvPr>
        <xdr:cNvSpPr/>
      </xdr:nvSpPr>
      <xdr:spPr>
        <a:xfrm>
          <a:off x="5614313" y="1683226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30</xdr:col>
      <xdr:colOff>125543</xdr:colOff>
      <xdr:row>9</xdr:row>
      <xdr:rowOff>125727</xdr:rowOff>
    </xdr:from>
    <xdr:to>
      <xdr:col>30</xdr:col>
      <xdr:colOff>519067</xdr:colOff>
      <xdr:row>11</xdr:row>
      <xdr:rowOff>175614</xdr:rowOff>
    </xdr:to>
    <xdr:sp macro="" textlink="">
      <xdr:nvSpPr>
        <xdr:cNvPr id="75" name="TextBox 91">
          <a:extLst>
            <a:ext uri="{FF2B5EF4-FFF2-40B4-BE49-F238E27FC236}">
              <a16:creationId xmlns:a16="http://schemas.microsoft.com/office/drawing/2014/main" id="{2C12E287-6466-7D08-3A1B-DCDBEE52AC6D}"/>
            </a:ext>
          </a:extLst>
        </xdr:cNvPr>
        <xdr:cNvSpPr txBox="1"/>
      </xdr:nvSpPr>
      <xdr:spPr>
        <a:xfrm>
          <a:off x="5611943" y="1649727"/>
          <a:ext cx="393524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10</a:t>
          </a:r>
        </a:p>
      </xdr:txBody>
    </xdr:sp>
    <xdr:clientData/>
  </xdr:twoCellAnchor>
  <xdr:twoCellAnchor>
    <xdr:from>
      <xdr:col>30</xdr:col>
      <xdr:colOff>494836</xdr:colOff>
      <xdr:row>12</xdr:row>
      <xdr:rowOff>97028</xdr:rowOff>
    </xdr:from>
    <xdr:to>
      <xdr:col>31</xdr:col>
      <xdr:colOff>245236</xdr:colOff>
      <xdr:row>14</xdr:row>
      <xdr:rowOff>76028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731260DD-0EE5-C602-D88C-DA2ED05CE82C}"/>
            </a:ext>
          </a:extLst>
        </xdr:cNvPr>
        <xdr:cNvSpPr/>
      </xdr:nvSpPr>
      <xdr:spPr>
        <a:xfrm>
          <a:off x="5981236" y="2192528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30</xdr:col>
      <xdr:colOff>494836</xdr:colOff>
      <xdr:row>12</xdr:row>
      <xdr:rowOff>69416</xdr:rowOff>
    </xdr:from>
    <xdr:to>
      <xdr:col>31</xdr:col>
      <xdr:colOff>278760</xdr:colOff>
      <xdr:row>14</xdr:row>
      <xdr:rowOff>119303</xdr:rowOff>
    </xdr:to>
    <xdr:sp macro="" textlink="">
      <xdr:nvSpPr>
        <xdr:cNvPr id="77" name="TextBox 93">
          <a:extLst>
            <a:ext uri="{FF2B5EF4-FFF2-40B4-BE49-F238E27FC236}">
              <a16:creationId xmlns:a16="http://schemas.microsoft.com/office/drawing/2014/main" id="{38027A8D-8954-C596-213E-B3542742A4F8}"/>
            </a:ext>
          </a:extLst>
        </xdr:cNvPr>
        <xdr:cNvSpPr txBox="1"/>
      </xdr:nvSpPr>
      <xdr:spPr>
        <a:xfrm>
          <a:off x="5981236" y="2164916"/>
          <a:ext cx="393524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WS</a:t>
          </a:r>
        </a:p>
        <a:p>
          <a:pPr algn="ctr"/>
          <a:r>
            <a:rPr lang="en-US" sz="1100"/>
            <a:t>11</a:t>
          </a:r>
        </a:p>
      </xdr:txBody>
    </xdr:sp>
    <xdr:clientData/>
  </xdr:twoCellAnchor>
  <xdr:twoCellAnchor>
    <xdr:from>
      <xdr:col>31</xdr:col>
      <xdr:colOff>386532</xdr:colOff>
      <xdr:row>14</xdr:row>
      <xdr:rowOff>88457</xdr:rowOff>
    </xdr:from>
    <xdr:to>
      <xdr:col>32</xdr:col>
      <xdr:colOff>136932</xdr:colOff>
      <xdr:row>16</xdr:row>
      <xdr:rowOff>67457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917109F1-CD67-474A-D02C-07B64D4CFCD7}"/>
            </a:ext>
          </a:extLst>
        </xdr:cNvPr>
        <xdr:cNvSpPr/>
      </xdr:nvSpPr>
      <xdr:spPr>
        <a:xfrm>
          <a:off x="6482532" y="2564957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31</xdr:col>
      <xdr:colOff>377344</xdr:colOff>
      <xdr:row>14</xdr:row>
      <xdr:rowOff>75387</xdr:rowOff>
    </xdr:from>
    <xdr:to>
      <xdr:col>32</xdr:col>
      <xdr:colOff>161268</xdr:colOff>
      <xdr:row>16</xdr:row>
      <xdr:rowOff>125274</xdr:rowOff>
    </xdr:to>
    <xdr:sp macro="" textlink="">
      <xdr:nvSpPr>
        <xdr:cNvPr id="79" name="TextBox 5">
          <a:extLst>
            <a:ext uri="{FF2B5EF4-FFF2-40B4-BE49-F238E27FC236}">
              <a16:creationId xmlns:a16="http://schemas.microsoft.com/office/drawing/2014/main" id="{78B0FEB4-1344-C4E0-9B6A-9FD5C8F5BB5F}"/>
            </a:ext>
          </a:extLst>
        </xdr:cNvPr>
        <xdr:cNvSpPr txBox="1"/>
      </xdr:nvSpPr>
      <xdr:spPr>
        <a:xfrm>
          <a:off x="6473344" y="2551887"/>
          <a:ext cx="393524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WS</a:t>
          </a:r>
        </a:p>
        <a:p>
          <a:pPr algn="ctr"/>
          <a:r>
            <a:rPr lang="en-US" sz="1100"/>
            <a:t>18</a:t>
          </a:r>
        </a:p>
      </xdr:txBody>
    </xdr:sp>
    <xdr:clientData/>
  </xdr:twoCellAnchor>
  <xdr:twoCellAnchor>
    <xdr:from>
      <xdr:col>29</xdr:col>
      <xdr:colOff>221576</xdr:colOff>
      <xdr:row>17</xdr:row>
      <xdr:rowOff>22766</xdr:rowOff>
    </xdr:from>
    <xdr:to>
      <xdr:col>29</xdr:col>
      <xdr:colOff>581576</xdr:colOff>
      <xdr:row>19</xdr:row>
      <xdr:rowOff>1766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471AC68-E56E-7935-A7A3-3E1E3F14999A}"/>
            </a:ext>
          </a:extLst>
        </xdr:cNvPr>
        <xdr:cNvSpPr/>
      </xdr:nvSpPr>
      <xdr:spPr>
        <a:xfrm>
          <a:off x="5098376" y="3070766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29</xdr:col>
      <xdr:colOff>209669</xdr:colOff>
      <xdr:row>16</xdr:row>
      <xdr:rowOff>178135</xdr:rowOff>
    </xdr:from>
    <xdr:to>
      <xdr:col>29</xdr:col>
      <xdr:colOff>603193</xdr:colOff>
      <xdr:row>19</xdr:row>
      <xdr:rowOff>37522</xdr:rowOff>
    </xdr:to>
    <xdr:sp macro="" textlink="">
      <xdr:nvSpPr>
        <xdr:cNvPr id="81" name="TextBox 7">
          <a:extLst>
            <a:ext uri="{FF2B5EF4-FFF2-40B4-BE49-F238E27FC236}">
              <a16:creationId xmlns:a16="http://schemas.microsoft.com/office/drawing/2014/main" id="{8011B251-8D67-61B5-90CA-34CCDF3DE8CC}"/>
            </a:ext>
          </a:extLst>
        </xdr:cNvPr>
        <xdr:cNvSpPr txBox="1"/>
      </xdr:nvSpPr>
      <xdr:spPr>
        <a:xfrm>
          <a:off x="5086469" y="3035635"/>
          <a:ext cx="393524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WS</a:t>
          </a:r>
        </a:p>
        <a:p>
          <a:pPr algn="ctr"/>
          <a:r>
            <a:rPr lang="en-US" sz="1100"/>
            <a:t>17</a:t>
          </a:r>
        </a:p>
      </xdr:txBody>
    </xdr:sp>
    <xdr:clientData/>
  </xdr:twoCellAnchor>
  <xdr:twoCellAnchor>
    <xdr:from>
      <xdr:col>27</xdr:col>
      <xdr:colOff>563594</xdr:colOff>
      <xdr:row>17</xdr:row>
      <xdr:rowOff>24643</xdr:rowOff>
    </xdr:from>
    <xdr:to>
      <xdr:col>28</xdr:col>
      <xdr:colOff>313994</xdr:colOff>
      <xdr:row>19</xdr:row>
      <xdr:rowOff>3643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C9B6490C-6336-6201-7F71-AAE4CDB38A17}"/>
            </a:ext>
          </a:extLst>
        </xdr:cNvPr>
        <xdr:cNvSpPr/>
      </xdr:nvSpPr>
      <xdr:spPr>
        <a:xfrm>
          <a:off x="4221194" y="3072643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27</xdr:col>
      <xdr:colOff>561224</xdr:colOff>
      <xdr:row>16</xdr:row>
      <xdr:rowOff>181644</xdr:rowOff>
    </xdr:from>
    <xdr:to>
      <xdr:col>28</xdr:col>
      <xdr:colOff>345148</xdr:colOff>
      <xdr:row>19</xdr:row>
      <xdr:rowOff>41031</xdr:rowOff>
    </xdr:to>
    <xdr:sp macro="" textlink="">
      <xdr:nvSpPr>
        <xdr:cNvPr id="83" name="TextBox 11">
          <a:extLst>
            <a:ext uri="{FF2B5EF4-FFF2-40B4-BE49-F238E27FC236}">
              <a16:creationId xmlns:a16="http://schemas.microsoft.com/office/drawing/2014/main" id="{079DAE51-0082-4EA1-4D47-E826544EAB83}"/>
            </a:ext>
          </a:extLst>
        </xdr:cNvPr>
        <xdr:cNvSpPr txBox="1"/>
      </xdr:nvSpPr>
      <xdr:spPr>
        <a:xfrm>
          <a:off x="4218824" y="3039144"/>
          <a:ext cx="393524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WS</a:t>
          </a:r>
        </a:p>
        <a:p>
          <a:pPr algn="ctr"/>
          <a:r>
            <a:rPr lang="en-US" sz="1100"/>
            <a:t>16</a:t>
          </a:r>
        </a:p>
      </xdr:txBody>
    </xdr:sp>
    <xdr:clientData/>
  </xdr:twoCellAnchor>
  <xdr:twoCellAnchor>
    <xdr:from>
      <xdr:col>26</xdr:col>
      <xdr:colOff>301911</xdr:colOff>
      <xdr:row>14</xdr:row>
      <xdr:rowOff>88885</xdr:rowOff>
    </xdr:from>
    <xdr:to>
      <xdr:col>27</xdr:col>
      <xdr:colOff>52311</xdr:colOff>
      <xdr:row>16</xdr:row>
      <xdr:rowOff>67885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FB8A4C3A-5127-AB01-883A-A33E785718AB}"/>
            </a:ext>
          </a:extLst>
        </xdr:cNvPr>
        <xdr:cNvSpPr/>
      </xdr:nvSpPr>
      <xdr:spPr>
        <a:xfrm>
          <a:off x="3349911" y="2565385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26</xdr:col>
      <xdr:colOff>299541</xdr:colOff>
      <xdr:row>14</xdr:row>
      <xdr:rowOff>55386</xdr:rowOff>
    </xdr:from>
    <xdr:to>
      <xdr:col>27</xdr:col>
      <xdr:colOff>83465</xdr:colOff>
      <xdr:row>16</xdr:row>
      <xdr:rowOff>105273</xdr:rowOff>
    </xdr:to>
    <xdr:sp macro="" textlink="">
      <xdr:nvSpPr>
        <xdr:cNvPr id="85" name="TextBox 20">
          <a:extLst>
            <a:ext uri="{FF2B5EF4-FFF2-40B4-BE49-F238E27FC236}">
              <a16:creationId xmlns:a16="http://schemas.microsoft.com/office/drawing/2014/main" id="{267A0445-1D82-BF2E-4072-46EE81E78CD4}"/>
            </a:ext>
          </a:extLst>
        </xdr:cNvPr>
        <xdr:cNvSpPr txBox="1"/>
      </xdr:nvSpPr>
      <xdr:spPr>
        <a:xfrm>
          <a:off x="3347541" y="2531886"/>
          <a:ext cx="393524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WS</a:t>
          </a:r>
        </a:p>
        <a:p>
          <a:pPr algn="ctr"/>
          <a:r>
            <a:rPr lang="en-US" sz="1100"/>
            <a:t>15</a:t>
          </a:r>
        </a:p>
      </xdr:txBody>
    </xdr:sp>
    <xdr:clientData/>
  </xdr:twoCellAnchor>
  <xdr:twoCellAnchor>
    <xdr:from>
      <xdr:col>25</xdr:col>
      <xdr:colOff>533741</xdr:colOff>
      <xdr:row>17</xdr:row>
      <xdr:rowOff>21134</xdr:rowOff>
    </xdr:from>
    <xdr:to>
      <xdr:col>26</xdr:col>
      <xdr:colOff>284141</xdr:colOff>
      <xdr:row>19</xdr:row>
      <xdr:rowOff>134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EBD0B048-BED6-F1D5-7E00-CE08504350AD}"/>
            </a:ext>
          </a:extLst>
        </xdr:cNvPr>
        <xdr:cNvSpPr/>
      </xdr:nvSpPr>
      <xdr:spPr>
        <a:xfrm>
          <a:off x="2972141" y="3069134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25</xdr:col>
      <xdr:colOff>516465</xdr:colOff>
      <xdr:row>16</xdr:row>
      <xdr:rowOff>178135</xdr:rowOff>
    </xdr:from>
    <xdr:to>
      <xdr:col>26</xdr:col>
      <xdr:colOff>300389</xdr:colOff>
      <xdr:row>19</xdr:row>
      <xdr:rowOff>37522</xdr:rowOff>
    </xdr:to>
    <xdr:sp macro="" textlink="">
      <xdr:nvSpPr>
        <xdr:cNvPr id="87" name="TextBox 30">
          <a:extLst>
            <a:ext uri="{FF2B5EF4-FFF2-40B4-BE49-F238E27FC236}">
              <a16:creationId xmlns:a16="http://schemas.microsoft.com/office/drawing/2014/main" id="{2BEB7932-5EAC-F3AD-A36B-C663A4B21BB6}"/>
            </a:ext>
          </a:extLst>
        </xdr:cNvPr>
        <xdr:cNvSpPr txBox="1"/>
      </xdr:nvSpPr>
      <xdr:spPr>
        <a:xfrm>
          <a:off x="2954865" y="3035635"/>
          <a:ext cx="393524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WS</a:t>
          </a:r>
        </a:p>
        <a:p>
          <a:pPr algn="ctr"/>
          <a:r>
            <a:rPr lang="en-US" sz="1100"/>
            <a:t>14</a:t>
          </a:r>
        </a:p>
      </xdr:txBody>
    </xdr:sp>
    <xdr:clientData/>
  </xdr:twoCellAnchor>
  <xdr:twoCellAnchor>
    <xdr:from>
      <xdr:col>24</xdr:col>
      <xdr:colOff>267272</xdr:colOff>
      <xdr:row>17</xdr:row>
      <xdr:rowOff>24837</xdr:rowOff>
    </xdr:from>
    <xdr:to>
      <xdr:col>25</xdr:col>
      <xdr:colOff>17672</xdr:colOff>
      <xdr:row>19</xdr:row>
      <xdr:rowOff>3837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414B5612-2A09-181C-53EB-9B754D6C3069}"/>
            </a:ext>
          </a:extLst>
        </xdr:cNvPr>
        <xdr:cNvSpPr/>
      </xdr:nvSpPr>
      <xdr:spPr>
        <a:xfrm>
          <a:off x="2096072" y="3072837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24</xdr:col>
      <xdr:colOff>264902</xdr:colOff>
      <xdr:row>16</xdr:row>
      <xdr:rowOff>181838</xdr:rowOff>
    </xdr:from>
    <xdr:to>
      <xdr:col>25</xdr:col>
      <xdr:colOff>48826</xdr:colOff>
      <xdr:row>19</xdr:row>
      <xdr:rowOff>41225</xdr:rowOff>
    </xdr:to>
    <xdr:sp macro="" textlink="">
      <xdr:nvSpPr>
        <xdr:cNvPr id="89" name="TextBox 49">
          <a:extLst>
            <a:ext uri="{FF2B5EF4-FFF2-40B4-BE49-F238E27FC236}">
              <a16:creationId xmlns:a16="http://schemas.microsoft.com/office/drawing/2014/main" id="{82D325E7-0DD6-ED2C-5B06-EE3C6BFEA8D6}"/>
            </a:ext>
          </a:extLst>
        </xdr:cNvPr>
        <xdr:cNvSpPr txBox="1"/>
      </xdr:nvSpPr>
      <xdr:spPr>
        <a:xfrm>
          <a:off x="2093702" y="3039338"/>
          <a:ext cx="393524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WS</a:t>
          </a:r>
        </a:p>
        <a:p>
          <a:pPr algn="ctr"/>
          <a:r>
            <a:rPr lang="en-US" sz="1100"/>
            <a:t>13</a:t>
          </a:r>
        </a:p>
      </xdr:txBody>
    </xdr:sp>
    <xdr:clientData/>
  </xdr:twoCellAnchor>
  <xdr:twoCellAnchor>
    <xdr:from>
      <xdr:col>22</xdr:col>
      <xdr:colOff>605842</xdr:colOff>
      <xdr:row>17</xdr:row>
      <xdr:rowOff>21134</xdr:rowOff>
    </xdr:from>
    <xdr:to>
      <xdr:col>23</xdr:col>
      <xdr:colOff>356242</xdr:colOff>
      <xdr:row>19</xdr:row>
      <xdr:rowOff>134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99B3B42E-420E-8267-DC89-0F2565DD2D7C}"/>
            </a:ext>
          </a:extLst>
        </xdr:cNvPr>
        <xdr:cNvSpPr/>
      </xdr:nvSpPr>
      <xdr:spPr>
        <a:xfrm>
          <a:off x="1215442" y="3069134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22</xdr:col>
      <xdr:colOff>603472</xdr:colOff>
      <xdr:row>16</xdr:row>
      <xdr:rowOff>178135</xdr:rowOff>
    </xdr:from>
    <xdr:to>
      <xdr:col>23</xdr:col>
      <xdr:colOff>387396</xdr:colOff>
      <xdr:row>19</xdr:row>
      <xdr:rowOff>37522</xdr:rowOff>
    </xdr:to>
    <xdr:sp macro="" textlink="">
      <xdr:nvSpPr>
        <xdr:cNvPr id="91" name="TextBox 70">
          <a:extLst>
            <a:ext uri="{FF2B5EF4-FFF2-40B4-BE49-F238E27FC236}">
              <a16:creationId xmlns:a16="http://schemas.microsoft.com/office/drawing/2014/main" id="{C05E939D-E744-E027-0DEF-E03F24BCAAAA}"/>
            </a:ext>
          </a:extLst>
        </xdr:cNvPr>
        <xdr:cNvSpPr txBox="1"/>
      </xdr:nvSpPr>
      <xdr:spPr>
        <a:xfrm>
          <a:off x="1213072" y="3035635"/>
          <a:ext cx="393524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WS</a:t>
          </a:r>
        </a:p>
        <a:p>
          <a:pPr algn="ctr"/>
          <a:r>
            <a:rPr lang="en-US" sz="1100"/>
            <a:t>12</a:t>
          </a:r>
        </a:p>
      </xdr:txBody>
    </xdr:sp>
    <xdr:clientData/>
  </xdr:twoCellAnchor>
  <xdr:twoCellAnchor>
    <xdr:from>
      <xdr:col>21</xdr:col>
      <xdr:colOff>439760</xdr:colOff>
      <xdr:row>23</xdr:row>
      <xdr:rowOff>126009</xdr:rowOff>
    </xdr:from>
    <xdr:to>
      <xdr:col>22</xdr:col>
      <xdr:colOff>10160</xdr:colOff>
      <xdr:row>23</xdr:row>
      <xdr:rowOff>126009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4CCCBB3E-BF5A-AA92-9D47-D7C07381842C}"/>
            </a:ext>
          </a:extLst>
        </xdr:cNvPr>
        <xdr:cNvCxnSpPr>
          <a:cxnSpLocks/>
        </xdr:cNvCxnSpPr>
      </xdr:nvCxnSpPr>
      <xdr:spPr>
        <a:xfrm flipH="1">
          <a:off x="439760" y="4317009"/>
          <a:ext cx="180000" cy="0"/>
        </a:xfrm>
        <a:prstGeom prst="line">
          <a:avLst/>
        </a:prstGeom>
        <a:ln w="952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106520</xdr:colOff>
      <xdr:row>21</xdr:row>
      <xdr:rowOff>142996</xdr:rowOff>
    </xdr:from>
    <xdr:to>
      <xdr:col>22</xdr:col>
      <xdr:colOff>466520</xdr:colOff>
      <xdr:row>23</xdr:row>
      <xdr:rowOff>121996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AE361FFA-1F88-B1B1-6DB7-AE7A26118FE4}"/>
            </a:ext>
          </a:extLst>
        </xdr:cNvPr>
        <xdr:cNvSpPr/>
      </xdr:nvSpPr>
      <xdr:spPr>
        <a:xfrm>
          <a:off x="716120" y="3952996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22</xdr:col>
      <xdr:colOff>107723</xdr:colOff>
      <xdr:row>21</xdr:row>
      <xdr:rowOff>126337</xdr:rowOff>
    </xdr:from>
    <xdr:to>
      <xdr:col>22</xdr:col>
      <xdr:colOff>571419</xdr:colOff>
      <xdr:row>23</xdr:row>
      <xdr:rowOff>176224</xdr:rowOff>
    </xdr:to>
    <xdr:sp macro="" textlink="">
      <xdr:nvSpPr>
        <xdr:cNvPr id="94" name="TextBox 94">
          <a:extLst>
            <a:ext uri="{FF2B5EF4-FFF2-40B4-BE49-F238E27FC236}">
              <a16:creationId xmlns:a16="http://schemas.microsoft.com/office/drawing/2014/main" id="{EE18225F-703E-C9A7-8AA0-EAF76E28D9EA}"/>
            </a:ext>
          </a:extLst>
        </xdr:cNvPr>
        <xdr:cNvSpPr txBox="1"/>
      </xdr:nvSpPr>
      <xdr:spPr>
        <a:xfrm>
          <a:off x="717323" y="3936337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19</a:t>
          </a:r>
        </a:p>
      </xdr:txBody>
    </xdr:sp>
    <xdr:clientData/>
  </xdr:twoCellAnchor>
  <xdr:twoCellAnchor>
    <xdr:from>
      <xdr:col>23</xdr:col>
      <xdr:colOff>375851</xdr:colOff>
      <xdr:row>21</xdr:row>
      <xdr:rowOff>143416</xdr:rowOff>
    </xdr:from>
    <xdr:to>
      <xdr:col>24</xdr:col>
      <xdr:colOff>126251</xdr:colOff>
      <xdr:row>23</xdr:row>
      <xdr:rowOff>122416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4931AFC6-AE4C-B2CB-3D8E-DE104496B131}"/>
            </a:ext>
          </a:extLst>
        </xdr:cNvPr>
        <xdr:cNvSpPr/>
      </xdr:nvSpPr>
      <xdr:spPr>
        <a:xfrm>
          <a:off x="1595051" y="3953416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26</xdr:col>
      <xdr:colOff>300127</xdr:colOff>
      <xdr:row>21</xdr:row>
      <xdr:rowOff>144253</xdr:rowOff>
    </xdr:from>
    <xdr:to>
      <xdr:col>27</xdr:col>
      <xdr:colOff>50527</xdr:colOff>
      <xdr:row>23</xdr:row>
      <xdr:rowOff>123253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214B58-3178-D9B6-36FB-F1316AD7FCB1}"/>
            </a:ext>
          </a:extLst>
        </xdr:cNvPr>
        <xdr:cNvSpPr/>
      </xdr:nvSpPr>
      <xdr:spPr>
        <a:xfrm>
          <a:off x="3348127" y="3954253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27</xdr:col>
      <xdr:colOff>566458</xdr:colOff>
      <xdr:row>21</xdr:row>
      <xdr:rowOff>140529</xdr:rowOff>
    </xdr:from>
    <xdr:to>
      <xdr:col>28</xdr:col>
      <xdr:colOff>316858</xdr:colOff>
      <xdr:row>23</xdr:row>
      <xdr:rowOff>119529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16DF67DB-1846-246B-1A96-E8BEA5765009}"/>
            </a:ext>
          </a:extLst>
        </xdr:cNvPr>
        <xdr:cNvSpPr/>
      </xdr:nvSpPr>
      <xdr:spPr>
        <a:xfrm>
          <a:off x="4224058" y="3950529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29</xdr:col>
      <xdr:colOff>215729</xdr:colOff>
      <xdr:row>21</xdr:row>
      <xdr:rowOff>151694</xdr:rowOff>
    </xdr:from>
    <xdr:to>
      <xdr:col>29</xdr:col>
      <xdr:colOff>575729</xdr:colOff>
      <xdr:row>23</xdr:row>
      <xdr:rowOff>130694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7C8C42D7-4893-D9BA-3454-DEEE18BBD417}"/>
            </a:ext>
          </a:extLst>
        </xdr:cNvPr>
        <xdr:cNvSpPr/>
      </xdr:nvSpPr>
      <xdr:spPr>
        <a:xfrm>
          <a:off x="5092529" y="3961694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22</xdr:col>
      <xdr:colOff>603472</xdr:colOff>
      <xdr:row>26</xdr:row>
      <xdr:rowOff>51903</xdr:rowOff>
    </xdr:from>
    <xdr:to>
      <xdr:col>23</xdr:col>
      <xdr:colOff>353872</xdr:colOff>
      <xdr:row>28</xdr:row>
      <xdr:rowOff>30903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4785B101-1A55-F5B2-06A5-4F924ACE9F25}"/>
            </a:ext>
          </a:extLst>
        </xdr:cNvPr>
        <xdr:cNvSpPr/>
      </xdr:nvSpPr>
      <xdr:spPr>
        <a:xfrm>
          <a:off x="1213072" y="4814403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22</xdr:col>
      <xdr:colOff>603472</xdr:colOff>
      <xdr:row>26</xdr:row>
      <xdr:rowOff>26226</xdr:rowOff>
    </xdr:from>
    <xdr:to>
      <xdr:col>23</xdr:col>
      <xdr:colOff>457568</xdr:colOff>
      <xdr:row>28</xdr:row>
      <xdr:rowOff>76113</xdr:rowOff>
    </xdr:to>
    <xdr:sp macro="" textlink="">
      <xdr:nvSpPr>
        <xdr:cNvPr id="100" name="TextBox 108">
          <a:extLst>
            <a:ext uri="{FF2B5EF4-FFF2-40B4-BE49-F238E27FC236}">
              <a16:creationId xmlns:a16="http://schemas.microsoft.com/office/drawing/2014/main" id="{365369A3-1810-BA8B-65D5-2159359619BF}"/>
            </a:ext>
          </a:extLst>
        </xdr:cNvPr>
        <xdr:cNvSpPr txBox="1"/>
      </xdr:nvSpPr>
      <xdr:spPr>
        <a:xfrm>
          <a:off x="1213072" y="4788726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25</a:t>
          </a:r>
        </a:p>
      </xdr:txBody>
    </xdr:sp>
    <xdr:clientData/>
  </xdr:twoCellAnchor>
  <xdr:twoCellAnchor>
    <xdr:from>
      <xdr:col>23</xdr:col>
      <xdr:colOff>389789</xdr:colOff>
      <xdr:row>21</xdr:row>
      <xdr:rowOff>136090</xdr:rowOff>
    </xdr:from>
    <xdr:to>
      <xdr:col>24</xdr:col>
      <xdr:colOff>243885</xdr:colOff>
      <xdr:row>23</xdr:row>
      <xdr:rowOff>185977</xdr:rowOff>
    </xdr:to>
    <xdr:sp macro="" textlink="">
      <xdr:nvSpPr>
        <xdr:cNvPr id="101" name="TextBox 111">
          <a:extLst>
            <a:ext uri="{FF2B5EF4-FFF2-40B4-BE49-F238E27FC236}">
              <a16:creationId xmlns:a16="http://schemas.microsoft.com/office/drawing/2014/main" id="{57423B8B-839D-D9D8-9261-47AD51E18178}"/>
            </a:ext>
          </a:extLst>
        </xdr:cNvPr>
        <xdr:cNvSpPr txBox="1"/>
      </xdr:nvSpPr>
      <xdr:spPr>
        <a:xfrm>
          <a:off x="1608989" y="3946090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20</a:t>
          </a:r>
        </a:p>
      </xdr:txBody>
    </xdr:sp>
    <xdr:clientData/>
  </xdr:twoCellAnchor>
  <xdr:twoCellAnchor>
    <xdr:from>
      <xdr:col>26</xdr:col>
      <xdr:colOff>306728</xdr:colOff>
      <xdr:row>21</xdr:row>
      <xdr:rowOff>128183</xdr:rowOff>
    </xdr:from>
    <xdr:to>
      <xdr:col>27</xdr:col>
      <xdr:colOff>160824</xdr:colOff>
      <xdr:row>23</xdr:row>
      <xdr:rowOff>178070</xdr:rowOff>
    </xdr:to>
    <xdr:sp macro="" textlink="">
      <xdr:nvSpPr>
        <xdr:cNvPr id="102" name="TextBox 112">
          <a:extLst>
            <a:ext uri="{FF2B5EF4-FFF2-40B4-BE49-F238E27FC236}">
              <a16:creationId xmlns:a16="http://schemas.microsoft.com/office/drawing/2014/main" id="{B523797D-BD2B-B73B-FDC8-25FFE880DE5B}"/>
            </a:ext>
          </a:extLst>
        </xdr:cNvPr>
        <xdr:cNvSpPr txBox="1"/>
      </xdr:nvSpPr>
      <xdr:spPr>
        <a:xfrm>
          <a:off x="3354728" y="3938183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22</a:t>
          </a:r>
        </a:p>
      </xdr:txBody>
    </xdr:sp>
    <xdr:clientData/>
  </xdr:twoCellAnchor>
  <xdr:twoCellAnchor>
    <xdr:from>
      <xdr:col>27</xdr:col>
      <xdr:colOff>561961</xdr:colOff>
      <xdr:row>21</xdr:row>
      <xdr:rowOff>126741</xdr:rowOff>
    </xdr:from>
    <xdr:to>
      <xdr:col>28</xdr:col>
      <xdr:colOff>416057</xdr:colOff>
      <xdr:row>23</xdr:row>
      <xdr:rowOff>176628</xdr:rowOff>
    </xdr:to>
    <xdr:sp macro="" textlink="">
      <xdr:nvSpPr>
        <xdr:cNvPr id="103" name="TextBox 113">
          <a:extLst>
            <a:ext uri="{FF2B5EF4-FFF2-40B4-BE49-F238E27FC236}">
              <a16:creationId xmlns:a16="http://schemas.microsoft.com/office/drawing/2014/main" id="{B540D368-737D-435E-EBEB-26CE77E28FBF}"/>
            </a:ext>
          </a:extLst>
        </xdr:cNvPr>
        <xdr:cNvSpPr txBox="1"/>
      </xdr:nvSpPr>
      <xdr:spPr>
        <a:xfrm>
          <a:off x="4219561" y="3936741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23</a:t>
          </a:r>
        </a:p>
      </xdr:txBody>
    </xdr:sp>
    <xdr:clientData/>
  </xdr:twoCellAnchor>
  <xdr:twoCellAnchor>
    <xdr:from>
      <xdr:col>29</xdr:col>
      <xdr:colOff>224520</xdr:colOff>
      <xdr:row>21</xdr:row>
      <xdr:rowOff>136090</xdr:rowOff>
    </xdr:from>
    <xdr:to>
      <xdr:col>30</xdr:col>
      <xdr:colOff>78616</xdr:colOff>
      <xdr:row>23</xdr:row>
      <xdr:rowOff>185977</xdr:rowOff>
    </xdr:to>
    <xdr:sp macro="" textlink="">
      <xdr:nvSpPr>
        <xdr:cNvPr id="104" name="TextBox 114">
          <a:extLst>
            <a:ext uri="{FF2B5EF4-FFF2-40B4-BE49-F238E27FC236}">
              <a16:creationId xmlns:a16="http://schemas.microsoft.com/office/drawing/2014/main" id="{D2B57476-8543-E707-338F-9471BFFBCB83}"/>
            </a:ext>
          </a:extLst>
        </xdr:cNvPr>
        <xdr:cNvSpPr txBox="1"/>
      </xdr:nvSpPr>
      <xdr:spPr>
        <a:xfrm>
          <a:off x="5101320" y="3946090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24</a:t>
          </a:r>
        </a:p>
      </xdr:txBody>
    </xdr:sp>
    <xdr:clientData/>
  </xdr:twoCellAnchor>
  <xdr:twoCellAnchor>
    <xdr:from>
      <xdr:col>24</xdr:col>
      <xdr:colOff>268959</xdr:colOff>
      <xdr:row>26</xdr:row>
      <xdr:rowOff>60063</xdr:rowOff>
    </xdr:from>
    <xdr:to>
      <xdr:col>25</xdr:col>
      <xdr:colOff>19359</xdr:colOff>
      <xdr:row>28</xdr:row>
      <xdr:rowOff>39063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BA7691A9-D687-A4A7-8341-B3716DD5AEE1}"/>
            </a:ext>
          </a:extLst>
        </xdr:cNvPr>
        <xdr:cNvSpPr/>
      </xdr:nvSpPr>
      <xdr:spPr>
        <a:xfrm>
          <a:off x="2097759" y="4822563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24</xdr:col>
      <xdr:colOff>282600</xdr:colOff>
      <xdr:row>26</xdr:row>
      <xdr:rowOff>34386</xdr:rowOff>
    </xdr:from>
    <xdr:to>
      <xdr:col>25</xdr:col>
      <xdr:colOff>136696</xdr:colOff>
      <xdr:row>28</xdr:row>
      <xdr:rowOff>84273</xdr:rowOff>
    </xdr:to>
    <xdr:sp macro="" textlink="">
      <xdr:nvSpPr>
        <xdr:cNvPr id="106" name="TextBox 116">
          <a:extLst>
            <a:ext uri="{FF2B5EF4-FFF2-40B4-BE49-F238E27FC236}">
              <a16:creationId xmlns:a16="http://schemas.microsoft.com/office/drawing/2014/main" id="{D655BF96-E6AC-BF57-9464-0C90B9F88178}"/>
            </a:ext>
          </a:extLst>
        </xdr:cNvPr>
        <xdr:cNvSpPr txBox="1"/>
      </xdr:nvSpPr>
      <xdr:spPr>
        <a:xfrm>
          <a:off x="2111400" y="4796886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26</a:t>
          </a:r>
        </a:p>
      </xdr:txBody>
    </xdr:sp>
    <xdr:clientData/>
  </xdr:twoCellAnchor>
  <xdr:twoCellAnchor>
    <xdr:from>
      <xdr:col>25</xdr:col>
      <xdr:colOff>38363</xdr:colOff>
      <xdr:row>22</xdr:row>
      <xdr:rowOff>128394</xdr:rowOff>
    </xdr:from>
    <xdr:to>
      <xdr:col>25</xdr:col>
      <xdr:colOff>398363</xdr:colOff>
      <xdr:row>24</xdr:row>
      <xdr:rowOff>107394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3BAACBBD-788F-94C0-50D6-85423D6A3266}"/>
            </a:ext>
          </a:extLst>
        </xdr:cNvPr>
        <xdr:cNvSpPr/>
      </xdr:nvSpPr>
      <xdr:spPr>
        <a:xfrm>
          <a:off x="2476763" y="4128894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25</xdr:col>
      <xdr:colOff>38363</xdr:colOff>
      <xdr:row>22</xdr:row>
      <xdr:rowOff>102717</xdr:rowOff>
    </xdr:from>
    <xdr:to>
      <xdr:col>25</xdr:col>
      <xdr:colOff>502059</xdr:colOff>
      <xdr:row>24</xdr:row>
      <xdr:rowOff>152604</xdr:rowOff>
    </xdr:to>
    <xdr:sp macro="" textlink="">
      <xdr:nvSpPr>
        <xdr:cNvPr id="108" name="TextBox 118">
          <a:extLst>
            <a:ext uri="{FF2B5EF4-FFF2-40B4-BE49-F238E27FC236}">
              <a16:creationId xmlns:a16="http://schemas.microsoft.com/office/drawing/2014/main" id="{C3F4ED73-5CA3-9908-F72E-56642909910B}"/>
            </a:ext>
          </a:extLst>
        </xdr:cNvPr>
        <xdr:cNvSpPr txBox="1"/>
      </xdr:nvSpPr>
      <xdr:spPr>
        <a:xfrm>
          <a:off x="2476763" y="4103217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21</a:t>
          </a:r>
        </a:p>
      </xdr:txBody>
    </xdr:sp>
    <xdr:clientData/>
  </xdr:twoCellAnchor>
  <xdr:twoCellAnchor>
    <xdr:from>
      <xdr:col>27</xdr:col>
      <xdr:colOff>199153</xdr:colOff>
      <xdr:row>26</xdr:row>
      <xdr:rowOff>67261</xdr:rowOff>
    </xdr:from>
    <xdr:to>
      <xdr:col>27</xdr:col>
      <xdr:colOff>559153</xdr:colOff>
      <xdr:row>28</xdr:row>
      <xdr:rowOff>46261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3B4227DC-6159-C079-52FF-2538A9E80CD4}"/>
            </a:ext>
          </a:extLst>
        </xdr:cNvPr>
        <xdr:cNvSpPr/>
      </xdr:nvSpPr>
      <xdr:spPr>
        <a:xfrm>
          <a:off x="3856753" y="4829761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27</xdr:col>
      <xdr:colOff>199153</xdr:colOff>
      <xdr:row>26</xdr:row>
      <xdr:rowOff>41584</xdr:rowOff>
    </xdr:from>
    <xdr:to>
      <xdr:col>28</xdr:col>
      <xdr:colOff>53249</xdr:colOff>
      <xdr:row>28</xdr:row>
      <xdr:rowOff>91471</xdr:rowOff>
    </xdr:to>
    <xdr:sp macro="" textlink="">
      <xdr:nvSpPr>
        <xdr:cNvPr id="110" name="TextBox 120">
          <a:extLst>
            <a:ext uri="{FF2B5EF4-FFF2-40B4-BE49-F238E27FC236}">
              <a16:creationId xmlns:a16="http://schemas.microsoft.com/office/drawing/2014/main" id="{DB55084D-4421-75A0-30A1-4B05BA5C17B1}"/>
            </a:ext>
          </a:extLst>
        </xdr:cNvPr>
        <xdr:cNvSpPr txBox="1"/>
      </xdr:nvSpPr>
      <xdr:spPr>
        <a:xfrm>
          <a:off x="3856753" y="4804084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27</a:t>
          </a:r>
        </a:p>
      </xdr:txBody>
    </xdr:sp>
    <xdr:clientData/>
  </xdr:twoCellAnchor>
  <xdr:twoCellAnchor>
    <xdr:from>
      <xdr:col>28</xdr:col>
      <xdr:colOff>458710</xdr:colOff>
      <xdr:row>26</xdr:row>
      <xdr:rowOff>68572</xdr:rowOff>
    </xdr:from>
    <xdr:to>
      <xdr:col>29</xdr:col>
      <xdr:colOff>209110</xdr:colOff>
      <xdr:row>28</xdr:row>
      <xdr:rowOff>47572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C3A7439E-20F8-975C-40C7-BE41C0752DB0}"/>
            </a:ext>
          </a:extLst>
        </xdr:cNvPr>
        <xdr:cNvSpPr/>
      </xdr:nvSpPr>
      <xdr:spPr>
        <a:xfrm>
          <a:off x="4725910" y="4831072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28</xdr:col>
      <xdr:colOff>458710</xdr:colOff>
      <xdr:row>26</xdr:row>
      <xdr:rowOff>42895</xdr:rowOff>
    </xdr:from>
    <xdr:to>
      <xdr:col>29</xdr:col>
      <xdr:colOff>312806</xdr:colOff>
      <xdr:row>28</xdr:row>
      <xdr:rowOff>92782</xdr:rowOff>
    </xdr:to>
    <xdr:sp macro="" textlink="">
      <xdr:nvSpPr>
        <xdr:cNvPr id="112" name="TextBox 122">
          <a:extLst>
            <a:ext uri="{FF2B5EF4-FFF2-40B4-BE49-F238E27FC236}">
              <a16:creationId xmlns:a16="http://schemas.microsoft.com/office/drawing/2014/main" id="{9257FD5D-9F7E-2661-463F-9C7FC147B93B}"/>
            </a:ext>
          </a:extLst>
        </xdr:cNvPr>
        <xdr:cNvSpPr txBox="1"/>
      </xdr:nvSpPr>
      <xdr:spPr>
        <a:xfrm>
          <a:off x="4725910" y="4805395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28</a:t>
          </a:r>
        </a:p>
      </xdr:txBody>
    </xdr:sp>
    <xdr:clientData/>
  </xdr:twoCellAnchor>
  <xdr:twoCellAnchor>
    <xdr:from>
      <xdr:col>30</xdr:col>
      <xdr:colOff>127913</xdr:colOff>
      <xdr:row>26</xdr:row>
      <xdr:rowOff>57962</xdr:rowOff>
    </xdr:from>
    <xdr:to>
      <xdr:col>30</xdr:col>
      <xdr:colOff>487913</xdr:colOff>
      <xdr:row>28</xdr:row>
      <xdr:rowOff>36962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2B43C6F9-3BA9-994F-C162-F50997248D53}"/>
            </a:ext>
          </a:extLst>
        </xdr:cNvPr>
        <xdr:cNvSpPr/>
      </xdr:nvSpPr>
      <xdr:spPr>
        <a:xfrm>
          <a:off x="5614313" y="4820462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30</xdr:col>
      <xdr:colOff>127913</xdr:colOff>
      <xdr:row>26</xdr:row>
      <xdr:rowOff>32285</xdr:rowOff>
    </xdr:from>
    <xdr:to>
      <xdr:col>30</xdr:col>
      <xdr:colOff>591609</xdr:colOff>
      <xdr:row>28</xdr:row>
      <xdr:rowOff>82172</xdr:rowOff>
    </xdr:to>
    <xdr:sp macro="" textlink="">
      <xdr:nvSpPr>
        <xdr:cNvPr id="114" name="TextBox 124">
          <a:extLst>
            <a:ext uri="{FF2B5EF4-FFF2-40B4-BE49-F238E27FC236}">
              <a16:creationId xmlns:a16="http://schemas.microsoft.com/office/drawing/2014/main" id="{2213701C-8B3C-9F96-38F4-AB29EF8E88E7}"/>
            </a:ext>
          </a:extLst>
        </xdr:cNvPr>
        <xdr:cNvSpPr txBox="1"/>
      </xdr:nvSpPr>
      <xdr:spPr>
        <a:xfrm>
          <a:off x="5614313" y="4794785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29</a:t>
          </a:r>
        </a:p>
      </xdr:txBody>
    </xdr:sp>
    <xdr:clientData/>
  </xdr:twoCellAnchor>
  <xdr:twoCellAnchor>
    <xdr:from>
      <xdr:col>22</xdr:col>
      <xdr:colOff>98764</xdr:colOff>
      <xdr:row>28</xdr:row>
      <xdr:rowOff>52198</xdr:rowOff>
    </xdr:from>
    <xdr:to>
      <xdr:col>22</xdr:col>
      <xdr:colOff>458764</xdr:colOff>
      <xdr:row>30</xdr:row>
      <xdr:rowOff>31198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3EBA2B38-F3E1-60F2-32D0-B711B4B8B65F}"/>
            </a:ext>
          </a:extLst>
        </xdr:cNvPr>
        <xdr:cNvSpPr/>
      </xdr:nvSpPr>
      <xdr:spPr>
        <a:xfrm>
          <a:off x="708364" y="5195698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22</xdr:col>
      <xdr:colOff>98764</xdr:colOff>
      <xdr:row>28</xdr:row>
      <xdr:rowOff>26521</xdr:rowOff>
    </xdr:from>
    <xdr:to>
      <xdr:col>22</xdr:col>
      <xdr:colOff>562460</xdr:colOff>
      <xdr:row>30</xdr:row>
      <xdr:rowOff>76408</xdr:rowOff>
    </xdr:to>
    <xdr:sp macro="" textlink="">
      <xdr:nvSpPr>
        <xdr:cNvPr id="116" name="TextBox 126">
          <a:extLst>
            <a:ext uri="{FF2B5EF4-FFF2-40B4-BE49-F238E27FC236}">
              <a16:creationId xmlns:a16="http://schemas.microsoft.com/office/drawing/2014/main" id="{571AC86C-DB97-2DEB-407E-D7A5C4FB98DE}"/>
            </a:ext>
          </a:extLst>
        </xdr:cNvPr>
        <xdr:cNvSpPr txBox="1"/>
      </xdr:nvSpPr>
      <xdr:spPr>
        <a:xfrm>
          <a:off x="708364" y="5170021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30</a:t>
          </a:r>
        </a:p>
      </xdr:txBody>
    </xdr:sp>
    <xdr:clientData/>
  </xdr:twoCellAnchor>
  <xdr:twoCellAnchor>
    <xdr:from>
      <xdr:col>25</xdr:col>
      <xdr:colOff>31308</xdr:colOff>
      <xdr:row>30</xdr:row>
      <xdr:rowOff>171132</xdr:rowOff>
    </xdr:from>
    <xdr:to>
      <xdr:col>25</xdr:col>
      <xdr:colOff>391308</xdr:colOff>
      <xdr:row>32</xdr:row>
      <xdr:rowOff>150132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2E2A9127-FE12-B5C7-D541-D55E636B4AE0}"/>
            </a:ext>
          </a:extLst>
        </xdr:cNvPr>
        <xdr:cNvSpPr/>
      </xdr:nvSpPr>
      <xdr:spPr>
        <a:xfrm>
          <a:off x="2469708" y="5695632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25</xdr:col>
      <xdr:colOff>31308</xdr:colOff>
      <xdr:row>30</xdr:row>
      <xdr:rowOff>145455</xdr:rowOff>
    </xdr:from>
    <xdr:to>
      <xdr:col>25</xdr:col>
      <xdr:colOff>495004</xdr:colOff>
      <xdr:row>33</xdr:row>
      <xdr:rowOff>4842</xdr:rowOff>
    </xdr:to>
    <xdr:sp macro="" textlink="">
      <xdr:nvSpPr>
        <xdr:cNvPr id="118" name="TextBox 128">
          <a:extLst>
            <a:ext uri="{FF2B5EF4-FFF2-40B4-BE49-F238E27FC236}">
              <a16:creationId xmlns:a16="http://schemas.microsoft.com/office/drawing/2014/main" id="{B3F1D7E7-1A38-2073-084B-67AA0FB25202}"/>
            </a:ext>
          </a:extLst>
        </xdr:cNvPr>
        <xdr:cNvSpPr txBox="1"/>
      </xdr:nvSpPr>
      <xdr:spPr>
        <a:xfrm>
          <a:off x="2469708" y="5669955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31</a:t>
          </a:r>
        </a:p>
      </xdr:txBody>
    </xdr:sp>
    <xdr:clientData/>
  </xdr:twoCellAnchor>
  <xdr:twoCellAnchor>
    <xdr:from>
      <xdr:col>26</xdr:col>
      <xdr:colOff>300389</xdr:colOff>
      <xdr:row>30</xdr:row>
      <xdr:rowOff>172027</xdr:rowOff>
    </xdr:from>
    <xdr:to>
      <xdr:col>27</xdr:col>
      <xdr:colOff>50789</xdr:colOff>
      <xdr:row>32</xdr:row>
      <xdr:rowOff>151027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2DFD3575-EBBA-8061-FF53-EDA78460F8D4}"/>
            </a:ext>
          </a:extLst>
        </xdr:cNvPr>
        <xdr:cNvSpPr/>
      </xdr:nvSpPr>
      <xdr:spPr>
        <a:xfrm>
          <a:off x="3348389" y="5696527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26</xdr:col>
      <xdr:colOff>300389</xdr:colOff>
      <xdr:row>30</xdr:row>
      <xdr:rowOff>146350</xdr:rowOff>
    </xdr:from>
    <xdr:to>
      <xdr:col>27</xdr:col>
      <xdr:colOff>154485</xdr:colOff>
      <xdr:row>33</xdr:row>
      <xdr:rowOff>5737</xdr:rowOff>
    </xdr:to>
    <xdr:sp macro="" textlink="">
      <xdr:nvSpPr>
        <xdr:cNvPr id="120" name="TextBox 130">
          <a:extLst>
            <a:ext uri="{FF2B5EF4-FFF2-40B4-BE49-F238E27FC236}">
              <a16:creationId xmlns:a16="http://schemas.microsoft.com/office/drawing/2014/main" id="{660ECBC9-714A-1F44-D794-2227AE277EFF}"/>
            </a:ext>
          </a:extLst>
        </xdr:cNvPr>
        <xdr:cNvSpPr txBox="1"/>
      </xdr:nvSpPr>
      <xdr:spPr>
        <a:xfrm>
          <a:off x="3348389" y="5670850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32</a:t>
          </a:r>
        </a:p>
      </xdr:txBody>
    </xdr:sp>
    <xdr:clientData/>
  </xdr:twoCellAnchor>
  <xdr:twoCellAnchor>
    <xdr:from>
      <xdr:col>28</xdr:col>
      <xdr:colOff>458710</xdr:colOff>
      <xdr:row>30</xdr:row>
      <xdr:rowOff>180014</xdr:rowOff>
    </xdr:from>
    <xdr:to>
      <xdr:col>29</xdr:col>
      <xdr:colOff>209110</xdr:colOff>
      <xdr:row>32</xdr:row>
      <xdr:rowOff>159014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2974A9C8-4A47-C35A-5AC5-6338F4F0D7D2}"/>
            </a:ext>
          </a:extLst>
        </xdr:cNvPr>
        <xdr:cNvSpPr/>
      </xdr:nvSpPr>
      <xdr:spPr>
        <a:xfrm>
          <a:off x="4725910" y="5704514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28</xdr:col>
      <xdr:colOff>458710</xdr:colOff>
      <xdr:row>30</xdr:row>
      <xdr:rowOff>154337</xdr:rowOff>
    </xdr:from>
    <xdr:to>
      <xdr:col>29</xdr:col>
      <xdr:colOff>312806</xdr:colOff>
      <xdr:row>33</xdr:row>
      <xdr:rowOff>13724</xdr:rowOff>
    </xdr:to>
    <xdr:sp macro="" textlink="">
      <xdr:nvSpPr>
        <xdr:cNvPr id="122" name="TextBox 132">
          <a:extLst>
            <a:ext uri="{FF2B5EF4-FFF2-40B4-BE49-F238E27FC236}">
              <a16:creationId xmlns:a16="http://schemas.microsoft.com/office/drawing/2014/main" id="{93EE618D-982E-5588-D2DB-D56ACD171CAD}"/>
            </a:ext>
          </a:extLst>
        </xdr:cNvPr>
        <xdr:cNvSpPr txBox="1"/>
      </xdr:nvSpPr>
      <xdr:spPr>
        <a:xfrm>
          <a:off x="4725910" y="5678837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33</a:t>
          </a:r>
        </a:p>
      </xdr:txBody>
    </xdr:sp>
    <xdr:clientData/>
  </xdr:twoCellAnchor>
  <xdr:twoCellAnchor>
    <xdr:from>
      <xdr:col>30</xdr:col>
      <xdr:colOff>121378</xdr:colOff>
      <xdr:row>30</xdr:row>
      <xdr:rowOff>168580</xdr:rowOff>
    </xdr:from>
    <xdr:to>
      <xdr:col>30</xdr:col>
      <xdr:colOff>481378</xdr:colOff>
      <xdr:row>32</xdr:row>
      <xdr:rowOff>147580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51B88691-1CB7-1696-5038-4D2D2FBD897F}"/>
            </a:ext>
          </a:extLst>
        </xdr:cNvPr>
        <xdr:cNvSpPr/>
      </xdr:nvSpPr>
      <xdr:spPr>
        <a:xfrm>
          <a:off x="5607778" y="5693080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30</xdr:col>
      <xdr:colOff>121378</xdr:colOff>
      <xdr:row>30</xdr:row>
      <xdr:rowOff>142903</xdr:rowOff>
    </xdr:from>
    <xdr:to>
      <xdr:col>30</xdr:col>
      <xdr:colOff>585074</xdr:colOff>
      <xdr:row>33</xdr:row>
      <xdr:rowOff>2290</xdr:rowOff>
    </xdr:to>
    <xdr:sp macro="" textlink="">
      <xdr:nvSpPr>
        <xdr:cNvPr id="124" name="TextBox 134">
          <a:extLst>
            <a:ext uri="{FF2B5EF4-FFF2-40B4-BE49-F238E27FC236}">
              <a16:creationId xmlns:a16="http://schemas.microsoft.com/office/drawing/2014/main" id="{602BF24A-6DE8-5EA6-49A6-94D082DD138C}"/>
            </a:ext>
          </a:extLst>
        </xdr:cNvPr>
        <xdr:cNvSpPr txBox="1"/>
      </xdr:nvSpPr>
      <xdr:spPr>
        <a:xfrm>
          <a:off x="5607778" y="5667403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34</a:t>
          </a:r>
        </a:p>
      </xdr:txBody>
    </xdr:sp>
    <xdr:clientData/>
  </xdr:twoCellAnchor>
  <xdr:twoCellAnchor>
    <xdr:from>
      <xdr:col>31</xdr:col>
      <xdr:colOff>393430</xdr:colOff>
      <xdr:row>30</xdr:row>
      <xdr:rowOff>174090</xdr:rowOff>
    </xdr:from>
    <xdr:to>
      <xdr:col>32</xdr:col>
      <xdr:colOff>143830</xdr:colOff>
      <xdr:row>32</xdr:row>
      <xdr:rowOff>153090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23535E3-9081-5873-AB9B-8471EB4C74F6}"/>
            </a:ext>
          </a:extLst>
        </xdr:cNvPr>
        <xdr:cNvSpPr/>
      </xdr:nvSpPr>
      <xdr:spPr>
        <a:xfrm>
          <a:off x="19405330" y="5603340"/>
          <a:ext cx="360000" cy="34095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31</xdr:col>
      <xdr:colOff>393430</xdr:colOff>
      <xdr:row>30</xdr:row>
      <xdr:rowOff>145238</xdr:rowOff>
    </xdr:from>
    <xdr:to>
      <xdr:col>32</xdr:col>
      <xdr:colOff>241176</xdr:colOff>
      <xdr:row>33</xdr:row>
      <xdr:rowOff>10975</xdr:rowOff>
    </xdr:to>
    <xdr:sp macro="" textlink="">
      <xdr:nvSpPr>
        <xdr:cNvPr id="126" name="TextBox 136">
          <a:extLst>
            <a:ext uri="{FF2B5EF4-FFF2-40B4-BE49-F238E27FC236}">
              <a16:creationId xmlns:a16="http://schemas.microsoft.com/office/drawing/2014/main" id="{08025D6D-165B-3060-91D9-1B7CACBD1229}"/>
            </a:ext>
          </a:extLst>
        </xdr:cNvPr>
        <xdr:cNvSpPr txBox="1"/>
      </xdr:nvSpPr>
      <xdr:spPr>
        <a:xfrm>
          <a:off x="19405330" y="5574488"/>
          <a:ext cx="457346" cy="40866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35</a:t>
          </a:r>
        </a:p>
      </xdr:txBody>
    </xdr:sp>
    <xdr:clientData/>
  </xdr:twoCellAnchor>
  <xdr:twoCellAnchor>
    <xdr:from>
      <xdr:col>23</xdr:col>
      <xdr:colOff>374560</xdr:colOff>
      <xdr:row>35</xdr:row>
      <xdr:rowOff>103329</xdr:rowOff>
    </xdr:from>
    <xdr:to>
      <xdr:col>24</xdr:col>
      <xdr:colOff>124960</xdr:colOff>
      <xdr:row>37</xdr:row>
      <xdr:rowOff>82329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9F774A58-E1C1-C836-6095-BA70C709889B}"/>
            </a:ext>
          </a:extLst>
        </xdr:cNvPr>
        <xdr:cNvSpPr/>
      </xdr:nvSpPr>
      <xdr:spPr>
        <a:xfrm>
          <a:off x="1593760" y="6580329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23</xdr:col>
      <xdr:colOff>374560</xdr:colOff>
      <xdr:row>35</xdr:row>
      <xdr:rowOff>77652</xdr:rowOff>
    </xdr:from>
    <xdr:to>
      <xdr:col>24</xdr:col>
      <xdr:colOff>228656</xdr:colOff>
      <xdr:row>37</xdr:row>
      <xdr:rowOff>127539</xdr:rowOff>
    </xdr:to>
    <xdr:sp macro="" textlink="">
      <xdr:nvSpPr>
        <xdr:cNvPr id="128" name="TextBox 138">
          <a:extLst>
            <a:ext uri="{FF2B5EF4-FFF2-40B4-BE49-F238E27FC236}">
              <a16:creationId xmlns:a16="http://schemas.microsoft.com/office/drawing/2014/main" id="{5E4A21EC-7C06-2758-F014-B36200D04732}"/>
            </a:ext>
          </a:extLst>
        </xdr:cNvPr>
        <xdr:cNvSpPr txBox="1"/>
      </xdr:nvSpPr>
      <xdr:spPr>
        <a:xfrm>
          <a:off x="1593760" y="6554652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36</a:t>
          </a:r>
        </a:p>
      </xdr:txBody>
    </xdr:sp>
    <xdr:clientData/>
  </xdr:twoCellAnchor>
  <xdr:twoCellAnchor>
    <xdr:from>
      <xdr:col>25</xdr:col>
      <xdr:colOff>34117</xdr:colOff>
      <xdr:row>35</xdr:row>
      <xdr:rowOff>100154</xdr:rowOff>
    </xdr:from>
    <xdr:to>
      <xdr:col>25</xdr:col>
      <xdr:colOff>394117</xdr:colOff>
      <xdr:row>37</xdr:row>
      <xdr:rowOff>79154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4660C66C-193C-90D3-5B97-1C891812E655}"/>
            </a:ext>
          </a:extLst>
        </xdr:cNvPr>
        <xdr:cNvSpPr/>
      </xdr:nvSpPr>
      <xdr:spPr>
        <a:xfrm>
          <a:off x="2472517" y="6577154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25</xdr:col>
      <xdr:colOff>34117</xdr:colOff>
      <xdr:row>35</xdr:row>
      <xdr:rowOff>74477</xdr:rowOff>
    </xdr:from>
    <xdr:to>
      <xdr:col>25</xdr:col>
      <xdr:colOff>497813</xdr:colOff>
      <xdr:row>37</xdr:row>
      <xdr:rowOff>124364</xdr:rowOff>
    </xdr:to>
    <xdr:sp macro="" textlink="">
      <xdr:nvSpPr>
        <xdr:cNvPr id="130" name="TextBox 140">
          <a:extLst>
            <a:ext uri="{FF2B5EF4-FFF2-40B4-BE49-F238E27FC236}">
              <a16:creationId xmlns:a16="http://schemas.microsoft.com/office/drawing/2014/main" id="{2886A23C-0059-BA26-7BDC-EB34B73AACF0}"/>
            </a:ext>
          </a:extLst>
        </xdr:cNvPr>
        <xdr:cNvSpPr txBox="1"/>
      </xdr:nvSpPr>
      <xdr:spPr>
        <a:xfrm>
          <a:off x="2472517" y="6551477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37</a:t>
          </a:r>
        </a:p>
      </xdr:txBody>
    </xdr:sp>
    <xdr:clientData/>
  </xdr:twoCellAnchor>
  <xdr:twoCellAnchor>
    <xdr:from>
      <xdr:col>27</xdr:col>
      <xdr:colOff>193630</xdr:colOff>
      <xdr:row>32</xdr:row>
      <xdr:rowOff>167375</xdr:rowOff>
    </xdr:from>
    <xdr:to>
      <xdr:col>27</xdr:col>
      <xdr:colOff>553630</xdr:colOff>
      <xdr:row>34</xdr:row>
      <xdr:rowOff>146375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777ADB5B-3151-3C6B-6A14-6ECEA4E55E71}"/>
            </a:ext>
          </a:extLst>
        </xdr:cNvPr>
        <xdr:cNvSpPr/>
      </xdr:nvSpPr>
      <xdr:spPr>
        <a:xfrm>
          <a:off x="3851230" y="6072875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27</xdr:col>
      <xdr:colOff>205987</xdr:colOff>
      <xdr:row>32</xdr:row>
      <xdr:rowOff>154055</xdr:rowOff>
    </xdr:from>
    <xdr:to>
      <xdr:col>28</xdr:col>
      <xdr:colOff>60083</xdr:colOff>
      <xdr:row>35</xdr:row>
      <xdr:rowOff>13442</xdr:rowOff>
    </xdr:to>
    <xdr:sp macro="" textlink="">
      <xdr:nvSpPr>
        <xdr:cNvPr id="132" name="TextBox 142">
          <a:extLst>
            <a:ext uri="{FF2B5EF4-FFF2-40B4-BE49-F238E27FC236}">
              <a16:creationId xmlns:a16="http://schemas.microsoft.com/office/drawing/2014/main" id="{6B257A86-8D90-5B62-8C93-2E4B0927FDBF}"/>
            </a:ext>
          </a:extLst>
        </xdr:cNvPr>
        <xdr:cNvSpPr txBox="1"/>
      </xdr:nvSpPr>
      <xdr:spPr>
        <a:xfrm>
          <a:off x="3863587" y="6059555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38</a:t>
          </a:r>
        </a:p>
      </xdr:txBody>
    </xdr:sp>
    <xdr:clientData/>
  </xdr:twoCellAnchor>
  <xdr:twoCellAnchor>
    <xdr:from>
      <xdr:col>27</xdr:col>
      <xdr:colOff>567840</xdr:colOff>
      <xdr:row>35</xdr:row>
      <xdr:rowOff>101294</xdr:rowOff>
    </xdr:from>
    <xdr:to>
      <xdr:col>28</xdr:col>
      <xdr:colOff>318240</xdr:colOff>
      <xdr:row>37</xdr:row>
      <xdr:rowOff>80294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36CEA0B5-1F98-A83D-2479-B6FD49896C0A}"/>
            </a:ext>
          </a:extLst>
        </xdr:cNvPr>
        <xdr:cNvSpPr/>
      </xdr:nvSpPr>
      <xdr:spPr>
        <a:xfrm>
          <a:off x="4225440" y="6578294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27</xdr:col>
      <xdr:colOff>567840</xdr:colOff>
      <xdr:row>35</xdr:row>
      <xdr:rowOff>75617</xdr:rowOff>
    </xdr:from>
    <xdr:to>
      <xdr:col>28</xdr:col>
      <xdr:colOff>421936</xdr:colOff>
      <xdr:row>37</xdr:row>
      <xdr:rowOff>125504</xdr:rowOff>
    </xdr:to>
    <xdr:sp macro="" textlink="">
      <xdr:nvSpPr>
        <xdr:cNvPr id="134" name="TextBox 144">
          <a:extLst>
            <a:ext uri="{FF2B5EF4-FFF2-40B4-BE49-F238E27FC236}">
              <a16:creationId xmlns:a16="http://schemas.microsoft.com/office/drawing/2014/main" id="{56D83F68-B825-C4AB-807B-EBE9AAB62385}"/>
            </a:ext>
          </a:extLst>
        </xdr:cNvPr>
        <xdr:cNvSpPr txBox="1"/>
      </xdr:nvSpPr>
      <xdr:spPr>
        <a:xfrm>
          <a:off x="4225440" y="6552617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39</a:t>
          </a:r>
        </a:p>
      </xdr:txBody>
    </xdr:sp>
    <xdr:clientData/>
  </xdr:twoCellAnchor>
  <xdr:twoCellAnchor>
    <xdr:from>
      <xdr:col>29</xdr:col>
      <xdr:colOff>220407</xdr:colOff>
      <xdr:row>35</xdr:row>
      <xdr:rowOff>101295</xdr:rowOff>
    </xdr:from>
    <xdr:to>
      <xdr:col>29</xdr:col>
      <xdr:colOff>580407</xdr:colOff>
      <xdr:row>37</xdr:row>
      <xdr:rowOff>80295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822AF733-083D-2950-F5CF-E946DDFC45A8}"/>
            </a:ext>
          </a:extLst>
        </xdr:cNvPr>
        <xdr:cNvSpPr/>
      </xdr:nvSpPr>
      <xdr:spPr>
        <a:xfrm>
          <a:off x="5097207" y="6578295"/>
          <a:ext cx="360000" cy="3600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29</xdr:col>
      <xdr:colOff>220407</xdr:colOff>
      <xdr:row>35</xdr:row>
      <xdr:rowOff>75618</xdr:rowOff>
    </xdr:from>
    <xdr:to>
      <xdr:col>30</xdr:col>
      <xdr:colOff>74503</xdr:colOff>
      <xdr:row>37</xdr:row>
      <xdr:rowOff>125505</xdr:rowOff>
    </xdr:to>
    <xdr:sp macro="" textlink="">
      <xdr:nvSpPr>
        <xdr:cNvPr id="136" name="TextBox 146">
          <a:extLst>
            <a:ext uri="{FF2B5EF4-FFF2-40B4-BE49-F238E27FC236}">
              <a16:creationId xmlns:a16="http://schemas.microsoft.com/office/drawing/2014/main" id="{E185D316-E4CF-5300-C7B2-AB866CDB314A}"/>
            </a:ext>
          </a:extLst>
        </xdr:cNvPr>
        <xdr:cNvSpPr txBox="1"/>
      </xdr:nvSpPr>
      <xdr:spPr>
        <a:xfrm>
          <a:off x="5097207" y="6552618"/>
          <a:ext cx="463696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LID4096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WS</a:t>
          </a:r>
        </a:p>
        <a:p>
          <a:r>
            <a:rPr lang="en-US" sz="1100"/>
            <a:t>40</a:t>
          </a:r>
        </a:p>
      </xdr:txBody>
    </xdr:sp>
    <xdr:clientData/>
  </xdr:twoCellAnchor>
  <xdr:twoCellAnchor>
    <xdr:from>
      <xdr:col>26</xdr:col>
      <xdr:colOff>294027</xdr:colOff>
      <xdr:row>5</xdr:row>
      <xdr:rowOff>40359</xdr:rowOff>
    </xdr:from>
    <xdr:to>
      <xdr:col>26</xdr:col>
      <xdr:colOff>294027</xdr:colOff>
      <xdr:row>9</xdr:row>
      <xdr:rowOff>159412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A7EA09E0-5B22-FB0D-AC6D-7B4B385089A9}"/>
            </a:ext>
          </a:extLst>
        </xdr:cNvPr>
        <xdr:cNvCxnSpPr>
          <a:cxnSpLocks/>
          <a:endCxn id="70" idx="0"/>
        </xdr:cNvCxnSpPr>
      </xdr:nvCxnSpPr>
      <xdr:spPr>
        <a:xfrm>
          <a:off x="3342027" y="802359"/>
          <a:ext cx="0" cy="881053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22</xdr:col>
      <xdr:colOff>93247</xdr:colOff>
      <xdr:row>23</xdr:row>
      <xdr:rowOff>120503</xdr:rowOff>
    </xdr:from>
    <xdr:to>
      <xdr:col>25</xdr:col>
      <xdr:colOff>32845</xdr:colOff>
      <xdr:row>23</xdr:row>
      <xdr:rowOff>134819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FA8CA9BB-E323-F10B-6445-57B2B6BA9FE6}"/>
            </a:ext>
          </a:extLst>
        </xdr:cNvPr>
        <xdr:cNvCxnSpPr>
          <a:cxnSpLocks/>
        </xdr:cNvCxnSpPr>
      </xdr:nvCxnSpPr>
      <xdr:spPr>
        <a:xfrm>
          <a:off x="702847" y="4311503"/>
          <a:ext cx="1768398" cy="14316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4C59-F263-471C-92D3-6FDD940661B7}">
  <dimension ref="A1:D42"/>
  <sheetViews>
    <sheetView zoomScaleNormal="100" workbookViewId="0">
      <selection activeCell="B1" sqref="B1"/>
    </sheetView>
  </sheetViews>
  <sheetFormatPr defaultRowHeight="14.5" x14ac:dyDescent="0.35"/>
  <cols>
    <col min="1" max="1" width="9.1796875" style="5"/>
    <col min="2" max="4" width="9.1796875" style="1"/>
  </cols>
  <sheetData>
    <row r="1" spans="1:4" x14ac:dyDescent="0.35">
      <c r="A1" s="5" t="s">
        <v>26</v>
      </c>
      <c r="B1" s="1" t="s">
        <v>0</v>
      </c>
      <c r="C1" s="1" t="s">
        <v>1</v>
      </c>
      <c r="D1" s="1" t="s">
        <v>27</v>
      </c>
    </row>
    <row r="2" spans="1:4" x14ac:dyDescent="0.35">
      <c r="A2" s="5">
        <v>0</v>
      </c>
      <c r="B2" s="1">
        <v>0</v>
      </c>
      <c r="C2" s="1">
        <v>144</v>
      </c>
      <c r="D2" s="1">
        <f>ABS(B2-$B$2)+ABS(C2-$C$2)</f>
        <v>0</v>
      </c>
    </row>
    <row r="3" spans="1:4" x14ac:dyDescent="0.35">
      <c r="A3" s="5">
        <v>1</v>
      </c>
      <c r="B3" s="1">
        <v>24</v>
      </c>
      <c r="C3" s="1">
        <v>144</v>
      </c>
      <c r="D3" s="1">
        <f>ABS(B3-$B$2)+ABS(C3-$C$2)</f>
        <v>24</v>
      </c>
    </row>
    <row r="4" spans="1:4" x14ac:dyDescent="0.35">
      <c r="A4" s="5">
        <v>2</v>
      </c>
      <c r="B4" s="1">
        <v>48</v>
      </c>
      <c r="C4" s="1">
        <v>168</v>
      </c>
      <c r="D4" s="1">
        <f>ABS(B4-$B$2)+ABS(C4-$C$2)</f>
        <v>72</v>
      </c>
    </row>
    <row r="5" spans="1:4" x14ac:dyDescent="0.35">
      <c r="A5" s="5">
        <v>3</v>
      </c>
      <c r="B5" s="1">
        <v>96</v>
      </c>
      <c r="C5" s="1">
        <v>168</v>
      </c>
      <c r="D5" s="1">
        <f t="shared" ref="D5:D42" si="0">ABS(B5-$B$2)+ABS(C5-$C$2)</f>
        <v>120</v>
      </c>
    </row>
    <row r="6" spans="1:4" x14ac:dyDescent="0.35">
      <c r="A6" s="5">
        <v>4</v>
      </c>
      <c r="B6" s="1">
        <v>120</v>
      </c>
      <c r="C6" s="1">
        <v>144</v>
      </c>
      <c r="D6" s="1">
        <f t="shared" si="0"/>
        <v>120</v>
      </c>
    </row>
    <row r="7" spans="1:4" x14ac:dyDescent="0.35">
      <c r="A7" s="5">
        <v>5</v>
      </c>
      <c r="B7" s="1">
        <v>144</v>
      </c>
      <c r="C7" s="1">
        <v>168</v>
      </c>
      <c r="D7" s="1">
        <f t="shared" si="0"/>
        <v>168</v>
      </c>
    </row>
    <row r="8" spans="1:4" x14ac:dyDescent="0.35">
      <c r="A8" s="5">
        <v>6</v>
      </c>
      <c r="B8" s="1">
        <v>168</v>
      </c>
      <c r="C8" s="1">
        <v>144</v>
      </c>
      <c r="D8" s="1">
        <f t="shared" si="0"/>
        <v>168</v>
      </c>
    </row>
    <row r="9" spans="1:4" x14ac:dyDescent="0.35">
      <c r="A9" s="5">
        <v>7</v>
      </c>
      <c r="B9" s="1">
        <v>0</v>
      </c>
      <c r="C9" s="1">
        <v>120</v>
      </c>
      <c r="D9" s="1">
        <f t="shared" si="0"/>
        <v>24</v>
      </c>
    </row>
    <row r="10" spans="1:4" x14ac:dyDescent="0.35">
      <c r="A10" s="5">
        <v>8</v>
      </c>
      <c r="B10" s="1">
        <v>72</v>
      </c>
      <c r="C10" s="1">
        <v>144</v>
      </c>
      <c r="D10" s="1">
        <f t="shared" si="0"/>
        <v>72</v>
      </c>
    </row>
    <row r="11" spans="1:4" x14ac:dyDescent="0.35">
      <c r="A11" s="5">
        <v>9</v>
      </c>
      <c r="B11" s="1">
        <v>96</v>
      </c>
      <c r="C11" s="1">
        <v>144</v>
      </c>
      <c r="D11" s="1">
        <f t="shared" si="0"/>
        <v>96</v>
      </c>
    </row>
    <row r="12" spans="1:4" x14ac:dyDescent="0.35">
      <c r="A12" s="5">
        <v>10</v>
      </c>
      <c r="B12" s="1">
        <v>144</v>
      </c>
      <c r="C12" s="1">
        <v>144</v>
      </c>
      <c r="D12" s="1">
        <f t="shared" si="0"/>
        <v>144</v>
      </c>
    </row>
    <row r="13" spans="1:4" x14ac:dyDescent="0.35">
      <c r="A13" s="5">
        <v>11</v>
      </c>
      <c r="B13" s="1">
        <v>144</v>
      </c>
      <c r="C13" s="1">
        <v>120</v>
      </c>
      <c r="D13" s="1">
        <f t="shared" si="0"/>
        <v>168</v>
      </c>
    </row>
    <row r="14" spans="1:4" x14ac:dyDescent="0.35">
      <c r="A14" s="5">
        <v>12</v>
      </c>
      <c r="B14" s="1">
        <v>24</v>
      </c>
      <c r="C14" s="1">
        <v>96</v>
      </c>
      <c r="D14" s="1">
        <f t="shared" si="0"/>
        <v>72</v>
      </c>
    </row>
    <row r="15" spans="1:4" x14ac:dyDescent="0.35">
      <c r="A15" s="5">
        <v>13</v>
      </c>
      <c r="B15" s="1">
        <v>48</v>
      </c>
      <c r="C15" s="1">
        <v>96</v>
      </c>
      <c r="D15" s="1">
        <f t="shared" si="0"/>
        <v>96</v>
      </c>
    </row>
    <row r="16" spans="1:4" x14ac:dyDescent="0.35">
      <c r="A16" s="5">
        <v>14</v>
      </c>
      <c r="B16" s="1">
        <v>72</v>
      </c>
      <c r="C16" s="1">
        <v>96</v>
      </c>
      <c r="D16" s="1">
        <f t="shared" si="0"/>
        <v>120</v>
      </c>
    </row>
    <row r="17" spans="1:4" x14ac:dyDescent="0.35">
      <c r="A17" s="5">
        <v>15</v>
      </c>
      <c r="B17" s="1">
        <v>72</v>
      </c>
      <c r="C17" s="1">
        <v>120</v>
      </c>
      <c r="D17" s="1">
        <f t="shared" si="0"/>
        <v>96</v>
      </c>
    </row>
    <row r="18" spans="1:4" x14ac:dyDescent="0.35">
      <c r="A18" s="5">
        <v>16</v>
      </c>
      <c r="B18" s="1">
        <v>96</v>
      </c>
      <c r="C18" s="1">
        <v>96</v>
      </c>
      <c r="D18" s="1">
        <f t="shared" si="0"/>
        <v>144</v>
      </c>
    </row>
    <row r="19" spans="1:4" x14ac:dyDescent="0.35">
      <c r="A19" s="5">
        <v>17</v>
      </c>
      <c r="B19" s="1">
        <v>120</v>
      </c>
      <c r="C19" s="1">
        <v>96</v>
      </c>
      <c r="D19" s="1">
        <f t="shared" si="0"/>
        <v>168</v>
      </c>
    </row>
    <row r="20" spans="1:4" x14ac:dyDescent="0.35">
      <c r="A20" s="5">
        <v>18</v>
      </c>
      <c r="B20" s="1">
        <v>168</v>
      </c>
      <c r="C20" s="1">
        <v>120</v>
      </c>
      <c r="D20" s="1">
        <f t="shared" si="0"/>
        <v>192</v>
      </c>
    </row>
    <row r="21" spans="1:4" x14ac:dyDescent="0.35">
      <c r="A21" s="5">
        <v>19</v>
      </c>
      <c r="B21" s="1">
        <v>0</v>
      </c>
      <c r="C21" s="1">
        <v>72</v>
      </c>
      <c r="D21" s="1">
        <f t="shared" si="0"/>
        <v>72</v>
      </c>
    </row>
    <row r="22" spans="1:4" x14ac:dyDescent="0.35">
      <c r="A22" s="5">
        <v>20</v>
      </c>
      <c r="B22" s="1">
        <v>24</v>
      </c>
      <c r="C22" s="1">
        <v>72</v>
      </c>
      <c r="D22" s="1">
        <f t="shared" si="0"/>
        <v>96</v>
      </c>
    </row>
    <row r="23" spans="1:4" x14ac:dyDescent="0.35">
      <c r="A23" s="5">
        <v>21</v>
      </c>
      <c r="B23" s="1">
        <v>48</v>
      </c>
      <c r="C23" s="1">
        <v>72</v>
      </c>
      <c r="D23" s="1">
        <f t="shared" si="0"/>
        <v>120</v>
      </c>
    </row>
    <row r="24" spans="1:4" x14ac:dyDescent="0.35">
      <c r="A24" s="5">
        <v>22</v>
      </c>
      <c r="B24" s="1">
        <v>72</v>
      </c>
      <c r="C24" s="1">
        <v>72</v>
      </c>
      <c r="D24" s="1">
        <f t="shared" si="0"/>
        <v>144</v>
      </c>
    </row>
    <row r="25" spans="1:4" x14ac:dyDescent="0.35">
      <c r="A25" s="5">
        <v>23</v>
      </c>
      <c r="B25" s="1">
        <v>96</v>
      </c>
      <c r="C25" s="1">
        <v>72</v>
      </c>
      <c r="D25" s="1">
        <f t="shared" si="0"/>
        <v>168</v>
      </c>
    </row>
    <row r="26" spans="1:4" x14ac:dyDescent="0.35">
      <c r="A26" s="5">
        <v>24</v>
      </c>
      <c r="B26" s="1">
        <v>120</v>
      </c>
      <c r="C26" s="1">
        <v>72</v>
      </c>
      <c r="D26" s="1">
        <f t="shared" si="0"/>
        <v>192</v>
      </c>
    </row>
    <row r="27" spans="1:4" x14ac:dyDescent="0.35">
      <c r="A27" s="5">
        <v>25</v>
      </c>
      <c r="B27" s="1">
        <v>24</v>
      </c>
      <c r="C27" s="1">
        <v>48</v>
      </c>
      <c r="D27" s="1">
        <f t="shared" si="0"/>
        <v>120</v>
      </c>
    </row>
    <row r="28" spans="1:4" x14ac:dyDescent="0.35">
      <c r="A28" s="5">
        <v>26</v>
      </c>
      <c r="B28" s="1">
        <v>48</v>
      </c>
      <c r="C28" s="1">
        <v>48</v>
      </c>
      <c r="D28" s="1">
        <f t="shared" si="0"/>
        <v>144</v>
      </c>
    </row>
    <row r="29" spans="1:4" x14ac:dyDescent="0.35">
      <c r="A29" s="5">
        <v>27</v>
      </c>
      <c r="B29" s="1">
        <v>96</v>
      </c>
      <c r="C29" s="1">
        <v>48</v>
      </c>
      <c r="D29" s="1">
        <f t="shared" si="0"/>
        <v>192</v>
      </c>
    </row>
    <row r="30" spans="1:4" x14ac:dyDescent="0.35">
      <c r="A30" s="5">
        <v>28</v>
      </c>
      <c r="B30" s="1">
        <v>120</v>
      </c>
      <c r="C30" s="1">
        <v>48</v>
      </c>
      <c r="D30" s="1">
        <f t="shared" si="0"/>
        <v>216</v>
      </c>
    </row>
    <row r="31" spans="1:4" x14ac:dyDescent="0.35">
      <c r="A31" s="5">
        <v>29</v>
      </c>
      <c r="B31" s="1">
        <v>144</v>
      </c>
      <c r="C31" s="1">
        <v>48</v>
      </c>
      <c r="D31" s="1">
        <f t="shared" si="0"/>
        <v>240</v>
      </c>
    </row>
    <row r="32" spans="1:4" x14ac:dyDescent="0.35">
      <c r="A32" s="5">
        <v>30</v>
      </c>
      <c r="B32" s="1">
        <v>0</v>
      </c>
      <c r="C32" s="1">
        <v>48</v>
      </c>
      <c r="D32" s="1">
        <f t="shared" si="0"/>
        <v>96</v>
      </c>
    </row>
    <row r="33" spans="1:4" x14ac:dyDescent="0.35">
      <c r="A33" s="5">
        <v>31</v>
      </c>
      <c r="B33" s="1">
        <v>48</v>
      </c>
      <c r="C33" s="1">
        <v>24</v>
      </c>
      <c r="D33" s="1">
        <f t="shared" si="0"/>
        <v>168</v>
      </c>
    </row>
    <row r="34" spans="1:4" x14ac:dyDescent="0.35">
      <c r="A34" s="5">
        <v>32</v>
      </c>
      <c r="B34" s="1">
        <v>72</v>
      </c>
      <c r="C34" s="1">
        <v>24</v>
      </c>
      <c r="D34" s="1">
        <f t="shared" si="0"/>
        <v>192</v>
      </c>
    </row>
    <row r="35" spans="1:4" x14ac:dyDescent="0.35">
      <c r="A35" s="5">
        <v>33</v>
      </c>
      <c r="B35" s="1">
        <v>120</v>
      </c>
      <c r="C35" s="1">
        <v>24</v>
      </c>
      <c r="D35" s="1">
        <f t="shared" si="0"/>
        <v>240</v>
      </c>
    </row>
    <row r="36" spans="1:4" x14ac:dyDescent="0.35">
      <c r="A36" s="5">
        <v>34</v>
      </c>
      <c r="B36" s="1">
        <v>144</v>
      </c>
      <c r="C36" s="1">
        <v>24</v>
      </c>
      <c r="D36" s="1">
        <f t="shared" si="0"/>
        <v>264</v>
      </c>
    </row>
    <row r="37" spans="1:4" x14ac:dyDescent="0.35">
      <c r="A37" s="5">
        <v>35</v>
      </c>
      <c r="B37" s="1">
        <v>168</v>
      </c>
      <c r="C37" s="1">
        <v>24</v>
      </c>
      <c r="D37" s="1">
        <f t="shared" si="0"/>
        <v>288</v>
      </c>
    </row>
    <row r="38" spans="1:4" x14ac:dyDescent="0.35">
      <c r="A38" s="5">
        <v>36</v>
      </c>
      <c r="B38" s="1">
        <v>24</v>
      </c>
      <c r="C38" s="1">
        <v>0</v>
      </c>
      <c r="D38" s="1">
        <f t="shared" si="0"/>
        <v>168</v>
      </c>
    </row>
    <row r="39" spans="1:4" x14ac:dyDescent="0.35">
      <c r="A39" s="5">
        <v>37</v>
      </c>
      <c r="B39" s="1">
        <v>48</v>
      </c>
      <c r="C39" s="1">
        <v>0</v>
      </c>
      <c r="D39" s="1">
        <f t="shared" si="0"/>
        <v>192</v>
      </c>
    </row>
    <row r="40" spans="1:4" x14ac:dyDescent="0.35">
      <c r="A40" s="5">
        <v>38</v>
      </c>
      <c r="B40" s="1">
        <v>96</v>
      </c>
      <c r="C40" s="1">
        <v>24</v>
      </c>
      <c r="D40" s="1">
        <f t="shared" si="0"/>
        <v>216</v>
      </c>
    </row>
    <row r="41" spans="1:4" x14ac:dyDescent="0.35">
      <c r="A41" s="5">
        <v>39</v>
      </c>
      <c r="B41" s="1">
        <v>96</v>
      </c>
      <c r="C41" s="1">
        <v>0</v>
      </c>
      <c r="D41" s="1">
        <f t="shared" si="0"/>
        <v>240</v>
      </c>
    </row>
    <row r="42" spans="1:4" x14ac:dyDescent="0.35">
      <c r="A42" s="5">
        <v>40</v>
      </c>
      <c r="B42" s="1">
        <v>120</v>
      </c>
      <c r="C42" s="1">
        <v>0</v>
      </c>
      <c r="D42" s="1">
        <f t="shared" si="0"/>
        <v>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57DB-3680-4BFD-8BDE-10376E316D08}">
  <dimension ref="A1:AC103"/>
  <sheetViews>
    <sheetView topLeftCell="B1" workbookViewId="0">
      <selection activeCell="F3" sqref="F3"/>
    </sheetView>
  </sheetViews>
  <sheetFormatPr defaultRowHeight="14.5" x14ac:dyDescent="0.35"/>
  <cols>
    <col min="5" max="5" width="8.54296875" bestFit="1" customWidth="1"/>
    <col min="6" max="6" width="24" bestFit="1" customWidth="1"/>
    <col min="7" max="7" width="12" bestFit="1" customWidth="1"/>
    <col min="8" max="8" width="12" customWidth="1"/>
    <col min="10" max="10" width="15.54296875" bestFit="1" customWidth="1"/>
    <col min="11" max="11" width="19.7265625" bestFit="1" customWidth="1"/>
    <col min="12" max="12" width="19.7265625" customWidth="1"/>
    <col min="21" max="21" width="20.453125" bestFit="1" customWidth="1"/>
    <col min="22" max="22" width="14" bestFit="1" customWidth="1"/>
    <col min="23" max="23" width="9.1796875" style="1"/>
  </cols>
  <sheetData>
    <row r="1" spans="1:29" ht="15" thickBot="1" x14ac:dyDescent="0.4">
      <c r="A1" s="2" t="s">
        <v>2</v>
      </c>
      <c r="B1" s="2" t="s">
        <v>0</v>
      </c>
      <c r="C1" s="2" t="s">
        <v>1</v>
      </c>
      <c r="D1" s="2"/>
      <c r="E1" s="3" t="s">
        <v>27</v>
      </c>
      <c r="F1" s="2" t="s">
        <v>5</v>
      </c>
      <c r="G1" s="3" t="s">
        <v>8</v>
      </c>
      <c r="H1" s="3" t="s">
        <v>7</v>
      </c>
      <c r="I1" s="2"/>
      <c r="J1" s="2" t="s">
        <v>24</v>
      </c>
      <c r="K1" s="3" t="s">
        <v>17</v>
      </c>
      <c r="L1" s="3" t="s">
        <v>25</v>
      </c>
      <c r="M1" s="3" t="s">
        <v>18</v>
      </c>
      <c r="O1" s="3" t="s">
        <v>29</v>
      </c>
      <c r="Q1" s="3" t="s">
        <v>33</v>
      </c>
      <c r="AA1" t="s">
        <v>28</v>
      </c>
    </row>
    <row r="2" spans="1:29" x14ac:dyDescent="0.35">
      <c r="A2" s="6">
        <v>0</v>
      </c>
      <c r="B2" s="1">
        <v>0</v>
      </c>
      <c r="C2" s="1">
        <v>144</v>
      </c>
      <c r="D2" s="1"/>
      <c r="E2" s="1">
        <f>ABS(B2-$B$2)+ABS(C2-$C$2)</f>
        <v>0</v>
      </c>
      <c r="F2" s="2"/>
      <c r="G2" s="3"/>
      <c r="H2" s="3"/>
      <c r="I2" s="2"/>
      <c r="J2" s="2"/>
      <c r="K2" s="3"/>
      <c r="L2" s="3"/>
      <c r="M2" s="3"/>
      <c r="U2" s="7" t="s">
        <v>3</v>
      </c>
      <c r="V2" s="8">
        <v>46</v>
      </c>
      <c r="W2" s="13" t="s">
        <v>4</v>
      </c>
    </row>
    <row r="3" spans="1:29" x14ac:dyDescent="0.35">
      <c r="A3" s="1">
        <v>1</v>
      </c>
      <c r="B3" s="1">
        <v>24</v>
      </c>
      <c r="C3" s="1">
        <v>144</v>
      </c>
      <c r="D3" s="1"/>
      <c r="E3" s="1">
        <f>ABS(B3-$B$2)+ABS(C3-$C$2)</f>
        <v>24</v>
      </c>
      <c r="F3" s="1">
        <f t="shared" ref="F3:F42" si="0">E3*2/($V$2)</f>
        <v>1.0434782608695652</v>
      </c>
      <c r="G3">
        <f>(F3+$V$4+$V$3)/60</f>
        <v>2.5724637681159419E-2</v>
      </c>
      <c r="H3" s="4">
        <f>G3*60</f>
        <v>1.5434782608695652</v>
      </c>
      <c r="J3">
        <f t="shared" ref="J3:J42" si="1">$V$3/60*$V$6+$V$4/60*$V$7</f>
        <v>0.41666666666666663</v>
      </c>
      <c r="K3">
        <f t="shared" ref="K3:K42" si="2">G3/2*$V$8+G3/2*$V$9</f>
        <v>1.286231884057971</v>
      </c>
      <c r="L3">
        <v>1.2</v>
      </c>
      <c r="M3" s="4">
        <f>(J3+K3)*L3</f>
        <v>2.043478260869565</v>
      </c>
      <c r="O3">
        <f>$V$18</f>
        <v>1</v>
      </c>
      <c r="Q3" s="12">
        <f>H3+M3*O3</f>
        <v>3.5869565217391299</v>
      </c>
      <c r="U3" s="9" t="s">
        <v>15</v>
      </c>
      <c r="V3">
        <f>15/60</f>
        <v>0.25</v>
      </c>
      <c r="W3" s="14" t="s">
        <v>6</v>
      </c>
      <c r="Y3">
        <v>1</v>
      </c>
      <c r="AA3">
        <f ca="1">RANDBETWEEN(1,4)</f>
        <v>4</v>
      </c>
      <c r="AC3">
        <f t="shared" ref="AC3:AC40" ca="1" si="3">AA3*K3</f>
        <v>5.1449275362318838</v>
      </c>
    </row>
    <row r="4" spans="1:29" ht="15" thickBot="1" x14ac:dyDescent="0.4">
      <c r="A4" s="1">
        <v>2</v>
      </c>
      <c r="B4" s="1">
        <v>48</v>
      </c>
      <c r="C4" s="1">
        <v>168</v>
      </c>
      <c r="D4" s="1"/>
      <c r="E4" s="1">
        <f>ABS(B4-$B$2)+ABS(C4-$C$2)</f>
        <v>72</v>
      </c>
      <c r="F4" s="1">
        <f t="shared" si="0"/>
        <v>3.1304347826086958</v>
      </c>
      <c r="G4">
        <f t="shared" ref="G4:G42" si="4">(F4+$V$4+$V$3)/60</f>
        <v>6.0507246376811596E-2</v>
      </c>
      <c r="H4" s="4">
        <f t="shared" ref="H4:H42" si="5">G4*60</f>
        <v>3.6304347826086958</v>
      </c>
      <c r="J4">
        <f t="shared" si="1"/>
        <v>0.41666666666666663</v>
      </c>
      <c r="K4">
        <f t="shared" si="2"/>
        <v>3.02536231884058</v>
      </c>
      <c r="L4">
        <v>1.2</v>
      </c>
      <c r="M4" s="4">
        <f t="shared" ref="M4:M42" si="6">(J4+K4)*L4</f>
        <v>4.1304347826086953</v>
      </c>
      <c r="O4">
        <f t="shared" ref="O4:O42" si="7">$V$18</f>
        <v>1</v>
      </c>
      <c r="Q4" s="12">
        <f t="shared" ref="Q4:Q42" si="8">H4+M4*O4</f>
        <v>7.7608695652173907</v>
      </c>
      <c r="U4" s="10" t="s">
        <v>16</v>
      </c>
      <c r="V4" s="11">
        <f>15/60</f>
        <v>0.25</v>
      </c>
      <c r="W4" s="15" t="s">
        <v>6</v>
      </c>
      <c r="Y4">
        <v>1</v>
      </c>
      <c r="AA4">
        <f t="shared" ref="AA4:AA40" ca="1" si="9">RANDBETWEEN(1,4)</f>
        <v>4</v>
      </c>
      <c r="AC4">
        <f t="shared" ca="1" si="3"/>
        <v>12.10144927536232</v>
      </c>
    </row>
    <row r="5" spans="1:29" x14ac:dyDescent="0.35">
      <c r="A5" s="1">
        <v>3</v>
      </c>
      <c r="B5" s="1">
        <v>96</v>
      </c>
      <c r="C5" s="1">
        <v>168</v>
      </c>
      <c r="D5" s="1"/>
      <c r="E5" s="1">
        <f t="shared" ref="E5:E42" si="10">ABS(B5-$B$2)+ABS(C5-$C$2)</f>
        <v>120</v>
      </c>
      <c r="F5" s="1">
        <f t="shared" si="0"/>
        <v>5.2173913043478262</v>
      </c>
      <c r="G5">
        <f t="shared" si="4"/>
        <v>9.5289855072463764E-2</v>
      </c>
      <c r="H5" s="4">
        <f t="shared" si="5"/>
        <v>5.7173913043478262</v>
      </c>
      <c r="J5">
        <f t="shared" si="1"/>
        <v>0.41666666666666663</v>
      </c>
      <c r="K5">
        <f t="shared" si="2"/>
        <v>4.7644927536231885</v>
      </c>
      <c r="L5">
        <v>1.2</v>
      </c>
      <c r="M5" s="4">
        <f t="shared" si="6"/>
        <v>6.2173913043478262</v>
      </c>
      <c r="O5">
        <f t="shared" si="7"/>
        <v>1</v>
      </c>
      <c r="Q5" s="12">
        <f t="shared" si="8"/>
        <v>11.934782608695652</v>
      </c>
      <c r="U5" s="7" t="s">
        <v>9</v>
      </c>
      <c r="V5" s="8" t="s">
        <v>10</v>
      </c>
      <c r="W5" s="13"/>
      <c r="Y5">
        <v>2</v>
      </c>
      <c r="AA5">
        <f t="shared" ca="1" si="9"/>
        <v>2</v>
      </c>
      <c r="AC5">
        <f t="shared" ca="1" si="3"/>
        <v>9.5289855072463769</v>
      </c>
    </row>
    <row r="6" spans="1:29" x14ac:dyDescent="0.35">
      <c r="A6" s="1">
        <v>4</v>
      </c>
      <c r="B6" s="1">
        <v>120</v>
      </c>
      <c r="C6" s="1">
        <v>144</v>
      </c>
      <c r="D6" s="1"/>
      <c r="E6" s="1">
        <f t="shared" si="10"/>
        <v>120</v>
      </c>
      <c r="F6" s="1">
        <f t="shared" si="0"/>
        <v>5.2173913043478262</v>
      </c>
      <c r="G6">
        <f t="shared" si="4"/>
        <v>9.5289855072463764E-2</v>
      </c>
      <c r="H6" s="4">
        <f t="shared" si="5"/>
        <v>5.7173913043478262</v>
      </c>
      <c r="J6">
        <f t="shared" si="1"/>
        <v>0.41666666666666663</v>
      </c>
      <c r="K6">
        <f t="shared" si="2"/>
        <v>4.7644927536231885</v>
      </c>
      <c r="L6">
        <v>1.2</v>
      </c>
      <c r="M6" s="4">
        <f t="shared" si="6"/>
        <v>6.2173913043478262</v>
      </c>
      <c r="O6">
        <f t="shared" si="7"/>
        <v>1</v>
      </c>
      <c r="Q6" s="12">
        <f t="shared" si="8"/>
        <v>11.934782608695652</v>
      </c>
      <c r="U6" s="9" t="s">
        <v>12</v>
      </c>
      <c r="V6">
        <v>60</v>
      </c>
      <c r="W6" s="14" t="s">
        <v>19</v>
      </c>
      <c r="Y6">
        <v>3</v>
      </c>
      <c r="AA6">
        <f t="shared" ca="1" si="9"/>
        <v>2</v>
      </c>
      <c r="AC6">
        <f t="shared" ca="1" si="3"/>
        <v>9.5289855072463769</v>
      </c>
    </row>
    <row r="7" spans="1:29" x14ac:dyDescent="0.35">
      <c r="A7" s="1">
        <v>5</v>
      </c>
      <c r="B7" s="1">
        <v>144</v>
      </c>
      <c r="C7" s="1">
        <v>168</v>
      </c>
      <c r="D7" s="1"/>
      <c r="E7" s="1">
        <f t="shared" si="10"/>
        <v>168</v>
      </c>
      <c r="F7" s="1">
        <f t="shared" si="0"/>
        <v>7.3043478260869561</v>
      </c>
      <c r="G7">
        <f t="shared" si="4"/>
        <v>0.13007246376811593</v>
      </c>
      <c r="H7" s="4">
        <f t="shared" si="5"/>
        <v>7.8043478260869561</v>
      </c>
      <c r="J7">
        <f t="shared" si="1"/>
        <v>0.41666666666666663</v>
      </c>
      <c r="K7">
        <f t="shared" si="2"/>
        <v>6.5036231884057969</v>
      </c>
      <c r="L7">
        <v>1.2</v>
      </c>
      <c r="M7" s="4">
        <f t="shared" si="6"/>
        <v>8.304347826086957</v>
      </c>
      <c r="O7">
        <f t="shared" si="7"/>
        <v>1</v>
      </c>
      <c r="Q7" s="12">
        <f t="shared" si="8"/>
        <v>16.108695652173914</v>
      </c>
      <c r="U7" s="9" t="s">
        <v>11</v>
      </c>
      <c r="V7">
        <v>40</v>
      </c>
      <c r="W7" s="14" t="s">
        <v>19</v>
      </c>
      <c r="Y7">
        <v>2</v>
      </c>
      <c r="AA7">
        <f t="shared" ca="1" si="9"/>
        <v>3</v>
      </c>
      <c r="AC7">
        <f t="shared" ca="1" si="3"/>
        <v>19.510869565217391</v>
      </c>
    </row>
    <row r="8" spans="1:29" x14ac:dyDescent="0.35">
      <c r="A8" s="1">
        <v>6</v>
      </c>
      <c r="B8" s="1">
        <v>168</v>
      </c>
      <c r="C8" s="1">
        <v>144</v>
      </c>
      <c r="D8" s="1"/>
      <c r="E8" s="1">
        <f t="shared" si="10"/>
        <v>168</v>
      </c>
      <c r="F8" s="1">
        <f t="shared" si="0"/>
        <v>7.3043478260869561</v>
      </c>
      <c r="G8">
        <f t="shared" si="4"/>
        <v>0.13007246376811593</v>
      </c>
      <c r="H8" s="4">
        <f t="shared" si="5"/>
        <v>7.8043478260869561</v>
      </c>
      <c r="J8">
        <f t="shared" si="1"/>
        <v>0.41666666666666663</v>
      </c>
      <c r="K8">
        <f t="shared" si="2"/>
        <v>6.5036231884057969</v>
      </c>
      <c r="L8">
        <v>1.2</v>
      </c>
      <c r="M8" s="4">
        <f t="shared" si="6"/>
        <v>8.304347826086957</v>
      </c>
      <c r="O8">
        <f t="shared" si="7"/>
        <v>1</v>
      </c>
      <c r="Q8" s="12">
        <f t="shared" si="8"/>
        <v>16.108695652173914</v>
      </c>
      <c r="U8" s="9" t="s">
        <v>13</v>
      </c>
      <c r="V8">
        <v>60</v>
      </c>
      <c r="W8" s="14" t="s">
        <v>19</v>
      </c>
      <c r="Y8">
        <v>1</v>
      </c>
      <c r="AA8">
        <f t="shared" ca="1" si="9"/>
        <v>2</v>
      </c>
      <c r="AC8">
        <f t="shared" ca="1" si="3"/>
        <v>13.007246376811594</v>
      </c>
    </row>
    <row r="9" spans="1:29" x14ac:dyDescent="0.35">
      <c r="A9" s="1">
        <v>7</v>
      </c>
      <c r="B9" s="1">
        <v>0</v>
      </c>
      <c r="C9" s="1">
        <v>120</v>
      </c>
      <c r="D9" s="1"/>
      <c r="E9" s="1">
        <f t="shared" si="10"/>
        <v>24</v>
      </c>
      <c r="F9" s="1">
        <f t="shared" si="0"/>
        <v>1.0434782608695652</v>
      </c>
      <c r="G9">
        <f t="shared" si="4"/>
        <v>2.5724637681159419E-2</v>
      </c>
      <c r="H9" s="4">
        <f t="shared" si="5"/>
        <v>1.5434782608695652</v>
      </c>
      <c r="J9">
        <f t="shared" si="1"/>
        <v>0.41666666666666663</v>
      </c>
      <c r="K9">
        <f t="shared" si="2"/>
        <v>1.286231884057971</v>
      </c>
      <c r="L9">
        <v>1.2</v>
      </c>
      <c r="M9" s="4">
        <f t="shared" si="6"/>
        <v>2.043478260869565</v>
      </c>
      <c r="O9">
        <f t="shared" si="7"/>
        <v>1</v>
      </c>
      <c r="Q9" s="12">
        <f t="shared" si="8"/>
        <v>3.5869565217391299</v>
      </c>
      <c r="U9" s="9" t="s">
        <v>14</v>
      </c>
      <c r="V9">
        <v>40</v>
      </c>
      <c r="W9" s="14" t="s">
        <v>19</v>
      </c>
      <c r="Y9">
        <v>3</v>
      </c>
      <c r="AA9">
        <f t="shared" ca="1" si="9"/>
        <v>2</v>
      </c>
      <c r="AC9">
        <f t="shared" ca="1" si="3"/>
        <v>2.5724637681159419</v>
      </c>
    </row>
    <row r="10" spans="1:29" x14ac:dyDescent="0.35">
      <c r="A10" s="1">
        <v>8</v>
      </c>
      <c r="B10" s="1">
        <v>72</v>
      </c>
      <c r="C10" s="1">
        <v>144</v>
      </c>
      <c r="D10" s="1"/>
      <c r="E10" s="1">
        <f t="shared" si="10"/>
        <v>72</v>
      </c>
      <c r="F10" s="1">
        <f t="shared" si="0"/>
        <v>3.1304347826086958</v>
      </c>
      <c r="G10">
        <f t="shared" si="4"/>
        <v>6.0507246376811596E-2</v>
      </c>
      <c r="H10" s="4">
        <f t="shared" si="5"/>
        <v>3.6304347826086958</v>
      </c>
      <c r="J10">
        <f t="shared" si="1"/>
        <v>0.41666666666666663</v>
      </c>
      <c r="K10">
        <f t="shared" si="2"/>
        <v>3.02536231884058</v>
      </c>
      <c r="L10">
        <v>1.2</v>
      </c>
      <c r="M10" s="4">
        <f t="shared" si="6"/>
        <v>4.1304347826086953</v>
      </c>
      <c r="O10">
        <f t="shared" si="7"/>
        <v>1</v>
      </c>
      <c r="Q10" s="12">
        <f t="shared" si="8"/>
        <v>7.7608695652173907</v>
      </c>
      <c r="U10" s="9" t="s">
        <v>21</v>
      </c>
      <c r="V10">
        <v>75</v>
      </c>
      <c r="W10" s="14" t="s">
        <v>19</v>
      </c>
      <c r="Y10">
        <v>2</v>
      </c>
      <c r="AA10">
        <f t="shared" ca="1" si="9"/>
        <v>3</v>
      </c>
      <c r="AC10">
        <f t="shared" ca="1" si="3"/>
        <v>9.0760869565217401</v>
      </c>
    </row>
    <row r="11" spans="1:29" x14ac:dyDescent="0.35">
      <c r="A11" s="1">
        <v>9</v>
      </c>
      <c r="B11" s="1">
        <v>96</v>
      </c>
      <c r="C11" s="1">
        <v>144</v>
      </c>
      <c r="D11" s="1"/>
      <c r="E11" s="1">
        <f t="shared" si="10"/>
        <v>96</v>
      </c>
      <c r="F11" s="1">
        <f t="shared" si="0"/>
        <v>4.1739130434782608</v>
      </c>
      <c r="G11">
        <f t="shared" si="4"/>
        <v>7.789855072463768E-2</v>
      </c>
      <c r="H11" s="4">
        <f t="shared" si="5"/>
        <v>4.6739130434782608</v>
      </c>
      <c r="J11">
        <f t="shared" si="1"/>
        <v>0.41666666666666663</v>
      </c>
      <c r="K11">
        <f t="shared" si="2"/>
        <v>3.8949275362318838</v>
      </c>
      <c r="L11">
        <v>1.2</v>
      </c>
      <c r="M11" s="4">
        <f t="shared" si="6"/>
        <v>5.1739130434782608</v>
      </c>
      <c r="O11">
        <f t="shared" si="7"/>
        <v>1</v>
      </c>
      <c r="Q11" s="12">
        <f t="shared" si="8"/>
        <v>9.8478260869565215</v>
      </c>
      <c r="U11" s="9" t="s">
        <v>20</v>
      </c>
      <c r="V11">
        <v>55</v>
      </c>
      <c r="W11" s="14" t="s">
        <v>19</v>
      </c>
      <c r="Y11">
        <v>3</v>
      </c>
      <c r="AA11">
        <f t="shared" ca="1" si="9"/>
        <v>4</v>
      </c>
      <c r="AC11">
        <f t="shared" ca="1" si="3"/>
        <v>15.579710144927535</v>
      </c>
    </row>
    <row r="12" spans="1:29" x14ac:dyDescent="0.35">
      <c r="A12" s="1">
        <v>10</v>
      </c>
      <c r="B12" s="1">
        <v>144</v>
      </c>
      <c r="C12" s="1">
        <v>144</v>
      </c>
      <c r="D12" s="1"/>
      <c r="E12" s="1">
        <f t="shared" si="10"/>
        <v>144</v>
      </c>
      <c r="F12" s="1">
        <f t="shared" si="0"/>
        <v>6.2608695652173916</v>
      </c>
      <c r="G12">
        <f t="shared" si="4"/>
        <v>0.11268115942028986</v>
      </c>
      <c r="H12" s="4">
        <f t="shared" si="5"/>
        <v>6.7608695652173916</v>
      </c>
      <c r="J12">
        <f t="shared" si="1"/>
        <v>0.41666666666666663</v>
      </c>
      <c r="K12">
        <f t="shared" si="2"/>
        <v>5.6340579710144931</v>
      </c>
      <c r="L12">
        <v>1.2</v>
      </c>
      <c r="M12" s="4">
        <f t="shared" si="6"/>
        <v>7.2608695652173916</v>
      </c>
      <c r="O12">
        <f t="shared" si="7"/>
        <v>1</v>
      </c>
      <c r="Q12" s="12">
        <f t="shared" si="8"/>
        <v>14.021739130434783</v>
      </c>
      <c r="U12" s="9" t="s">
        <v>22</v>
      </c>
      <c r="V12">
        <v>55</v>
      </c>
      <c r="W12" s="14" t="s">
        <v>19</v>
      </c>
      <c r="Y12">
        <v>2</v>
      </c>
      <c r="AA12">
        <f t="shared" ca="1" si="9"/>
        <v>1</v>
      </c>
      <c r="AC12">
        <f t="shared" ca="1" si="3"/>
        <v>5.6340579710144931</v>
      </c>
    </row>
    <row r="13" spans="1:29" ht="15" thickBot="1" x14ac:dyDescent="0.4">
      <c r="A13" s="1">
        <v>11</v>
      </c>
      <c r="B13" s="1">
        <v>144</v>
      </c>
      <c r="C13" s="1">
        <v>120</v>
      </c>
      <c r="D13" s="1"/>
      <c r="E13" s="1">
        <f t="shared" si="10"/>
        <v>168</v>
      </c>
      <c r="F13" s="1">
        <f t="shared" si="0"/>
        <v>7.3043478260869561</v>
      </c>
      <c r="G13">
        <f t="shared" si="4"/>
        <v>0.13007246376811593</v>
      </c>
      <c r="H13" s="4">
        <f t="shared" si="5"/>
        <v>7.8043478260869561</v>
      </c>
      <c r="J13">
        <f t="shared" si="1"/>
        <v>0.41666666666666663</v>
      </c>
      <c r="K13">
        <f t="shared" si="2"/>
        <v>6.5036231884057969</v>
      </c>
      <c r="L13">
        <v>1.2</v>
      </c>
      <c r="M13" s="4">
        <f t="shared" si="6"/>
        <v>8.304347826086957</v>
      </c>
      <c r="O13">
        <f t="shared" si="7"/>
        <v>1</v>
      </c>
      <c r="Q13" s="12">
        <f t="shared" si="8"/>
        <v>16.108695652173914</v>
      </c>
      <c r="U13" s="10" t="s">
        <v>23</v>
      </c>
      <c r="V13" s="11">
        <v>50</v>
      </c>
      <c r="W13" s="15" t="s">
        <v>19</v>
      </c>
      <c r="Y13">
        <v>1</v>
      </c>
      <c r="AA13">
        <f t="shared" ca="1" si="9"/>
        <v>4</v>
      </c>
      <c r="AC13">
        <f t="shared" ca="1" si="3"/>
        <v>26.014492753623188</v>
      </c>
    </row>
    <row r="14" spans="1:29" ht="15" thickBot="1" x14ac:dyDescent="0.4">
      <c r="A14" s="1">
        <v>12</v>
      </c>
      <c r="B14" s="1">
        <v>24</v>
      </c>
      <c r="C14" s="1">
        <v>96</v>
      </c>
      <c r="D14" s="1"/>
      <c r="E14" s="1">
        <f t="shared" si="10"/>
        <v>72</v>
      </c>
      <c r="F14" s="1">
        <f t="shared" si="0"/>
        <v>3.1304347826086958</v>
      </c>
      <c r="G14">
        <f t="shared" si="4"/>
        <v>6.0507246376811596E-2</v>
      </c>
      <c r="H14" s="4">
        <f t="shared" si="5"/>
        <v>3.6304347826086958</v>
      </c>
      <c r="J14">
        <f t="shared" si="1"/>
        <v>0.41666666666666663</v>
      </c>
      <c r="K14">
        <f t="shared" si="2"/>
        <v>3.02536231884058</v>
      </c>
      <c r="L14">
        <v>1.2</v>
      </c>
      <c r="M14" s="4">
        <f t="shared" si="6"/>
        <v>4.1304347826086953</v>
      </c>
      <c r="O14">
        <f t="shared" si="7"/>
        <v>1</v>
      </c>
      <c r="Q14" s="12">
        <f t="shared" si="8"/>
        <v>7.7608695652173907</v>
      </c>
      <c r="Y14">
        <v>4</v>
      </c>
      <c r="AA14">
        <f t="shared" ca="1" si="9"/>
        <v>4</v>
      </c>
      <c r="AC14">
        <f t="shared" ca="1" si="3"/>
        <v>12.10144927536232</v>
      </c>
    </row>
    <row r="15" spans="1:29" x14ac:dyDescent="0.35">
      <c r="A15" s="1">
        <v>13</v>
      </c>
      <c r="B15" s="1">
        <v>48</v>
      </c>
      <c r="C15" s="1">
        <v>96</v>
      </c>
      <c r="D15" s="1"/>
      <c r="E15" s="1">
        <f t="shared" si="10"/>
        <v>96</v>
      </c>
      <c r="F15" s="1">
        <f t="shared" si="0"/>
        <v>4.1739130434782608</v>
      </c>
      <c r="G15">
        <f t="shared" si="4"/>
        <v>7.789855072463768E-2</v>
      </c>
      <c r="H15" s="4">
        <f t="shared" si="5"/>
        <v>4.6739130434782608</v>
      </c>
      <c r="J15">
        <f t="shared" si="1"/>
        <v>0.41666666666666663</v>
      </c>
      <c r="K15">
        <f t="shared" si="2"/>
        <v>3.8949275362318838</v>
      </c>
      <c r="L15">
        <v>1.2</v>
      </c>
      <c r="M15" s="4">
        <f t="shared" si="6"/>
        <v>5.1739130434782608</v>
      </c>
      <c r="O15">
        <f t="shared" si="7"/>
        <v>1</v>
      </c>
      <c r="Q15" s="12">
        <f t="shared" si="8"/>
        <v>9.8478260869565215</v>
      </c>
      <c r="U15" s="7" t="s">
        <v>30</v>
      </c>
      <c r="V15" s="8">
        <v>200</v>
      </c>
      <c r="W15" s="13" t="s">
        <v>19</v>
      </c>
      <c r="Y15">
        <v>3</v>
      </c>
      <c r="AA15">
        <f t="shared" ca="1" si="9"/>
        <v>4</v>
      </c>
      <c r="AC15">
        <f t="shared" ca="1" si="3"/>
        <v>15.579710144927535</v>
      </c>
    </row>
    <row r="16" spans="1:29" x14ac:dyDescent="0.35">
      <c r="A16" s="1">
        <v>14</v>
      </c>
      <c r="B16" s="1">
        <v>72</v>
      </c>
      <c r="C16" s="1">
        <v>96</v>
      </c>
      <c r="D16" s="1"/>
      <c r="E16" s="1">
        <f t="shared" si="10"/>
        <v>120</v>
      </c>
      <c r="F16" s="1">
        <f t="shared" si="0"/>
        <v>5.2173913043478262</v>
      </c>
      <c r="G16">
        <f t="shared" si="4"/>
        <v>9.5289855072463764E-2</v>
      </c>
      <c r="H16" s="4">
        <f t="shared" si="5"/>
        <v>5.7173913043478262</v>
      </c>
      <c r="J16">
        <f t="shared" si="1"/>
        <v>0.41666666666666663</v>
      </c>
      <c r="K16">
        <f t="shared" si="2"/>
        <v>4.7644927536231885</v>
      </c>
      <c r="L16">
        <v>1.2</v>
      </c>
      <c r="M16" s="4">
        <f t="shared" si="6"/>
        <v>6.2173913043478262</v>
      </c>
      <c r="O16">
        <f t="shared" si="7"/>
        <v>1</v>
      </c>
      <c r="Q16" s="12">
        <f t="shared" si="8"/>
        <v>11.934782608695652</v>
      </c>
      <c r="U16" s="9" t="s">
        <v>31</v>
      </c>
      <c r="V16">
        <v>5</v>
      </c>
      <c r="W16" s="14" t="s">
        <v>6</v>
      </c>
      <c r="Y16">
        <v>4</v>
      </c>
      <c r="AA16">
        <f t="shared" ca="1" si="9"/>
        <v>2</v>
      </c>
      <c r="AC16">
        <f t="shared" ca="1" si="3"/>
        <v>9.5289855072463769</v>
      </c>
    </row>
    <row r="17" spans="1:29" x14ac:dyDescent="0.35">
      <c r="A17" s="1">
        <v>15</v>
      </c>
      <c r="B17" s="1">
        <v>72</v>
      </c>
      <c r="C17" s="1">
        <v>120</v>
      </c>
      <c r="D17" s="1"/>
      <c r="E17" s="1">
        <f t="shared" si="10"/>
        <v>96</v>
      </c>
      <c r="F17" s="1">
        <f t="shared" si="0"/>
        <v>4.1739130434782608</v>
      </c>
      <c r="G17">
        <f t="shared" si="4"/>
        <v>7.789855072463768E-2</v>
      </c>
      <c r="H17" s="4">
        <f t="shared" si="5"/>
        <v>4.6739130434782608</v>
      </c>
      <c r="J17">
        <f t="shared" si="1"/>
        <v>0.41666666666666663</v>
      </c>
      <c r="K17">
        <f t="shared" si="2"/>
        <v>3.8949275362318838</v>
      </c>
      <c r="L17">
        <v>1.2</v>
      </c>
      <c r="M17" s="4">
        <f t="shared" si="6"/>
        <v>5.1739130434782608</v>
      </c>
      <c r="O17">
        <f t="shared" si="7"/>
        <v>1</v>
      </c>
      <c r="Q17" s="12">
        <f t="shared" si="8"/>
        <v>9.8478260869565215</v>
      </c>
      <c r="U17" s="9" t="s">
        <v>32</v>
      </c>
      <c r="V17">
        <v>480</v>
      </c>
      <c r="W17" s="14" t="s">
        <v>6</v>
      </c>
      <c r="Y17">
        <v>2</v>
      </c>
      <c r="AA17">
        <f t="shared" ca="1" si="9"/>
        <v>3</v>
      </c>
      <c r="AC17">
        <f t="shared" ca="1" si="3"/>
        <v>11.684782608695652</v>
      </c>
    </row>
    <row r="18" spans="1:29" ht="15" thickBot="1" x14ac:dyDescent="0.4">
      <c r="A18" s="1">
        <v>16</v>
      </c>
      <c r="B18" s="1">
        <v>96</v>
      </c>
      <c r="C18" s="1">
        <v>96</v>
      </c>
      <c r="D18" s="1"/>
      <c r="E18" s="1">
        <f t="shared" si="10"/>
        <v>144</v>
      </c>
      <c r="F18" s="1">
        <f t="shared" si="0"/>
        <v>6.2608695652173916</v>
      </c>
      <c r="G18">
        <f t="shared" si="4"/>
        <v>0.11268115942028986</v>
      </c>
      <c r="H18" s="4">
        <f t="shared" si="5"/>
        <v>6.7608695652173916</v>
      </c>
      <c r="J18">
        <f t="shared" si="1"/>
        <v>0.41666666666666663</v>
      </c>
      <c r="K18">
        <f t="shared" si="2"/>
        <v>5.6340579710144931</v>
      </c>
      <c r="L18">
        <v>1.2</v>
      </c>
      <c r="M18" s="4">
        <f t="shared" si="6"/>
        <v>7.2608695652173916</v>
      </c>
      <c r="O18">
        <f t="shared" si="7"/>
        <v>1</v>
      </c>
      <c r="Q18" s="12">
        <f t="shared" si="8"/>
        <v>14.021739130434783</v>
      </c>
      <c r="U18" s="10" t="s">
        <v>29</v>
      </c>
      <c r="V18" s="11">
        <f>(0.8*V15)/((1/3)*V17)</f>
        <v>1</v>
      </c>
      <c r="W18" s="15"/>
      <c r="Y18">
        <v>2</v>
      </c>
      <c r="AA18">
        <f t="shared" ca="1" si="9"/>
        <v>1</v>
      </c>
      <c r="AC18">
        <f t="shared" ca="1" si="3"/>
        <v>5.6340579710144931</v>
      </c>
    </row>
    <row r="19" spans="1:29" x14ac:dyDescent="0.35">
      <c r="A19" s="1">
        <v>17</v>
      </c>
      <c r="B19" s="1">
        <v>120</v>
      </c>
      <c r="C19" s="1">
        <v>96</v>
      </c>
      <c r="D19" s="1"/>
      <c r="E19" s="1">
        <f t="shared" si="10"/>
        <v>168</v>
      </c>
      <c r="F19" s="1">
        <f t="shared" si="0"/>
        <v>7.3043478260869561</v>
      </c>
      <c r="G19">
        <f t="shared" si="4"/>
        <v>0.13007246376811593</v>
      </c>
      <c r="H19" s="4">
        <f t="shared" si="5"/>
        <v>7.8043478260869561</v>
      </c>
      <c r="J19">
        <f t="shared" si="1"/>
        <v>0.41666666666666663</v>
      </c>
      <c r="K19">
        <f t="shared" si="2"/>
        <v>6.5036231884057969</v>
      </c>
      <c r="L19">
        <v>1.2</v>
      </c>
      <c r="M19" s="4">
        <f t="shared" si="6"/>
        <v>8.304347826086957</v>
      </c>
      <c r="O19">
        <f t="shared" si="7"/>
        <v>1</v>
      </c>
      <c r="Q19" s="12">
        <f t="shared" si="8"/>
        <v>16.108695652173914</v>
      </c>
      <c r="Y19">
        <v>1</v>
      </c>
      <c r="AA19">
        <f t="shared" ca="1" si="9"/>
        <v>1</v>
      </c>
      <c r="AC19">
        <f t="shared" ca="1" si="3"/>
        <v>6.5036231884057969</v>
      </c>
    </row>
    <row r="20" spans="1:29" x14ac:dyDescent="0.35">
      <c r="A20" s="1">
        <v>18</v>
      </c>
      <c r="B20" s="1">
        <v>168</v>
      </c>
      <c r="C20" s="1">
        <v>120</v>
      </c>
      <c r="D20" s="1"/>
      <c r="E20" s="1">
        <f t="shared" si="10"/>
        <v>192</v>
      </c>
      <c r="F20" s="1">
        <f t="shared" si="0"/>
        <v>8.3478260869565215</v>
      </c>
      <c r="G20">
        <f t="shared" si="4"/>
        <v>0.14746376811594203</v>
      </c>
      <c r="H20" s="4">
        <f t="shared" si="5"/>
        <v>8.8478260869565215</v>
      </c>
      <c r="J20">
        <f t="shared" si="1"/>
        <v>0.41666666666666663</v>
      </c>
      <c r="K20">
        <f t="shared" si="2"/>
        <v>7.3731884057971016</v>
      </c>
      <c r="L20">
        <v>1.2</v>
      </c>
      <c r="M20" s="4">
        <f t="shared" si="6"/>
        <v>9.3478260869565215</v>
      </c>
      <c r="O20">
        <f t="shared" si="7"/>
        <v>1</v>
      </c>
      <c r="Q20" s="12">
        <f t="shared" si="8"/>
        <v>18.195652173913043</v>
      </c>
      <c r="Y20">
        <v>1</v>
      </c>
      <c r="AA20">
        <f t="shared" ca="1" si="9"/>
        <v>2</v>
      </c>
      <c r="AC20">
        <f t="shared" ca="1" si="3"/>
        <v>14.746376811594203</v>
      </c>
    </row>
    <row r="21" spans="1:29" x14ac:dyDescent="0.35">
      <c r="A21" s="1">
        <v>19</v>
      </c>
      <c r="B21" s="1">
        <v>0</v>
      </c>
      <c r="C21" s="1">
        <v>72</v>
      </c>
      <c r="D21" s="1"/>
      <c r="E21" s="1">
        <f t="shared" si="10"/>
        <v>72</v>
      </c>
      <c r="F21" s="1">
        <f t="shared" si="0"/>
        <v>3.1304347826086958</v>
      </c>
      <c r="G21">
        <f t="shared" si="4"/>
        <v>6.0507246376811596E-2</v>
      </c>
      <c r="H21" s="4">
        <f t="shared" si="5"/>
        <v>3.6304347826086958</v>
      </c>
      <c r="J21">
        <f t="shared" si="1"/>
        <v>0.41666666666666663</v>
      </c>
      <c r="K21">
        <f t="shared" si="2"/>
        <v>3.02536231884058</v>
      </c>
      <c r="L21">
        <v>1.2</v>
      </c>
      <c r="M21" s="4">
        <f t="shared" si="6"/>
        <v>4.1304347826086953</v>
      </c>
      <c r="O21">
        <f t="shared" si="7"/>
        <v>1</v>
      </c>
      <c r="Q21" s="12">
        <f t="shared" si="8"/>
        <v>7.7608695652173907</v>
      </c>
      <c r="Y21">
        <v>4</v>
      </c>
      <c r="AA21">
        <f t="shared" ca="1" si="9"/>
        <v>3</v>
      </c>
      <c r="AC21">
        <f t="shared" ca="1" si="3"/>
        <v>9.0760869565217401</v>
      </c>
    </row>
    <row r="22" spans="1:29" x14ac:dyDescent="0.35">
      <c r="A22" s="1">
        <v>20</v>
      </c>
      <c r="B22" s="1">
        <v>24</v>
      </c>
      <c r="C22" s="1">
        <v>72</v>
      </c>
      <c r="D22" s="1"/>
      <c r="E22" s="1">
        <f t="shared" si="10"/>
        <v>96</v>
      </c>
      <c r="F22" s="1">
        <f t="shared" si="0"/>
        <v>4.1739130434782608</v>
      </c>
      <c r="G22">
        <f t="shared" si="4"/>
        <v>7.789855072463768E-2</v>
      </c>
      <c r="H22" s="4">
        <f t="shared" si="5"/>
        <v>4.6739130434782608</v>
      </c>
      <c r="J22">
        <f t="shared" si="1"/>
        <v>0.41666666666666663</v>
      </c>
      <c r="K22">
        <f t="shared" si="2"/>
        <v>3.8949275362318838</v>
      </c>
      <c r="L22">
        <v>1.2</v>
      </c>
      <c r="M22" s="4">
        <f t="shared" si="6"/>
        <v>5.1739130434782608</v>
      </c>
      <c r="O22">
        <f t="shared" si="7"/>
        <v>1</v>
      </c>
      <c r="Q22" s="12">
        <f t="shared" si="8"/>
        <v>9.8478260869565215</v>
      </c>
      <c r="Y22">
        <v>3</v>
      </c>
      <c r="AA22">
        <f t="shared" ca="1" si="9"/>
        <v>2</v>
      </c>
      <c r="AC22">
        <f t="shared" ca="1" si="3"/>
        <v>7.7898550724637676</v>
      </c>
    </row>
    <row r="23" spans="1:29" x14ac:dyDescent="0.35">
      <c r="A23" s="1">
        <v>21</v>
      </c>
      <c r="B23" s="1">
        <v>48</v>
      </c>
      <c r="C23" s="1">
        <v>72</v>
      </c>
      <c r="D23" s="1"/>
      <c r="E23" s="1">
        <f t="shared" si="10"/>
        <v>120</v>
      </c>
      <c r="F23" s="1">
        <f t="shared" si="0"/>
        <v>5.2173913043478262</v>
      </c>
      <c r="G23">
        <f t="shared" si="4"/>
        <v>9.5289855072463764E-2</v>
      </c>
      <c r="H23" s="4">
        <f t="shared" si="5"/>
        <v>5.7173913043478262</v>
      </c>
      <c r="J23">
        <f t="shared" si="1"/>
        <v>0.41666666666666663</v>
      </c>
      <c r="K23">
        <f t="shared" si="2"/>
        <v>4.7644927536231885</v>
      </c>
      <c r="L23">
        <v>1.2</v>
      </c>
      <c r="M23" s="4">
        <f t="shared" si="6"/>
        <v>6.2173913043478262</v>
      </c>
      <c r="O23">
        <f t="shared" si="7"/>
        <v>1</v>
      </c>
      <c r="Q23" s="12">
        <f t="shared" si="8"/>
        <v>11.934782608695652</v>
      </c>
      <c r="Y23">
        <v>3</v>
      </c>
      <c r="AA23">
        <f t="shared" ca="1" si="9"/>
        <v>3</v>
      </c>
      <c r="AC23">
        <f t="shared" ca="1" si="3"/>
        <v>14.293478260869566</v>
      </c>
    </row>
    <row r="24" spans="1:29" x14ac:dyDescent="0.35">
      <c r="A24" s="1">
        <v>22</v>
      </c>
      <c r="B24" s="1">
        <v>72</v>
      </c>
      <c r="C24" s="1">
        <v>72</v>
      </c>
      <c r="D24" s="1"/>
      <c r="E24" s="1">
        <f t="shared" si="10"/>
        <v>144</v>
      </c>
      <c r="F24" s="1">
        <f t="shared" si="0"/>
        <v>6.2608695652173916</v>
      </c>
      <c r="G24">
        <f t="shared" si="4"/>
        <v>0.11268115942028986</v>
      </c>
      <c r="H24" s="4">
        <f t="shared" si="5"/>
        <v>6.7608695652173916</v>
      </c>
      <c r="J24">
        <f t="shared" si="1"/>
        <v>0.41666666666666663</v>
      </c>
      <c r="K24">
        <f t="shared" si="2"/>
        <v>5.6340579710144931</v>
      </c>
      <c r="L24">
        <v>1.2</v>
      </c>
      <c r="M24" s="4">
        <f t="shared" si="6"/>
        <v>7.2608695652173916</v>
      </c>
      <c r="O24">
        <f t="shared" si="7"/>
        <v>1</v>
      </c>
      <c r="Q24" s="12">
        <f t="shared" si="8"/>
        <v>14.021739130434783</v>
      </c>
      <c r="Y24">
        <v>4</v>
      </c>
      <c r="AA24">
        <f t="shared" ca="1" si="9"/>
        <v>1</v>
      </c>
      <c r="AC24">
        <f t="shared" ca="1" si="3"/>
        <v>5.6340579710144931</v>
      </c>
    </row>
    <row r="25" spans="1:29" x14ac:dyDescent="0.35">
      <c r="A25" s="1">
        <v>23</v>
      </c>
      <c r="B25" s="1">
        <v>96</v>
      </c>
      <c r="C25" s="1">
        <v>72</v>
      </c>
      <c r="D25" s="1"/>
      <c r="E25" s="1">
        <f t="shared" si="10"/>
        <v>168</v>
      </c>
      <c r="F25" s="1">
        <f t="shared" si="0"/>
        <v>7.3043478260869561</v>
      </c>
      <c r="G25">
        <f t="shared" si="4"/>
        <v>0.13007246376811593</v>
      </c>
      <c r="H25" s="4">
        <f t="shared" si="5"/>
        <v>7.8043478260869561</v>
      </c>
      <c r="J25">
        <f t="shared" si="1"/>
        <v>0.41666666666666663</v>
      </c>
      <c r="K25">
        <f t="shared" si="2"/>
        <v>6.5036231884057969</v>
      </c>
      <c r="L25">
        <v>1.2</v>
      </c>
      <c r="M25" s="4">
        <f t="shared" si="6"/>
        <v>8.304347826086957</v>
      </c>
      <c r="O25">
        <f t="shared" si="7"/>
        <v>1</v>
      </c>
      <c r="Q25" s="12">
        <f t="shared" si="8"/>
        <v>16.108695652173914</v>
      </c>
      <c r="Y25">
        <v>2</v>
      </c>
      <c r="AA25">
        <f t="shared" ca="1" si="9"/>
        <v>3</v>
      </c>
      <c r="AC25">
        <f t="shared" ca="1" si="3"/>
        <v>19.510869565217391</v>
      </c>
    </row>
    <row r="26" spans="1:29" x14ac:dyDescent="0.35">
      <c r="A26" s="1">
        <v>24</v>
      </c>
      <c r="B26" s="1">
        <v>120</v>
      </c>
      <c r="C26" s="1">
        <v>72</v>
      </c>
      <c r="D26" s="1"/>
      <c r="E26" s="1">
        <f t="shared" si="10"/>
        <v>192</v>
      </c>
      <c r="F26" s="1">
        <f t="shared" si="0"/>
        <v>8.3478260869565215</v>
      </c>
      <c r="G26">
        <f t="shared" si="4"/>
        <v>0.14746376811594203</v>
      </c>
      <c r="H26" s="4">
        <f t="shared" si="5"/>
        <v>8.8478260869565215</v>
      </c>
      <c r="J26">
        <f t="shared" si="1"/>
        <v>0.41666666666666663</v>
      </c>
      <c r="K26">
        <f t="shared" si="2"/>
        <v>7.3731884057971016</v>
      </c>
      <c r="L26">
        <v>1.2</v>
      </c>
      <c r="M26" s="4">
        <f t="shared" si="6"/>
        <v>9.3478260869565215</v>
      </c>
      <c r="O26">
        <f t="shared" si="7"/>
        <v>1</v>
      </c>
      <c r="Q26" s="12">
        <f t="shared" si="8"/>
        <v>18.195652173913043</v>
      </c>
      <c r="Y26">
        <v>2</v>
      </c>
      <c r="AA26">
        <f t="shared" ca="1" si="9"/>
        <v>4</v>
      </c>
      <c r="AC26">
        <f t="shared" ca="1" si="3"/>
        <v>29.492753623188406</v>
      </c>
    </row>
    <row r="27" spans="1:29" x14ac:dyDescent="0.35">
      <c r="A27" s="1">
        <v>25</v>
      </c>
      <c r="B27" s="1">
        <v>24</v>
      </c>
      <c r="C27" s="1">
        <v>48</v>
      </c>
      <c r="D27" s="1"/>
      <c r="E27" s="1">
        <f t="shared" si="10"/>
        <v>120</v>
      </c>
      <c r="F27" s="1">
        <f t="shared" si="0"/>
        <v>5.2173913043478262</v>
      </c>
      <c r="G27">
        <f t="shared" si="4"/>
        <v>9.5289855072463764E-2</v>
      </c>
      <c r="H27" s="4">
        <f t="shared" si="5"/>
        <v>5.7173913043478262</v>
      </c>
      <c r="J27">
        <f t="shared" si="1"/>
        <v>0.41666666666666663</v>
      </c>
      <c r="K27">
        <f t="shared" si="2"/>
        <v>4.7644927536231885</v>
      </c>
      <c r="L27">
        <v>1.2</v>
      </c>
      <c r="M27" s="4">
        <f t="shared" si="6"/>
        <v>6.2173913043478262</v>
      </c>
      <c r="O27">
        <f t="shared" si="7"/>
        <v>1</v>
      </c>
      <c r="Q27" s="12">
        <f t="shared" si="8"/>
        <v>11.934782608695652</v>
      </c>
      <c r="Y27">
        <v>4</v>
      </c>
      <c r="AA27">
        <f t="shared" ca="1" si="9"/>
        <v>3</v>
      </c>
      <c r="AC27">
        <f t="shared" ca="1" si="3"/>
        <v>14.293478260869566</v>
      </c>
    </row>
    <row r="28" spans="1:29" x14ac:dyDescent="0.35">
      <c r="A28" s="1">
        <v>26</v>
      </c>
      <c r="B28" s="1">
        <v>48</v>
      </c>
      <c r="C28" s="1">
        <v>48</v>
      </c>
      <c r="D28" s="1"/>
      <c r="E28" s="1">
        <f t="shared" si="10"/>
        <v>144</v>
      </c>
      <c r="F28" s="1">
        <f t="shared" si="0"/>
        <v>6.2608695652173916</v>
      </c>
      <c r="G28">
        <f t="shared" si="4"/>
        <v>0.11268115942028986</v>
      </c>
      <c r="H28" s="4">
        <f t="shared" si="5"/>
        <v>6.7608695652173916</v>
      </c>
      <c r="J28">
        <f t="shared" si="1"/>
        <v>0.41666666666666663</v>
      </c>
      <c r="K28">
        <f t="shared" si="2"/>
        <v>5.6340579710144931</v>
      </c>
      <c r="L28">
        <v>1.2</v>
      </c>
      <c r="M28" s="4">
        <f t="shared" si="6"/>
        <v>7.2608695652173916</v>
      </c>
      <c r="O28">
        <f t="shared" si="7"/>
        <v>1</v>
      </c>
      <c r="Q28" s="12">
        <f t="shared" si="8"/>
        <v>14.021739130434783</v>
      </c>
      <c r="Y28">
        <v>2</v>
      </c>
      <c r="AA28">
        <f t="shared" ca="1" si="9"/>
        <v>4</v>
      </c>
      <c r="AC28">
        <f t="shared" ca="1" si="3"/>
        <v>22.536231884057973</v>
      </c>
    </row>
    <row r="29" spans="1:29" x14ac:dyDescent="0.35">
      <c r="A29" s="1">
        <v>27</v>
      </c>
      <c r="B29" s="1">
        <v>96</v>
      </c>
      <c r="C29" s="1">
        <v>48</v>
      </c>
      <c r="D29" s="1"/>
      <c r="E29" s="1">
        <f t="shared" si="10"/>
        <v>192</v>
      </c>
      <c r="F29" s="1">
        <f t="shared" si="0"/>
        <v>8.3478260869565215</v>
      </c>
      <c r="G29">
        <f t="shared" si="4"/>
        <v>0.14746376811594203</v>
      </c>
      <c r="H29" s="4">
        <f t="shared" si="5"/>
        <v>8.8478260869565215</v>
      </c>
      <c r="J29">
        <f t="shared" si="1"/>
        <v>0.41666666666666663</v>
      </c>
      <c r="K29">
        <f t="shared" si="2"/>
        <v>7.3731884057971016</v>
      </c>
      <c r="L29">
        <v>1.2</v>
      </c>
      <c r="M29" s="4">
        <f t="shared" si="6"/>
        <v>9.3478260869565215</v>
      </c>
      <c r="O29">
        <f t="shared" si="7"/>
        <v>1</v>
      </c>
      <c r="Q29" s="12">
        <f t="shared" si="8"/>
        <v>18.195652173913043</v>
      </c>
      <c r="Y29">
        <v>2</v>
      </c>
      <c r="AA29">
        <f t="shared" ca="1" si="9"/>
        <v>3</v>
      </c>
      <c r="AC29">
        <f t="shared" ca="1" si="3"/>
        <v>22.119565217391305</v>
      </c>
    </row>
    <row r="30" spans="1:29" x14ac:dyDescent="0.35">
      <c r="A30" s="1">
        <v>28</v>
      </c>
      <c r="B30" s="1">
        <v>120</v>
      </c>
      <c r="C30" s="1">
        <v>48</v>
      </c>
      <c r="D30" s="1"/>
      <c r="E30" s="1">
        <f t="shared" si="10"/>
        <v>216</v>
      </c>
      <c r="F30" s="1">
        <f t="shared" si="0"/>
        <v>9.3913043478260878</v>
      </c>
      <c r="G30">
        <f t="shared" si="4"/>
        <v>0.16485507246376813</v>
      </c>
      <c r="H30" s="4">
        <f t="shared" si="5"/>
        <v>9.8913043478260878</v>
      </c>
      <c r="J30">
        <f t="shared" si="1"/>
        <v>0.41666666666666663</v>
      </c>
      <c r="K30">
        <f t="shared" si="2"/>
        <v>8.2427536231884062</v>
      </c>
      <c r="L30">
        <v>1.2</v>
      </c>
      <c r="M30" s="4">
        <f t="shared" si="6"/>
        <v>10.391304347826086</v>
      </c>
      <c r="O30">
        <f t="shared" si="7"/>
        <v>1</v>
      </c>
      <c r="Q30" s="12">
        <f t="shared" si="8"/>
        <v>20.282608695652172</v>
      </c>
      <c r="Y30">
        <v>1</v>
      </c>
      <c r="AA30">
        <f t="shared" ca="1" si="9"/>
        <v>3</v>
      </c>
      <c r="AC30">
        <f t="shared" ca="1" si="3"/>
        <v>24.728260869565219</v>
      </c>
    </row>
    <row r="31" spans="1:29" x14ac:dyDescent="0.35">
      <c r="A31" s="1">
        <v>29</v>
      </c>
      <c r="B31" s="1">
        <v>144</v>
      </c>
      <c r="C31" s="1">
        <v>48</v>
      </c>
      <c r="D31" s="1"/>
      <c r="E31" s="1">
        <f t="shared" si="10"/>
        <v>240</v>
      </c>
      <c r="F31" s="1">
        <f t="shared" si="0"/>
        <v>10.434782608695652</v>
      </c>
      <c r="G31">
        <f t="shared" si="4"/>
        <v>0.1822463768115942</v>
      </c>
      <c r="H31" s="4">
        <f t="shared" si="5"/>
        <v>10.934782608695652</v>
      </c>
      <c r="J31">
        <f t="shared" si="1"/>
        <v>0.41666666666666663</v>
      </c>
      <c r="K31">
        <f t="shared" si="2"/>
        <v>9.1123188405797109</v>
      </c>
      <c r="L31">
        <v>1.2</v>
      </c>
      <c r="M31" s="4">
        <f t="shared" si="6"/>
        <v>11.434782608695652</v>
      </c>
      <c r="O31">
        <f t="shared" si="7"/>
        <v>1</v>
      </c>
      <c r="Q31" s="12">
        <f t="shared" si="8"/>
        <v>22.369565217391305</v>
      </c>
      <c r="Y31">
        <v>3</v>
      </c>
      <c r="AA31">
        <f t="shared" ca="1" si="9"/>
        <v>1</v>
      </c>
      <c r="AC31">
        <f t="shared" ca="1" si="3"/>
        <v>9.1123188405797109</v>
      </c>
    </row>
    <row r="32" spans="1:29" x14ac:dyDescent="0.35">
      <c r="A32" s="1">
        <v>30</v>
      </c>
      <c r="B32" s="1">
        <v>0</v>
      </c>
      <c r="C32" s="1">
        <v>48</v>
      </c>
      <c r="D32" s="1"/>
      <c r="E32" s="1">
        <f t="shared" si="10"/>
        <v>96</v>
      </c>
      <c r="F32" s="1">
        <f t="shared" si="0"/>
        <v>4.1739130434782608</v>
      </c>
      <c r="G32">
        <f t="shared" si="4"/>
        <v>7.789855072463768E-2</v>
      </c>
      <c r="H32" s="4">
        <f t="shared" si="5"/>
        <v>4.6739130434782608</v>
      </c>
      <c r="J32">
        <f t="shared" si="1"/>
        <v>0.41666666666666663</v>
      </c>
      <c r="K32">
        <f t="shared" si="2"/>
        <v>3.8949275362318838</v>
      </c>
      <c r="L32">
        <v>1.2</v>
      </c>
      <c r="M32" s="4">
        <f t="shared" si="6"/>
        <v>5.1739130434782608</v>
      </c>
      <c r="O32">
        <f t="shared" si="7"/>
        <v>1</v>
      </c>
      <c r="Q32" s="12">
        <f t="shared" si="8"/>
        <v>9.8478260869565215</v>
      </c>
      <c r="Y32">
        <v>4</v>
      </c>
      <c r="AA32">
        <f t="shared" ca="1" si="9"/>
        <v>2</v>
      </c>
      <c r="AC32">
        <f t="shared" ca="1" si="3"/>
        <v>7.7898550724637676</v>
      </c>
    </row>
    <row r="33" spans="1:29" x14ac:dyDescent="0.35">
      <c r="A33" s="1">
        <v>31</v>
      </c>
      <c r="B33" s="1">
        <v>48</v>
      </c>
      <c r="C33" s="1">
        <v>24</v>
      </c>
      <c r="D33" s="1"/>
      <c r="E33" s="1">
        <f t="shared" si="10"/>
        <v>168</v>
      </c>
      <c r="F33" s="1">
        <f t="shared" si="0"/>
        <v>7.3043478260869561</v>
      </c>
      <c r="G33">
        <f t="shared" si="4"/>
        <v>0.13007246376811593</v>
      </c>
      <c r="H33" s="4">
        <f t="shared" si="5"/>
        <v>7.8043478260869561</v>
      </c>
      <c r="J33">
        <f t="shared" si="1"/>
        <v>0.41666666666666663</v>
      </c>
      <c r="K33">
        <f t="shared" si="2"/>
        <v>6.5036231884057969</v>
      </c>
      <c r="L33">
        <v>1.2</v>
      </c>
      <c r="M33" s="4">
        <f t="shared" si="6"/>
        <v>8.304347826086957</v>
      </c>
      <c r="O33">
        <f t="shared" si="7"/>
        <v>1</v>
      </c>
      <c r="Q33" s="12">
        <f t="shared" si="8"/>
        <v>16.108695652173914</v>
      </c>
      <c r="Y33">
        <v>1</v>
      </c>
      <c r="AA33">
        <f t="shared" ca="1" si="9"/>
        <v>2</v>
      </c>
      <c r="AC33">
        <f t="shared" ca="1" si="3"/>
        <v>13.007246376811594</v>
      </c>
    </row>
    <row r="34" spans="1:29" x14ac:dyDescent="0.35">
      <c r="A34" s="1">
        <v>32</v>
      </c>
      <c r="B34" s="1">
        <v>72</v>
      </c>
      <c r="C34" s="1">
        <v>24</v>
      </c>
      <c r="D34" s="1"/>
      <c r="E34" s="1">
        <f t="shared" si="10"/>
        <v>192</v>
      </c>
      <c r="F34" s="1">
        <f t="shared" si="0"/>
        <v>8.3478260869565215</v>
      </c>
      <c r="G34">
        <f t="shared" si="4"/>
        <v>0.14746376811594203</v>
      </c>
      <c r="H34" s="4">
        <f t="shared" si="5"/>
        <v>8.8478260869565215</v>
      </c>
      <c r="J34">
        <f t="shared" si="1"/>
        <v>0.41666666666666663</v>
      </c>
      <c r="K34">
        <f t="shared" si="2"/>
        <v>7.3731884057971016</v>
      </c>
      <c r="L34">
        <v>1.2</v>
      </c>
      <c r="M34" s="4">
        <f t="shared" si="6"/>
        <v>9.3478260869565215</v>
      </c>
      <c r="O34">
        <f t="shared" si="7"/>
        <v>1</v>
      </c>
      <c r="Q34" s="12">
        <f t="shared" si="8"/>
        <v>18.195652173913043</v>
      </c>
      <c r="Y34">
        <v>2</v>
      </c>
      <c r="AA34">
        <f t="shared" ca="1" si="9"/>
        <v>3</v>
      </c>
      <c r="AC34">
        <f t="shared" ca="1" si="3"/>
        <v>22.119565217391305</v>
      </c>
    </row>
    <row r="35" spans="1:29" x14ac:dyDescent="0.35">
      <c r="A35" s="1">
        <v>33</v>
      </c>
      <c r="B35" s="1">
        <v>120</v>
      </c>
      <c r="C35" s="1">
        <v>24</v>
      </c>
      <c r="D35" s="1"/>
      <c r="E35" s="1">
        <f t="shared" si="10"/>
        <v>240</v>
      </c>
      <c r="F35" s="1">
        <f t="shared" si="0"/>
        <v>10.434782608695652</v>
      </c>
      <c r="G35">
        <f t="shared" si="4"/>
        <v>0.1822463768115942</v>
      </c>
      <c r="H35" s="4">
        <f t="shared" si="5"/>
        <v>10.934782608695652</v>
      </c>
      <c r="J35">
        <f t="shared" si="1"/>
        <v>0.41666666666666663</v>
      </c>
      <c r="K35">
        <f t="shared" si="2"/>
        <v>9.1123188405797109</v>
      </c>
      <c r="L35">
        <v>1.2</v>
      </c>
      <c r="M35" s="4">
        <f t="shared" si="6"/>
        <v>11.434782608695652</v>
      </c>
      <c r="O35">
        <f t="shared" si="7"/>
        <v>1</v>
      </c>
      <c r="Q35" s="12">
        <f t="shared" si="8"/>
        <v>22.369565217391305</v>
      </c>
      <c r="Y35">
        <v>1</v>
      </c>
      <c r="AA35">
        <f t="shared" ca="1" si="9"/>
        <v>4</v>
      </c>
      <c r="AC35">
        <f t="shared" ca="1" si="3"/>
        <v>36.449275362318843</v>
      </c>
    </row>
    <row r="36" spans="1:29" x14ac:dyDescent="0.35">
      <c r="A36" s="1">
        <v>34</v>
      </c>
      <c r="B36" s="1">
        <v>144</v>
      </c>
      <c r="C36" s="1">
        <v>24</v>
      </c>
      <c r="D36" s="1"/>
      <c r="E36" s="1">
        <f t="shared" si="10"/>
        <v>264</v>
      </c>
      <c r="F36" s="1">
        <f t="shared" si="0"/>
        <v>11.478260869565217</v>
      </c>
      <c r="G36">
        <f t="shared" si="4"/>
        <v>0.19963768115942029</v>
      </c>
      <c r="H36" s="4">
        <f t="shared" si="5"/>
        <v>11.978260869565217</v>
      </c>
      <c r="J36">
        <f t="shared" si="1"/>
        <v>0.41666666666666663</v>
      </c>
      <c r="K36">
        <f t="shared" si="2"/>
        <v>9.9818840579710137</v>
      </c>
      <c r="L36">
        <v>1.2</v>
      </c>
      <c r="M36" s="4">
        <f t="shared" si="6"/>
        <v>12.478260869565215</v>
      </c>
      <c r="O36">
        <f t="shared" si="7"/>
        <v>1</v>
      </c>
      <c r="Q36" s="12">
        <f t="shared" si="8"/>
        <v>24.45652173913043</v>
      </c>
      <c r="Y36">
        <v>1</v>
      </c>
      <c r="AA36">
        <f t="shared" ca="1" si="9"/>
        <v>4</v>
      </c>
      <c r="AC36">
        <f t="shared" ca="1" si="3"/>
        <v>39.927536231884055</v>
      </c>
    </row>
    <row r="37" spans="1:29" x14ac:dyDescent="0.35">
      <c r="A37" s="1">
        <v>35</v>
      </c>
      <c r="B37" s="1">
        <v>168</v>
      </c>
      <c r="C37" s="1">
        <v>24</v>
      </c>
      <c r="D37" s="1"/>
      <c r="E37" s="1">
        <f t="shared" si="10"/>
        <v>288</v>
      </c>
      <c r="F37" s="1">
        <f t="shared" si="0"/>
        <v>12.521739130434783</v>
      </c>
      <c r="G37">
        <f t="shared" si="4"/>
        <v>0.21702898550724639</v>
      </c>
      <c r="H37" s="4">
        <f t="shared" si="5"/>
        <v>13.021739130434783</v>
      </c>
      <c r="J37">
        <f t="shared" si="1"/>
        <v>0.41666666666666663</v>
      </c>
      <c r="K37">
        <f t="shared" si="2"/>
        <v>10.85144927536232</v>
      </c>
      <c r="L37">
        <v>1.2</v>
      </c>
      <c r="M37" s="4">
        <f t="shared" si="6"/>
        <v>13.521739130434783</v>
      </c>
      <c r="O37">
        <f t="shared" si="7"/>
        <v>1</v>
      </c>
      <c r="Q37" s="12">
        <f t="shared" si="8"/>
        <v>26.543478260869566</v>
      </c>
      <c r="Y37">
        <v>1</v>
      </c>
      <c r="AA37">
        <f t="shared" ca="1" si="9"/>
        <v>2</v>
      </c>
      <c r="AC37">
        <f t="shared" ca="1" si="3"/>
        <v>21.70289855072464</v>
      </c>
    </row>
    <row r="38" spans="1:29" x14ac:dyDescent="0.35">
      <c r="A38" s="1">
        <v>36</v>
      </c>
      <c r="B38" s="1">
        <v>24</v>
      </c>
      <c r="C38" s="1">
        <v>0</v>
      </c>
      <c r="D38" s="1"/>
      <c r="E38" s="1">
        <f t="shared" si="10"/>
        <v>168</v>
      </c>
      <c r="F38" s="1">
        <f t="shared" si="0"/>
        <v>7.3043478260869561</v>
      </c>
      <c r="G38">
        <f t="shared" si="4"/>
        <v>0.13007246376811593</v>
      </c>
      <c r="H38" s="4">
        <f t="shared" si="5"/>
        <v>7.8043478260869561</v>
      </c>
      <c r="J38">
        <f t="shared" si="1"/>
        <v>0.41666666666666663</v>
      </c>
      <c r="K38">
        <f t="shared" si="2"/>
        <v>6.5036231884057969</v>
      </c>
      <c r="L38">
        <v>1.2</v>
      </c>
      <c r="M38" s="4">
        <f t="shared" si="6"/>
        <v>8.304347826086957</v>
      </c>
      <c r="O38">
        <f t="shared" si="7"/>
        <v>1</v>
      </c>
      <c r="Q38" s="12">
        <f t="shared" si="8"/>
        <v>16.108695652173914</v>
      </c>
      <c r="Y38">
        <v>1</v>
      </c>
      <c r="AA38">
        <f t="shared" ca="1" si="9"/>
        <v>3</v>
      </c>
      <c r="AC38">
        <f t="shared" ca="1" si="3"/>
        <v>19.510869565217391</v>
      </c>
    </row>
    <row r="39" spans="1:29" x14ac:dyDescent="0.35">
      <c r="A39" s="1">
        <v>37</v>
      </c>
      <c r="B39" s="1">
        <v>48</v>
      </c>
      <c r="C39" s="1">
        <v>0</v>
      </c>
      <c r="D39" s="1"/>
      <c r="E39" s="1">
        <f t="shared" si="10"/>
        <v>192</v>
      </c>
      <c r="F39" s="1">
        <f t="shared" si="0"/>
        <v>8.3478260869565215</v>
      </c>
      <c r="G39">
        <f t="shared" si="4"/>
        <v>0.14746376811594203</v>
      </c>
      <c r="H39" s="4">
        <f t="shared" si="5"/>
        <v>8.8478260869565215</v>
      </c>
      <c r="J39">
        <f t="shared" si="1"/>
        <v>0.41666666666666663</v>
      </c>
      <c r="K39">
        <f t="shared" si="2"/>
        <v>7.3731884057971016</v>
      </c>
      <c r="L39">
        <v>1.2</v>
      </c>
      <c r="M39" s="4">
        <f t="shared" si="6"/>
        <v>9.3478260869565215</v>
      </c>
      <c r="O39">
        <f t="shared" si="7"/>
        <v>1</v>
      </c>
      <c r="Q39" s="12">
        <f t="shared" si="8"/>
        <v>18.195652173913043</v>
      </c>
      <c r="Y39">
        <v>2</v>
      </c>
      <c r="AA39">
        <f t="shared" ca="1" si="9"/>
        <v>2</v>
      </c>
      <c r="AC39">
        <f t="shared" ca="1" si="3"/>
        <v>14.746376811594203</v>
      </c>
    </row>
    <row r="40" spans="1:29" x14ac:dyDescent="0.35">
      <c r="A40" s="1">
        <v>38</v>
      </c>
      <c r="B40" s="1">
        <v>96</v>
      </c>
      <c r="C40" s="1">
        <v>24</v>
      </c>
      <c r="D40" s="1"/>
      <c r="E40" s="1">
        <f t="shared" si="10"/>
        <v>216</v>
      </c>
      <c r="F40" s="1">
        <f t="shared" si="0"/>
        <v>9.3913043478260878</v>
      </c>
      <c r="G40">
        <f t="shared" si="4"/>
        <v>0.16485507246376813</v>
      </c>
      <c r="H40" s="4">
        <f t="shared" si="5"/>
        <v>9.8913043478260878</v>
      </c>
      <c r="J40">
        <f t="shared" si="1"/>
        <v>0.41666666666666663</v>
      </c>
      <c r="K40">
        <f t="shared" si="2"/>
        <v>8.2427536231884062</v>
      </c>
      <c r="L40">
        <v>1.2</v>
      </c>
      <c r="M40" s="4">
        <f t="shared" si="6"/>
        <v>10.391304347826086</v>
      </c>
      <c r="O40">
        <f t="shared" si="7"/>
        <v>1</v>
      </c>
      <c r="Q40" s="12">
        <f t="shared" si="8"/>
        <v>20.282608695652172</v>
      </c>
      <c r="Y40">
        <v>4</v>
      </c>
      <c r="AA40">
        <f t="shared" ca="1" si="9"/>
        <v>3</v>
      </c>
      <c r="AC40">
        <f t="shared" ca="1" si="3"/>
        <v>24.728260869565219</v>
      </c>
    </row>
    <row r="41" spans="1:29" x14ac:dyDescent="0.35">
      <c r="A41" s="1">
        <v>39</v>
      </c>
      <c r="B41" s="1">
        <v>96</v>
      </c>
      <c r="C41" s="1">
        <v>0</v>
      </c>
      <c r="D41" s="1"/>
      <c r="E41" s="1">
        <f t="shared" si="10"/>
        <v>240</v>
      </c>
      <c r="F41" s="1">
        <f t="shared" si="0"/>
        <v>10.434782608695652</v>
      </c>
      <c r="G41">
        <f t="shared" si="4"/>
        <v>0.1822463768115942</v>
      </c>
      <c r="H41" s="4">
        <f t="shared" si="5"/>
        <v>10.934782608695652</v>
      </c>
      <c r="J41">
        <f t="shared" si="1"/>
        <v>0.41666666666666663</v>
      </c>
      <c r="K41">
        <f t="shared" si="2"/>
        <v>9.1123188405797109</v>
      </c>
      <c r="L41">
        <v>1.2</v>
      </c>
      <c r="M41" s="4">
        <f t="shared" si="6"/>
        <v>11.434782608695652</v>
      </c>
      <c r="O41">
        <f t="shared" si="7"/>
        <v>1</v>
      </c>
      <c r="Q41" s="12">
        <f t="shared" si="8"/>
        <v>22.369565217391305</v>
      </c>
      <c r="Y41">
        <v>4</v>
      </c>
      <c r="AB41">
        <f t="shared" ref="AB41:AB42" si="11">Z41*K41</f>
        <v>0</v>
      </c>
    </row>
    <row r="42" spans="1:29" x14ac:dyDescent="0.35">
      <c r="A42" s="1">
        <v>40</v>
      </c>
      <c r="B42" s="1">
        <v>120</v>
      </c>
      <c r="C42" s="1">
        <v>0</v>
      </c>
      <c r="D42" s="1"/>
      <c r="E42" s="1">
        <f t="shared" si="10"/>
        <v>264</v>
      </c>
      <c r="F42" s="1">
        <f t="shared" si="0"/>
        <v>11.478260869565217</v>
      </c>
      <c r="G42">
        <f t="shared" si="4"/>
        <v>0.19963768115942029</v>
      </c>
      <c r="H42" s="4">
        <f t="shared" si="5"/>
        <v>11.978260869565217</v>
      </c>
      <c r="J42">
        <f t="shared" si="1"/>
        <v>0.41666666666666663</v>
      </c>
      <c r="K42">
        <f t="shared" si="2"/>
        <v>9.9818840579710137</v>
      </c>
      <c r="L42">
        <v>1.2</v>
      </c>
      <c r="M42" s="4">
        <f t="shared" si="6"/>
        <v>12.478260869565215</v>
      </c>
      <c r="O42">
        <f t="shared" si="7"/>
        <v>1</v>
      </c>
      <c r="Q42" s="12">
        <f t="shared" si="8"/>
        <v>24.45652173913043</v>
      </c>
      <c r="Y42">
        <v>1</v>
      </c>
      <c r="AB42">
        <f t="shared" si="11"/>
        <v>0</v>
      </c>
    </row>
    <row r="43" spans="1:29" x14ac:dyDescent="0.35">
      <c r="A43" s="1"/>
      <c r="F43" s="1"/>
      <c r="H43" s="4"/>
      <c r="M43" s="4"/>
    </row>
    <row r="44" spans="1:29" x14ac:dyDescent="0.35">
      <c r="A44" s="1"/>
      <c r="F44" s="1"/>
      <c r="H44" s="4"/>
      <c r="M44" s="4"/>
    </row>
    <row r="45" spans="1:29" x14ac:dyDescent="0.35">
      <c r="A45" s="1"/>
      <c r="F45" s="1"/>
      <c r="H45" s="4"/>
      <c r="M45" s="4"/>
    </row>
    <row r="46" spans="1:29" x14ac:dyDescent="0.35">
      <c r="A46" s="1"/>
      <c r="F46" s="1"/>
      <c r="H46" s="4"/>
      <c r="M46" s="4"/>
    </row>
    <row r="47" spans="1:29" x14ac:dyDescent="0.35">
      <c r="A47" s="1"/>
      <c r="F47" s="1"/>
      <c r="H47" s="4"/>
      <c r="M47" s="4"/>
    </row>
    <row r="48" spans="1:29" x14ac:dyDescent="0.35">
      <c r="A48" s="1"/>
      <c r="F48" s="1"/>
      <c r="H48" s="4"/>
      <c r="M48" s="4"/>
    </row>
    <row r="49" spans="1:13" x14ac:dyDescent="0.35">
      <c r="A49" s="1"/>
      <c r="F49" s="1"/>
      <c r="H49" s="4">
        <f>MAX(H3:H42)</f>
        <v>13.021739130434783</v>
      </c>
      <c r="M49" s="4"/>
    </row>
    <row r="50" spans="1:13" x14ac:dyDescent="0.35">
      <c r="A50" s="1"/>
      <c r="F50" s="1"/>
      <c r="H50" s="4"/>
      <c r="M50" s="4"/>
    </row>
    <row r="51" spans="1:13" x14ac:dyDescent="0.35">
      <c r="A51" s="1"/>
      <c r="F51" s="1"/>
      <c r="H51" s="4"/>
      <c r="M51" s="4"/>
    </row>
    <row r="52" spans="1:13" x14ac:dyDescent="0.35">
      <c r="A52" s="1"/>
      <c r="F52" s="1"/>
      <c r="H52" s="4"/>
      <c r="M52" s="4"/>
    </row>
    <row r="53" spans="1:13" x14ac:dyDescent="0.35">
      <c r="A53" s="1"/>
      <c r="F53" s="1"/>
      <c r="H53" s="4"/>
      <c r="M53" s="4"/>
    </row>
    <row r="54" spans="1:13" x14ac:dyDescent="0.35">
      <c r="A54" s="1"/>
      <c r="F54" s="1"/>
      <c r="H54" s="4"/>
      <c r="M54" s="4"/>
    </row>
    <row r="55" spans="1:13" x14ac:dyDescent="0.35">
      <c r="A55" s="1"/>
      <c r="F55" s="1"/>
      <c r="H55" s="4"/>
      <c r="M55" s="4"/>
    </row>
    <row r="56" spans="1:13" x14ac:dyDescent="0.35">
      <c r="A56" s="1"/>
      <c r="F56" s="1"/>
      <c r="H56" s="4"/>
      <c r="M56" s="4"/>
    </row>
    <row r="57" spans="1:13" x14ac:dyDescent="0.35">
      <c r="A57" s="1"/>
      <c r="F57" s="1"/>
      <c r="H57" s="4"/>
      <c r="M57" s="4"/>
    </row>
    <row r="58" spans="1:13" x14ac:dyDescent="0.35">
      <c r="A58" s="1"/>
      <c r="F58" s="1"/>
      <c r="H58" s="4"/>
      <c r="M58" s="4"/>
    </row>
    <row r="59" spans="1:13" x14ac:dyDescent="0.35">
      <c r="A59" s="1"/>
      <c r="F59" s="1"/>
      <c r="H59" s="4"/>
      <c r="M59" s="4"/>
    </row>
    <row r="60" spans="1:13" x14ac:dyDescent="0.35">
      <c r="A60" s="1"/>
      <c r="F60" s="1"/>
      <c r="H60" s="4"/>
      <c r="M60" s="4"/>
    </row>
    <row r="61" spans="1:13" x14ac:dyDescent="0.35">
      <c r="A61" s="1"/>
      <c r="F61" s="1"/>
      <c r="H61" s="4"/>
      <c r="M61" s="4"/>
    </row>
    <row r="62" spans="1:13" x14ac:dyDescent="0.35">
      <c r="A62" s="1"/>
      <c r="F62" s="1"/>
      <c r="H62" s="4"/>
      <c r="M62" s="4"/>
    </row>
    <row r="63" spans="1:13" x14ac:dyDescent="0.35">
      <c r="A63" s="1"/>
      <c r="F63" s="1"/>
      <c r="H63" s="4"/>
      <c r="M63" s="4"/>
    </row>
    <row r="64" spans="1:13" x14ac:dyDescent="0.35">
      <c r="A64" s="1"/>
      <c r="F64" s="1"/>
      <c r="H64" s="4"/>
      <c r="M64" s="4"/>
    </row>
    <row r="65" spans="1:13" x14ac:dyDescent="0.35">
      <c r="A65" s="1"/>
      <c r="F65" s="1"/>
      <c r="H65" s="4"/>
      <c r="M65" s="4"/>
    </row>
    <row r="66" spans="1:13" x14ac:dyDescent="0.35">
      <c r="A66" s="1"/>
      <c r="F66" s="1"/>
      <c r="H66" s="4"/>
      <c r="M66" s="4"/>
    </row>
    <row r="67" spans="1:13" x14ac:dyDescent="0.35">
      <c r="A67" s="1"/>
      <c r="F67" s="1"/>
      <c r="H67" s="4"/>
      <c r="M67" s="4"/>
    </row>
    <row r="68" spans="1:13" x14ac:dyDescent="0.35">
      <c r="A68" s="1"/>
      <c r="F68" s="1"/>
      <c r="H68" s="4"/>
      <c r="M68" s="4"/>
    </row>
    <row r="69" spans="1:13" x14ac:dyDescent="0.35">
      <c r="A69" s="1"/>
      <c r="F69" s="1"/>
      <c r="H69" s="4"/>
      <c r="M69" s="4"/>
    </row>
    <row r="70" spans="1:13" x14ac:dyDescent="0.35">
      <c r="A70" s="1"/>
      <c r="F70" s="1"/>
      <c r="H70" s="4"/>
      <c r="M70" s="4"/>
    </row>
    <row r="71" spans="1:13" x14ac:dyDescent="0.35">
      <c r="A71" s="1"/>
      <c r="F71" s="1"/>
      <c r="H71" s="4"/>
      <c r="M71" s="4"/>
    </row>
    <row r="72" spans="1:13" x14ac:dyDescent="0.35">
      <c r="A72" s="1"/>
      <c r="F72" s="1"/>
      <c r="H72" s="4"/>
      <c r="M72" s="4"/>
    </row>
    <row r="73" spans="1:13" x14ac:dyDescent="0.35">
      <c r="A73" s="1"/>
      <c r="F73" s="1"/>
      <c r="H73" s="4"/>
      <c r="M73" s="4"/>
    </row>
    <row r="74" spans="1:13" x14ac:dyDescent="0.35">
      <c r="A74" s="1"/>
      <c r="F74" s="1"/>
      <c r="H74" s="4"/>
      <c r="M74" s="4"/>
    </row>
    <row r="75" spans="1:13" x14ac:dyDescent="0.35">
      <c r="A75" s="1"/>
      <c r="F75" s="1"/>
      <c r="H75" s="4"/>
      <c r="M75" s="4"/>
    </row>
    <row r="76" spans="1:13" x14ac:dyDescent="0.35">
      <c r="A76" s="1"/>
      <c r="F76" s="1"/>
      <c r="H76" s="4"/>
      <c r="M76" s="4"/>
    </row>
    <row r="77" spans="1:13" x14ac:dyDescent="0.35">
      <c r="A77" s="1"/>
      <c r="F77" s="1"/>
      <c r="H77" s="4"/>
      <c r="M77" s="4"/>
    </row>
    <row r="78" spans="1:13" x14ac:dyDescent="0.35">
      <c r="A78" s="1"/>
      <c r="F78" s="1"/>
      <c r="H78" s="4"/>
      <c r="M78" s="4"/>
    </row>
    <row r="79" spans="1:13" x14ac:dyDescent="0.35">
      <c r="A79" s="1"/>
      <c r="F79" s="1"/>
      <c r="H79" s="4"/>
      <c r="M79" s="4"/>
    </row>
    <row r="80" spans="1:13" x14ac:dyDescent="0.35">
      <c r="A80" s="1"/>
      <c r="F80" s="1"/>
      <c r="H80" s="4"/>
      <c r="M80" s="4"/>
    </row>
    <row r="81" spans="1:13" x14ac:dyDescent="0.35">
      <c r="A81" s="1"/>
      <c r="F81" s="1"/>
      <c r="H81" s="4"/>
      <c r="M81" s="4"/>
    </row>
    <row r="82" spans="1:13" x14ac:dyDescent="0.35">
      <c r="A82" s="1"/>
      <c r="F82" s="1"/>
      <c r="H82" s="4"/>
      <c r="M82" s="4"/>
    </row>
    <row r="83" spans="1:13" x14ac:dyDescent="0.35">
      <c r="A83" s="1"/>
      <c r="F83" s="1"/>
      <c r="H83" s="4"/>
      <c r="M83" s="4"/>
    </row>
    <row r="84" spans="1:13" x14ac:dyDescent="0.35">
      <c r="A84" s="1"/>
      <c r="F84" s="1"/>
      <c r="H84" s="4"/>
      <c r="M84" s="4"/>
    </row>
    <row r="85" spans="1:13" x14ac:dyDescent="0.35">
      <c r="A85" s="1"/>
      <c r="F85" s="1"/>
      <c r="H85" s="4"/>
      <c r="M85" s="4"/>
    </row>
    <row r="86" spans="1:13" x14ac:dyDescent="0.35">
      <c r="A86" s="1"/>
      <c r="F86" s="1"/>
      <c r="H86" s="4"/>
      <c r="M86" s="4"/>
    </row>
    <row r="87" spans="1:13" x14ac:dyDescent="0.35">
      <c r="A87" s="1"/>
      <c r="F87" s="1"/>
      <c r="H87" s="4"/>
      <c r="M87" s="4"/>
    </row>
    <row r="88" spans="1:13" x14ac:dyDescent="0.35">
      <c r="A88" s="1"/>
      <c r="F88" s="1"/>
      <c r="H88" s="4"/>
      <c r="M88" s="4"/>
    </row>
    <row r="89" spans="1:13" x14ac:dyDescent="0.35">
      <c r="A89" s="1"/>
      <c r="F89" s="1"/>
      <c r="H89" s="4"/>
      <c r="M89" s="4"/>
    </row>
    <row r="90" spans="1:13" x14ac:dyDescent="0.35">
      <c r="A90" s="1"/>
      <c r="F90" s="1"/>
      <c r="H90" s="4"/>
      <c r="M90" s="4"/>
    </row>
    <row r="91" spans="1:13" x14ac:dyDescent="0.35">
      <c r="A91" s="1"/>
      <c r="F91" s="1"/>
      <c r="H91" s="4"/>
      <c r="M91" s="4"/>
    </row>
    <row r="92" spans="1:13" x14ac:dyDescent="0.35">
      <c r="A92" s="1"/>
      <c r="F92" s="1"/>
      <c r="H92" s="4"/>
      <c r="M92" s="4"/>
    </row>
    <row r="93" spans="1:13" x14ac:dyDescent="0.35">
      <c r="A93" s="1"/>
      <c r="F93" s="1"/>
      <c r="H93" s="4"/>
      <c r="M93" s="4"/>
    </row>
    <row r="94" spans="1:13" x14ac:dyDescent="0.35">
      <c r="A94" s="1"/>
      <c r="F94" s="1"/>
      <c r="H94" s="4"/>
      <c r="M94" s="4"/>
    </row>
    <row r="95" spans="1:13" x14ac:dyDescent="0.35">
      <c r="A95" s="1"/>
      <c r="F95" s="1"/>
      <c r="H95" s="4"/>
      <c r="M95" s="4"/>
    </row>
    <row r="96" spans="1:13" x14ac:dyDescent="0.35">
      <c r="A96" s="1"/>
      <c r="F96" s="1"/>
      <c r="H96" s="4"/>
      <c r="M96" s="4"/>
    </row>
    <row r="97" spans="1:20" x14ac:dyDescent="0.35">
      <c r="A97" s="1"/>
      <c r="F97" s="1"/>
      <c r="H97" s="4"/>
      <c r="M97" s="4"/>
    </row>
    <row r="98" spans="1:20" x14ac:dyDescent="0.35">
      <c r="A98" s="1"/>
      <c r="F98" s="1"/>
      <c r="H98" s="4"/>
      <c r="M98" s="4"/>
    </row>
    <row r="99" spans="1:20" x14ac:dyDescent="0.35">
      <c r="A99" s="1"/>
      <c r="F99" s="1"/>
      <c r="H99" s="4"/>
      <c r="M99" s="4"/>
    </row>
    <row r="100" spans="1:20" x14ac:dyDescent="0.35">
      <c r="A100" s="1"/>
      <c r="F100" s="1"/>
      <c r="H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5">
      <c r="A101" s="1"/>
      <c r="F101" s="1"/>
      <c r="H101" s="4"/>
      <c r="M101" s="4"/>
    </row>
    <row r="102" spans="1:20" x14ac:dyDescent="0.35">
      <c r="A102" s="1"/>
      <c r="F102" s="1"/>
      <c r="H102" s="4"/>
      <c r="M102" s="4"/>
    </row>
    <row r="103" spans="1:20" x14ac:dyDescent="0.35">
      <c r="F1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ED95-DAA7-4C9B-B7C1-C30841999B5A}">
  <dimension ref="A1:M216"/>
  <sheetViews>
    <sheetView workbookViewId="0">
      <selection activeCell="E2" sqref="E2:E88"/>
    </sheetView>
  </sheetViews>
  <sheetFormatPr defaultRowHeight="14.5" x14ac:dyDescent="0.35"/>
  <cols>
    <col min="4" max="5" width="9.1796875" style="1"/>
    <col min="6" max="7" width="10.54296875" bestFit="1" customWidth="1"/>
    <col min="8" max="8" width="10.54296875" style="1" bestFit="1" customWidth="1"/>
  </cols>
  <sheetData>
    <row r="1" spans="1:8" x14ac:dyDescent="0.35">
      <c r="A1" t="s">
        <v>35</v>
      </c>
      <c r="B1" t="s">
        <v>34</v>
      </c>
      <c r="D1" s="1" t="s">
        <v>36</v>
      </c>
      <c r="E1" s="1" t="s">
        <v>35</v>
      </c>
      <c r="F1" t="s">
        <v>37</v>
      </c>
      <c r="G1" t="s">
        <v>18</v>
      </c>
      <c r="H1" s="1" t="s">
        <v>33</v>
      </c>
    </row>
    <row r="2" spans="1:8" x14ac:dyDescent="0.35">
      <c r="A2">
        <v>1</v>
      </c>
      <c r="B2">
        <v>1</v>
      </c>
      <c r="D2" s="1">
        <v>1</v>
      </c>
      <c r="E2" s="1">
        <v>1</v>
      </c>
      <c r="F2" s="16">
        <f>VLOOKUP(E2,'e and d calculation '!$A$3:$Q$42,8,FALSE)</f>
        <v>1.5434782608695652</v>
      </c>
      <c r="G2" s="16">
        <f>VLOOKUP(E2,'e and d calculation '!$A$3:$Q$42,13,FALSE)</f>
        <v>2.043478260869565</v>
      </c>
      <c r="H2" s="16">
        <f>VLOOKUP(E2,'e and d calculation '!$A$3:$Q$42,17,FALSE)</f>
        <v>3.5869565217391299</v>
      </c>
    </row>
    <row r="3" spans="1:8" x14ac:dyDescent="0.35">
      <c r="A3">
        <v>2</v>
      </c>
      <c r="B3">
        <v>1</v>
      </c>
      <c r="D3" s="1">
        <v>2</v>
      </c>
      <c r="E3" s="1">
        <v>1</v>
      </c>
      <c r="F3" s="16">
        <f>VLOOKUP(E3,'e and d calculation '!$A$3:$Q$42,8,FALSE)</f>
        <v>1.5434782608695652</v>
      </c>
      <c r="G3" s="16">
        <f>VLOOKUP(E3,'e and d calculation '!$A$3:$Q$42,13,FALSE)</f>
        <v>2.043478260869565</v>
      </c>
      <c r="H3" s="16">
        <f>VLOOKUP(E3,'e and d calculation '!$A$3:$Q$42,17,FALSE)</f>
        <v>3.5869565217391299</v>
      </c>
    </row>
    <row r="4" spans="1:8" x14ac:dyDescent="0.35">
      <c r="A4">
        <v>3</v>
      </c>
      <c r="B4">
        <v>2</v>
      </c>
      <c r="D4" s="1">
        <v>3</v>
      </c>
      <c r="E4" s="1">
        <v>2</v>
      </c>
      <c r="F4" s="16">
        <f>VLOOKUP(E4,'e and d calculation '!$A$3:$Q$42,8,FALSE)</f>
        <v>3.6304347826086958</v>
      </c>
      <c r="G4" s="16">
        <f>VLOOKUP(E4,'e and d calculation '!$A$3:$Q$42,13,FALSE)</f>
        <v>4.1304347826086953</v>
      </c>
      <c r="H4" s="16">
        <f>VLOOKUP(E4,'e and d calculation '!$A$3:$Q$42,17,FALSE)</f>
        <v>7.7608695652173907</v>
      </c>
    </row>
    <row r="5" spans="1:8" x14ac:dyDescent="0.35">
      <c r="A5">
        <v>4</v>
      </c>
      <c r="B5">
        <v>3</v>
      </c>
      <c r="D5" s="1">
        <v>4</v>
      </c>
      <c r="E5" s="1">
        <v>3</v>
      </c>
      <c r="F5" s="16">
        <f>VLOOKUP(E5,'e and d calculation '!$A$3:$Q$42,8,FALSE)</f>
        <v>5.7173913043478262</v>
      </c>
      <c r="G5" s="16">
        <f>VLOOKUP(E5,'e and d calculation '!$A$3:$Q$42,13,FALSE)</f>
        <v>6.2173913043478262</v>
      </c>
      <c r="H5" s="16">
        <f>VLOOKUP(E5,'e and d calculation '!$A$3:$Q$42,17,FALSE)</f>
        <v>11.934782608695652</v>
      </c>
    </row>
    <row r="6" spans="1:8" x14ac:dyDescent="0.35">
      <c r="A6">
        <v>5</v>
      </c>
      <c r="B6">
        <v>2</v>
      </c>
      <c r="D6" s="1">
        <v>5</v>
      </c>
      <c r="E6" s="1">
        <v>3</v>
      </c>
      <c r="F6" s="16">
        <f>VLOOKUP(E6,'e and d calculation '!$A$3:$Q$42,8,FALSE)</f>
        <v>5.7173913043478262</v>
      </c>
      <c r="G6" s="16">
        <f>VLOOKUP(E6,'e and d calculation '!$A$3:$Q$42,13,FALSE)</f>
        <v>6.2173913043478262</v>
      </c>
      <c r="H6" s="16">
        <f>VLOOKUP(E6,'e and d calculation '!$A$3:$Q$42,17,FALSE)</f>
        <v>11.934782608695652</v>
      </c>
    </row>
    <row r="7" spans="1:8" x14ac:dyDescent="0.35">
      <c r="A7">
        <v>6</v>
      </c>
      <c r="B7">
        <v>1</v>
      </c>
      <c r="D7" s="1">
        <v>6</v>
      </c>
      <c r="E7" s="1">
        <v>3</v>
      </c>
      <c r="F7" s="16">
        <f>VLOOKUP(E7,'e and d calculation '!$A$3:$Q$42,8,FALSE)</f>
        <v>5.7173913043478262</v>
      </c>
      <c r="G7" s="16">
        <f>VLOOKUP(E7,'e and d calculation '!$A$3:$Q$42,13,FALSE)</f>
        <v>6.2173913043478262</v>
      </c>
      <c r="H7" s="16">
        <f>VLOOKUP(E7,'e and d calculation '!$A$3:$Q$42,17,FALSE)</f>
        <v>11.934782608695652</v>
      </c>
    </row>
    <row r="8" spans="1:8" x14ac:dyDescent="0.35">
      <c r="A8">
        <v>7</v>
      </c>
      <c r="B8">
        <v>3</v>
      </c>
      <c r="D8" s="1">
        <v>7</v>
      </c>
      <c r="E8" s="1">
        <v>3</v>
      </c>
      <c r="F8" s="16">
        <f>VLOOKUP(E8,'e and d calculation '!$A$3:$Q$42,8,FALSE)</f>
        <v>5.7173913043478262</v>
      </c>
      <c r="G8" s="16">
        <f>VLOOKUP(E8,'e and d calculation '!$A$3:$Q$42,13,FALSE)</f>
        <v>6.2173913043478262</v>
      </c>
      <c r="H8" s="16">
        <f>VLOOKUP(E8,'e and d calculation '!$A$3:$Q$42,17,FALSE)</f>
        <v>11.934782608695652</v>
      </c>
    </row>
    <row r="9" spans="1:8" x14ac:dyDescent="0.35">
      <c r="A9">
        <v>8</v>
      </c>
      <c r="B9">
        <v>2</v>
      </c>
      <c r="D9" s="1">
        <v>8</v>
      </c>
      <c r="E9" s="1">
        <v>3</v>
      </c>
      <c r="F9" s="16">
        <f>VLOOKUP(E9,'e and d calculation '!$A$3:$Q$42,8,FALSE)</f>
        <v>5.7173913043478262</v>
      </c>
      <c r="G9" s="16">
        <f>VLOOKUP(E9,'e and d calculation '!$A$3:$Q$42,13,FALSE)</f>
        <v>6.2173913043478262</v>
      </c>
      <c r="H9" s="16">
        <f>VLOOKUP(E9,'e and d calculation '!$A$3:$Q$42,17,FALSE)</f>
        <v>11.934782608695652</v>
      </c>
    </row>
    <row r="10" spans="1:8" x14ac:dyDescent="0.35">
      <c r="A10">
        <v>9</v>
      </c>
      <c r="B10">
        <v>3</v>
      </c>
      <c r="D10" s="1">
        <v>9</v>
      </c>
      <c r="E10" s="1">
        <v>3</v>
      </c>
      <c r="F10" s="16">
        <f>VLOOKUP(E10,'e and d calculation '!$A$3:$Q$42,8,FALSE)</f>
        <v>5.7173913043478262</v>
      </c>
      <c r="G10" s="16">
        <f>VLOOKUP(E10,'e and d calculation '!$A$3:$Q$42,13,FALSE)</f>
        <v>6.2173913043478262</v>
      </c>
      <c r="H10" s="16">
        <f>VLOOKUP(E10,'e and d calculation '!$A$3:$Q$42,17,FALSE)</f>
        <v>11.934782608695652</v>
      </c>
    </row>
    <row r="11" spans="1:8" x14ac:dyDescent="0.35">
      <c r="A11">
        <v>10</v>
      </c>
      <c r="B11">
        <v>2</v>
      </c>
      <c r="D11" s="1">
        <v>10</v>
      </c>
      <c r="E11" s="1">
        <v>4</v>
      </c>
      <c r="F11" s="16">
        <f>VLOOKUP(E11,'e and d calculation '!$A$3:$Q$42,8,FALSE)</f>
        <v>5.7173913043478262</v>
      </c>
      <c r="G11" s="16">
        <f>VLOOKUP(E11,'e and d calculation '!$A$3:$Q$42,13,FALSE)</f>
        <v>6.2173913043478262</v>
      </c>
      <c r="H11" s="16">
        <f>VLOOKUP(E11,'e and d calculation '!$A$3:$Q$42,17,FALSE)</f>
        <v>11.934782608695652</v>
      </c>
    </row>
    <row r="12" spans="1:8" x14ac:dyDescent="0.35">
      <c r="A12">
        <v>11</v>
      </c>
      <c r="B12">
        <v>1</v>
      </c>
      <c r="D12" s="1">
        <v>11</v>
      </c>
      <c r="E12" s="1">
        <v>4</v>
      </c>
      <c r="F12" s="16">
        <f>VLOOKUP(E12,'e and d calculation '!$A$3:$Q$42,8,FALSE)</f>
        <v>5.7173913043478262</v>
      </c>
      <c r="G12" s="16">
        <f>VLOOKUP(E12,'e and d calculation '!$A$3:$Q$42,13,FALSE)</f>
        <v>6.2173913043478262</v>
      </c>
      <c r="H12" s="16">
        <f>VLOOKUP(E12,'e and d calculation '!$A$3:$Q$42,17,FALSE)</f>
        <v>11.934782608695652</v>
      </c>
    </row>
    <row r="13" spans="1:8" x14ac:dyDescent="0.35">
      <c r="A13">
        <v>12</v>
      </c>
      <c r="B13">
        <v>4</v>
      </c>
      <c r="D13" s="1">
        <v>12</v>
      </c>
      <c r="E13" s="1">
        <v>4</v>
      </c>
      <c r="F13" s="16">
        <f>VLOOKUP(E13,'e and d calculation '!$A$3:$Q$42,8,FALSE)</f>
        <v>5.7173913043478262</v>
      </c>
      <c r="G13" s="16">
        <f>VLOOKUP(E13,'e and d calculation '!$A$3:$Q$42,13,FALSE)</f>
        <v>6.2173913043478262</v>
      </c>
      <c r="H13" s="16">
        <f>VLOOKUP(E13,'e and d calculation '!$A$3:$Q$42,17,FALSE)</f>
        <v>11.934782608695652</v>
      </c>
    </row>
    <row r="14" spans="1:8" x14ac:dyDescent="0.35">
      <c r="A14">
        <v>13</v>
      </c>
      <c r="B14">
        <v>3</v>
      </c>
      <c r="D14" s="1">
        <v>13</v>
      </c>
      <c r="E14" s="1">
        <v>4</v>
      </c>
      <c r="F14" s="16">
        <f>VLOOKUP(E14,'e and d calculation '!$A$3:$Q$42,8,FALSE)</f>
        <v>5.7173913043478262</v>
      </c>
      <c r="G14" s="16">
        <f>VLOOKUP(E14,'e and d calculation '!$A$3:$Q$42,13,FALSE)</f>
        <v>6.2173913043478262</v>
      </c>
      <c r="H14" s="16">
        <f>VLOOKUP(E14,'e and d calculation '!$A$3:$Q$42,17,FALSE)</f>
        <v>11.934782608695652</v>
      </c>
    </row>
    <row r="15" spans="1:8" x14ac:dyDescent="0.35">
      <c r="A15">
        <v>14</v>
      </c>
      <c r="B15">
        <v>4</v>
      </c>
      <c r="D15" s="1">
        <v>14</v>
      </c>
      <c r="E15" s="1">
        <v>4</v>
      </c>
      <c r="F15" s="16">
        <f>VLOOKUP(E15,'e and d calculation '!$A$3:$Q$42,8,FALSE)</f>
        <v>5.7173913043478262</v>
      </c>
      <c r="G15" s="16">
        <f>VLOOKUP(E15,'e and d calculation '!$A$3:$Q$42,13,FALSE)</f>
        <v>6.2173913043478262</v>
      </c>
      <c r="H15" s="16">
        <f>VLOOKUP(E15,'e and d calculation '!$A$3:$Q$42,17,FALSE)</f>
        <v>11.934782608695652</v>
      </c>
    </row>
    <row r="16" spans="1:8" x14ac:dyDescent="0.35">
      <c r="A16">
        <v>15</v>
      </c>
      <c r="B16">
        <v>2</v>
      </c>
      <c r="D16" s="1">
        <v>15</v>
      </c>
      <c r="E16" s="1">
        <v>4</v>
      </c>
      <c r="F16" s="16">
        <f>VLOOKUP(E16,'e and d calculation '!$A$3:$Q$42,8,FALSE)</f>
        <v>5.7173913043478262</v>
      </c>
      <c r="G16" s="16">
        <f>VLOOKUP(E16,'e and d calculation '!$A$3:$Q$42,13,FALSE)</f>
        <v>6.2173913043478262</v>
      </c>
      <c r="H16" s="16">
        <f>VLOOKUP(E16,'e and d calculation '!$A$3:$Q$42,17,FALSE)</f>
        <v>11.934782608695652</v>
      </c>
    </row>
    <row r="17" spans="1:8" x14ac:dyDescent="0.35">
      <c r="A17">
        <v>16</v>
      </c>
      <c r="B17">
        <v>2</v>
      </c>
      <c r="D17" s="1">
        <v>16</v>
      </c>
      <c r="E17" s="1">
        <v>4</v>
      </c>
      <c r="F17" s="16">
        <f>VLOOKUP(E17,'e and d calculation '!$A$3:$Q$42,8,FALSE)</f>
        <v>5.7173913043478262</v>
      </c>
      <c r="G17" s="16">
        <f>VLOOKUP(E17,'e and d calculation '!$A$3:$Q$42,13,FALSE)</f>
        <v>6.2173913043478262</v>
      </c>
      <c r="H17" s="16">
        <f>VLOOKUP(E17,'e and d calculation '!$A$3:$Q$42,17,FALSE)</f>
        <v>11.934782608695652</v>
      </c>
    </row>
    <row r="18" spans="1:8" x14ac:dyDescent="0.35">
      <c r="A18">
        <v>17</v>
      </c>
      <c r="B18">
        <v>1</v>
      </c>
      <c r="D18" s="1">
        <v>17</v>
      </c>
      <c r="E18" s="1">
        <v>4</v>
      </c>
      <c r="F18" s="16">
        <f>VLOOKUP(E18,'e and d calculation '!$A$3:$Q$42,8,FALSE)</f>
        <v>5.7173913043478262</v>
      </c>
      <c r="G18" s="16">
        <f>VLOOKUP(E18,'e and d calculation '!$A$3:$Q$42,13,FALSE)</f>
        <v>6.2173913043478262</v>
      </c>
      <c r="H18" s="16">
        <f>VLOOKUP(E18,'e and d calculation '!$A$3:$Q$42,17,FALSE)</f>
        <v>11.934782608695652</v>
      </c>
    </row>
    <row r="19" spans="1:8" x14ac:dyDescent="0.35">
      <c r="A19">
        <v>18</v>
      </c>
      <c r="B19">
        <v>1</v>
      </c>
      <c r="D19" s="1">
        <v>18</v>
      </c>
      <c r="E19" s="1">
        <v>5</v>
      </c>
      <c r="F19" s="16">
        <f>VLOOKUP(E19,'e and d calculation '!$A$3:$Q$42,8,FALSE)</f>
        <v>7.8043478260869561</v>
      </c>
      <c r="G19" s="16">
        <f>VLOOKUP(E19,'e and d calculation '!$A$3:$Q$42,13,FALSE)</f>
        <v>8.304347826086957</v>
      </c>
      <c r="H19" s="16">
        <f>VLOOKUP(E19,'e and d calculation '!$A$3:$Q$42,17,FALSE)</f>
        <v>16.108695652173914</v>
      </c>
    </row>
    <row r="20" spans="1:8" x14ac:dyDescent="0.35">
      <c r="A20">
        <v>19</v>
      </c>
      <c r="B20">
        <v>4</v>
      </c>
      <c r="D20" s="1">
        <v>19</v>
      </c>
      <c r="E20" s="1">
        <v>5</v>
      </c>
      <c r="F20" s="16">
        <f>VLOOKUP(E20,'e and d calculation '!$A$3:$Q$42,8,FALSE)</f>
        <v>7.8043478260869561</v>
      </c>
      <c r="G20" s="16">
        <f>VLOOKUP(E20,'e and d calculation '!$A$3:$Q$42,13,FALSE)</f>
        <v>8.304347826086957</v>
      </c>
      <c r="H20" s="16">
        <f>VLOOKUP(E20,'e and d calculation '!$A$3:$Q$42,17,FALSE)</f>
        <v>16.108695652173914</v>
      </c>
    </row>
    <row r="21" spans="1:8" x14ac:dyDescent="0.35">
      <c r="A21">
        <v>20</v>
      </c>
      <c r="B21">
        <v>3</v>
      </c>
      <c r="D21" s="1">
        <v>20</v>
      </c>
      <c r="E21" s="1">
        <v>5</v>
      </c>
      <c r="F21" s="16">
        <f>VLOOKUP(E21,'e and d calculation '!$A$3:$Q$42,8,FALSE)</f>
        <v>7.8043478260869561</v>
      </c>
      <c r="G21" s="16">
        <f>VLOOKUP(E21,'e and d calculation '!$A$3:$Q$42,13,FALSE)</f>
        <v>8.304347826086957</v>
      </c>
      <c r="H21" s="16">
        <f>VLOOKUP(E21,'e and d calculation '!$A$3:$Q$42,17,FALSE)</f>
        <v>16.108695652173914</v>
      </c>
    </row>
    <row r="22" spans="1:8" x14ac:dyDescent="0.35">
      <c r="A22">
        <v>21</v>
      </c>
      <c r="B22">
        <v>3</v>
      </c>
      <c r="D22" s="1">
        <v>21</v>
      </c>
      <c r="E22" s="1">
        <v>5</v>
      </c>
      <c r="F22" s="16">
        <f>VLOOKUP(E22,'e and d calculation '!$A$3:$Q$42,8,FALSE)</f>
        <v>7.8043478260869561</v>
      </c>
      <c r="G22" s="16">
        <f>VLOOKUP(E22,'e and d calculation '!$A$3:$Q$42,13,FALSE)</f>
        <v>8.304347826086957</v>
      </c>
      <c r="H22" s="16">
        <f>VLOOKUP(E22,'e and d calculation '!$A$3:$Q$42,17,FALSE)</f>
        <v>16.108695652173914</v>
      </c>
    </row>
    <row r="23" spans="1:8" x14ac:dyDescent="0.35">
      <c r="A23">
        <v>22</v>
      </c>
      <c r="B23">
        <v>4</v>
      </c>
      <c r="D23" s="1">
        <v>22</v>
      </c>
      <c r="E23" s="1">
        <v>5</v>
      </c>
      <c r="F23" s="16">
        <f>VLOOKUP(E23,'e and d calculation '!$A$3:$Q$42,8,FALSE)</f>
        <v>7.8043478260869561</v>
      </c>
      <c r="G23" s="16">
        <f>VLOOKUP(E23,'e and d calculation '!$A$3:$Q$42,13,FALSE)</f>
        <v>8.304347826086957</v>
      </c>
      <c r="H23" s="16">
        <f>VLOOKUP(E23,'e and d calculation '!$A$3:$Q$42,17,FALSE)</f>
        <v>16.108695652173914</v>
      </c>
    </row>
    <row r="24" spans="1:8" x14ac:dyDescent="0.35">
      <c r="A24">
        <v>23</v>
      </c>
      <c r="B24">
        <v>2</v>
      </c>
      <c r="D24" s="1">
        <v>23</v>
      </c>
      <c r="E24" s="1">
        <v>5</v>
      </c>
      <c r="F24" s="16">
        <f>VLOOKUP(E24,'e and d calculation '!$A$3:$Q$42,8,FALSE)</f>
        <v>7.8043478260869561</v>
      </c>
      <c r="G24" s="16">
        <f>VLOOKUP(E24,'e and d calculation '!$A$3:$Q$42,13,FALSE)</f>
        <v>8.304347826086957</v>
      </c>
      <c r="H24" s="16">
        <f>VLOOKUP(E24,'e and d calculation '!$A$3:$Q$42,17,FALSE)</f>
        <v>16.108695652173914</v>
      </c>
    </row>
    <row r="25" spans="1:8" x14ac:dyDescent="0.35">
      <c r="A25">
        <v>24</v>
      </c>
      <c r="B25">
        <v>2</v>
      </c>
      <c r="D25" s="1">
        <v>24</v>
      </c>
      <c r="E25" s="1">
        <v>5</v>
      </c>
      <c r="F25" s="16">
        <f>VLOOKUP(E25,'e and d calculation '!$A$3:$Q$42,8,FALSE)</f>
        <v>7.8043478260869561</v>
      </c>
      <c r="G25" s="16">
        <f>VLOOKUP(E25,'e and d calculation '!$A$3:$Q$42,13,FALSE)</f>
        <v>8.304347826086957</v>
      </c>
      <c r="H25" s="16">
        <f>VLOOKUP(E25,'e and d calculation '!$A$3:$Q$42,17,FALSE)</f>
        <v>16.108695652173914</v>
      </c>
    </row>
    <row r="26" spans="1:8" x14ac:dyDescent="0.35">
      <c r="A26">
        <v>25</v>
      </c>
      <c r="B26">
        <v>4</v>
      </c>
      <c r="D26" s="1">
        <v>25</v>
      </c>
      <c r="E26" s="1">
        <v>6</v>
      </c>
      <c r="F26" s="16">
        <f>VLOOKUP(E26,'e and d calculation '!$A$3:$Q$42,8,FALSE)</f>
        <v>7.8043478260869561</v>
      </c>
      <c r="G26" s="16">
        <f>VLOOKUP(E26,'e and d calculation '!$A$3:$Q$42,13,FALSE)</f>
        <v>8.304347826086957</v>
      </c>
      <c r="H26" s="16">
        <f>VLOOKUP(E26,'e and d calculation '!$A$3:$Q$42,17,FALSE)</f>
        <v>16.108695652173914</v>
      </c>
    </row>
    <row r="27" spans="1:8" x14ac:dyDescent="0.35">
      <c r="A27">
        <v>26</v>
      </c>
      <c r="B27">
        <v>2</v>
      </c>
      <c r="D27" s="1">
        <v>26</v>
      </c>
      <c r="E27" s="1">
        <v>6</v>
      </c>
      <c r="F27" s="16">
        <f>VLOOKUP(E27,'e and d calculation '!$A$3:$Q$42,8,FALSE)</f>
        <v>7.8043478260869561</v>
      </c>
      <c r="G27" s="16">
        <f>VLOOKUP(E27,'e and d calculation '!$A$3:$Q$42,13,FALSE)</f>
        <v>8.304347826086957</v>
      </c>
      <c r="H27" s="16">
        <f>VLOOKUP(E27,'e and d calculation '!$A$3:$Q$42,17,FALSE)</f>
        <v>16.108695652173914</v>
      </c>
    </row>
    <row r="28" spans="1:8" x14ac:dyDescent="0.35">
      <c r="A28">
        <v>27</v>
      </c>
      <c r="B28">
        <v>2</v>
      </c>
      <c r="D28" s="1">
        <v>27</v>
      </c>
      <c r="E28" s="1">
        <v>7</v>
      </c>
      <c r="F28" s="16">
        <f>VLOOKUP(E28,'e and d calculation '!$A$3:$Q$42,8,FALSE)</f>
        <v>1.5434782608695652</v>
      </c>
      <c r="G28" s="16">
        <f>VLOOKUP(E28,'e and d calculation '!$A$3:$Q$42,13,FALSE)</f>
        <v>2.043478260869565</v>
      </c>
      <c r="H28" s="16">
        <f>VLOOKUP(E28,'e and d calculation '!$A$3:$Q$42,17,FALSE)</f>
        <v>3.5869565217391299</v>
      </c>
    </row>
    <row r="29" spans="1:8" x14ac:dyDescent="0.35">
      <c r="A29">
        <v>28</v>
      </c>
      <c r="B29">
        <v>1</v>
      </c>
      <c r="D29" s="1">
        <v>28</v>
      </c>
      <c r="E29" s="1">
        <v>7</v>
      </c>
      <c r="F29" s="16">
        <f>VLOOKUP(E29,'e and d calculation '!$A$3:$Q$42,8,FALSE)</f>
        <v>1.5434782608695652</v>
      </c>
      <c r="G29" s="16">
        <f>VLOOKUP(E29,'e and d calculation '!$A$3:$Q$42,13,FALSE)</f>
        <v>2.043478260869565</v>
      </c>
      <c r="H29" s="16">
        <f>VLOOKUP(E29,'e and d calculation '!$A$3:$Q$42,17,FALSE)</f>
        <v>3.5869565217391299</v>
      </c>
    </row>
    <row r="30" spans="1:8" x14ac:dyDescent="0.35">
      <c r="A30">
        <v>29</v>
      </c>
      <c r="B30">
        <v>3</v>
      </c>
      <c r="D30" s="1">
        <v>29</v>
      </c>
      <c r="E30" s="1">
        <v>7</v>
      </c>
      <c r="F30" s="16">
        <f>VLOOKUP(E30,'e and d calculation '!$A$3:$Q$42,8,FALSE)</f>
        <v>1.5434782608695652</v>
      </c>
      <c r="G30" s="16">
        <f>VLOOKUP(E30,'e and d calculation '!$A$3:$Q$42,13,FALSE)</f>
        <v>2.043478260869565</v>
      </c>
      <c r="H30" s="16">
        <f>VLOOKUP(E30,'e and d calculation '!$A$3:$Q$42,17,FALSE)</f>
        <v>3.5869565217391299</v>
      </c>
    </row>
    <row r="31" spans="1:8" x14ac:dyDescent="0.35">
      <c r="A31">
        <v>30</v>
      </c>
      <c r="B31">
        <v>4</v>
      </c>
      <c r="D31" s="1">
        <v>30</v>
      </c>
      <c r="E31" s="1">
        <v>7</v>
      </c>
      <c r="F31" s="16">
        <f>VLOOKUP(E31,'e and d calculation '!$A$3:$Q$42,8,FALSE)</f>
        <v>1.5434782608695652</v>
      </c>
      <c r="G31" s="16">
        <f>VLOOKUP(E31,'e and d calculation '!$A$3:$Q$42,13,FALSE)</f>
        <v>2.043478260869565</v>
      </c>
      <c r="H31" s="16">
        <f>VLOOKUP(E31,'e and d calculation '!$A$3:$Q$42,17,FALSE)</f>
        <v>3.5869565217391299</v>
      </c>
    </row>
    <row r="32" spans="1:8" x14ac:dyDescent="0.35">
      <c r="A32">
        <v>31</v>
      </c>
      <c r="B32">
        <v>1</v>
      </c>
      <c r="D32" s="1">
        <v>31</v>
      </c>
      <c r="E32" s="1">
        <v>7</v>
      </c>
      <c r="F32" s="16">
        <f>VLOOKUP(E32,'e and d calculation '!$A$3:$Q$42,8,FALSE)</f>
        <v>1.5434782608695652</v>
      </c>
      <c r="G32" s="16">
        <f>VLOOKUP(E32,'e and d calculation '!$A$3:$Q$42,13,FALSE)</f>
        <v>2.043478260869565</v>
      </c>
      <c r="H32" s="16">
        <f>VLOOKUP(E32,'e and d calculation '!$A$3:$Q$42,17,FALSE)</f>
        <v>3.5869565217391299</v>
      </c>
    </row>
    <row r="33" spans="1:8" x14ac:dyDescent="0.35">
      <c r="A33">
        <v>32</v>
      </c>
      <c r="B33">
        <v>2</v>
      </c>
      <c r="D33" s="1">
        <v>32</v>
      </c>
      <c r="E33" s="1">
        <v>7</v>
      </c>
      <c r="F33" s="16">
        <f>VLOOKUP(E33,'e and d calculation '!$A$3:$Q$42,8,FALSE)</f>
        <v>1.5434782608695652</v>
      </c>
      <c r="G33" s="16">
        <f>VLOOKUP(E33,'e and d calculation '!$A$3:$Q$42,13,FALSE)</f>
        <v>2.043478260869565</v>
      </c>
      <c r="H33" s="16">
        <f>VLOOKUP(E33,'e and d calculation '!$A$3:$Q$42,17,FALSE)</f>
        <v>3.5869565217391299</v>
      </c>
    </row>
    <row r="34" spans="1:8" x14ac:dyDescent="0.35">
      <c r="A34">
        <v>33</v>
      </c>
      <c r="B34">
        <v>1</v>
      </c>
      <c r="D34" s="1">
        <v>33</v>
      </c>
      <c r="E34" s="1">
        <v>7</v>
      </c>
      <c r="F34" s="16">
        <f>VLOOKUP(E34,'e and d calculation '!$A$3:$Q$42,8,FALSE)</f>
        <v>1.5434782608695652</v>
      </c>
      <c r="G34" s="16">
        <f>VLOOKUP(E34,'e and d calculation '!$A$3:$Q$42,13,FALSE)</f>
        <v>2.043478260869565</v>
      </c>
      <c r="H34" s="16">
        <f>VLOOKUP(E34,'e and d calculation '!$A$3:$Q$42,17,FALSE)</f>
        <v>3.5869565217391299</v>
      </c>
    </row>
    <row r="35" spans="1:8" x14ac:dyDescent="0.35">
      <c r="A35">
        <v>34</v>
      </c>
      <c r="B35">
        <v>1</v>
      </c>
      <c r="D35" s="1">
        <v>34</v>
      </c>
      <c r="E35" s="1">
        <v>7</v>
      </c>
      <c r="F35" s="16">
        <f>VLOOKUP(E35,'e and d calculation '!$A$3:$Q$42,8,FALSE)</f>
        <v>1.5434782608695652</v>
      </c>
      <c r="G35" s="16">
        <f>VLOOKUP(E35,'e and d calculation '!$A$3:$Q$42,13,FALSE)</f>
        <v>2.043478260869565</v>
      </c>
      <c r="H35" s="16">
        <f>VLOOKUP(E35,'e and d calculation '!$A$3:$Q$42,17,FALSE)</f>
        <v>3.5869565217391299</v>
      </c>
    </row>
    <row r="36" spans="1:8" x14ac:dyDescent="0.35">
      <c r="A36">
        <v>35</v>
      </c>
      <c r="B36">
        <v>1</v>
      </c>
      <c r="D36" s="1">
        <v>35</v>
      </c>
      <c r="E36" s="1">
        <v>7</v>
      </c>
      <c r="F36" s="16">
        <f>VLOOKUP(E36,'e and d calculation '!$A$3:$Q$42,8,FALSE)</f>
        <v>1.5434782608695652</v>
      </c>
      <c r="G36" s="16">
        <f>VLOOKUP(E36,'e and d calculation '!$A$3:$Q$42,13,FALSE)</f>
        <v>2.043478260869565</v>
      </c>
      <c r="H36" s="16">
        <f>VLOOKUP(E36,'e and d calculation '!$A$3:$Q$42,17,FALSE)</f>
        <v>3.5869565217391299</v>
      </c>
    </row>
    <row r="37" spans="1:8" x14ac:dyDescent="0.35">
      <c r="A37">
        <v>36</v>
      </c>
      <c r="B37">
        <v>1</v>
      </c>
      <c r="D37" s="1">
        <v>36</v>
      </c>
      <c r="E37" s="1">
        <v>8</v>
      </c>
      <c r="F37" s="16">
        <f>VLOOKUP(E37,'e and d calculation '!$A$3:$Q$42,8,FALSE)</f>
        <v>3.6304347826086958</v>
      </c>
      <c r="G37" s="16">
        <f>VLOOKUP(E37,'e and d calculation '!$A$3:$Q$42,13,FALSE)</f>
        <v>4.1304347826086953</v>
      </c>
      <c r="H37" s="16">
        <f>VLOOKUP(E37,'e and d calculation '!$A$3:$Q$42,17,FALSE)</f>
        <v>7.7608695652173907</v>
      </c>
    </row>
    <row r="38" spans="1:8" x14ac:dyDescent="0.35">
      <c r="A38">
        <v>37</v>
      </c>
      <c r="B38">
        <v>2</v>
      </c>
      <c r="D38" s="1">
        <v>37</v>
      </c>
      <c r="E38" s="1">
        <v>8</v>
      </c>
      <c r="F38" s="16">
        <f>VLOOKUP(E38,'e and d calculation '!$A$3:$Q$42,8,FALSE)</f>
        <v>3.6304347826086958</v>
      </c>
      <c r="G38" s="16">
        <f>VLOOKUP(E38,'e and d calculation '!$A$3:$Q$42,13,FALSE)</f>
        <v>4.1304347826086953</v>
      </c>
      <c r="H38" s="16">
        <f>VLOOKUP(E38,'e and d calculation '!$A$3:$Q$42,17,FALSE)</f>
        <v>7.7608695652173907</v>
      </c>
    </row>
    <row r="39" spans="1:8" x14ac:dyDescent="0.35">
      <c r="A39">
        <v>38</v>
      </c>
      <c r="B39">
        <v>4</v>
      </c>
      <c r="D39" s="1">
        <v>38</v>
      </c>
      <c r="E39" s="1">
        <v>8</v>
      </c>
      <c r="F39" s="16">
        <f>VLOOKUP(E39,'e and d calculation '!$A$3:$Q$42,8,FALSE)</f>
        <v>3.6304347826086958</v>
      </c>
      <c r="G39" s="16">
        <f>VLOOKUP(E39,'e and d calculation '!$A$3:$Q$42,13,FALSE)</f>
        <v>4.1304347826086953</v>
      </c>
      <c r="H39" s="16">
        <f>VLOOKUP(E39,'e and d calculation '!$A$3:$Q$42,17,FALSE)</f>
        <v>7.7608695652173907</v>
      </c>
    </row>
    <row r="40" spans="1:8" x14ac:dyDescent="0.35">
      <c r="A40">
        <v>39</v>
      </c>
      <c r="B40">
        <v>4</v>
      </c>
      <c r="D40" s="1">
        <v>39</v>
      </c>
      <c r="E40" s="1">
        <v>8</v>
      </c>
      <c r="F40" s="16">
        <f>VLOOKUP(E40,'e and d calculation '!$A$3:$Q$42,8,FALSE)</f>
        <v>3.6304347826086958</v>
      </c>
      <c r="G40" s="16">
        <f>VLOOKUP(E40,'e and d calculation '!$A$3:$Q$42,13,FALSE)</f>
        <v>4.1304347826086953</v>
      </c>
      <c r="H40" s="16">
        <f>VLOOKUP(E40,'e and d calculation '!$A$3:$Q$42,17,FALSE)</f>
        <v>7.7608695652173907</v>
      </c>
    </row>
    <row r="41" spans="1:8" x14ac:dyDescent="0.35">
      <c r="A41">
        <v>40</v>
      </c>
      <c r="B41">
        <v>1</v>
      </c>
      <c r="D41" s="1">
        <v>40</v>
      </c>
      <c r="E41" s="1">
        <v>8</v>
      </c>
      <c r="F41" s="16">
        <f>VLOOKUP(E41,'e and d calculation '!$A$3:$Q$42,8,FALSE)</f>
        <v>3.6304347826086958</v>
      </c>
      <c r="G41" s="16">
        <f>VLOOKUP(E41,'e and d calculation '!$A$3:$Q$42,13,FALSE)</f>
        <v>4.1304347826086953</v>
      </c>
      <c r="H41" s="16">
        <f>VLOOKUP(E41,'e and d calculation '!$A$3:$Q$42,17,FALSE)</f>
        <v>7.7608695652173907</v>
      </c>
    </row>
    <row r="42" spans="1:8" x14ac:dyDescent="0.35">
      <c r="D42" s="1">
        <v>41</v>
      </c>
      <c r="E42" s="1">
        <v>9</v>
      </c>
      <c r="F42" s="16">
        <f>VLOOKUP(E42,'e and d calculation '!$A$3:$Q$42,8,FALSE)</f>
        <v>4.6739130434782608</v>
      </c>
      <c r="G42" s="16">
        <f>VLOOKUP(E42,'e and d calculation '!$A$3:$Q$42,13,FALSE)</f>
        <v>5.1739130434782608</v>
      </c>
      <c r="H42" s="16">
        <f>VLOOKUP(E42,'e and d calculation '!$A$3:$Q$42,17,FALSE)</f>
        <v>9.8478260869565215</v>
      </c>
    </row>
    <row r="43" spans="1:8" x14ac:dyDescent="0.35">
      <c r="D43" s="1">
        <v>42</v>
      </c>
      <c r="E43" s="1">
        <v>9</v>
      </c>
      <c r="F43" s="16">
        <f>VLOOKUP(E43,'e and d calculation '!$A$3:$Q$42,8,FALSE)</f>
        <v>4.6739130434782608</v>
      </c>
      <c r="G43" s="16">
        <f>VLOOKUP(E43,'e and d calculation '!$A$3:$Q$42,13,FALSE)</f>
        <v>5.1739130434782608</v>
      </c>
      <c r="H43" s="16">
        <f>VLOOKUP(E43,'e and d calculation '!$A$3:$Q$42,17,FALSE)</f>
        <v>9.8478260869565215</v>
      </c>
    </row>
    <row r="44" spans="1:8" x14ac:dyDescent="0.35">
      <c r="D44" s="1">
        <v>43</v>
      </c>
      <c r="E44" s="1">
        <v>9</v>
      </c>
      <c r="F44" s="16">
        <f>VLOOKUP(E44,'e and d calculation '!$A$3:$Q$42,8,FALSE)</f>
        <v>4.6739130434782608</v>
      </c>
      <c r="G44" s="16">
        <f>VLOOKUP(E44,'e and d calculation '!$A$3:$Q$42,13,FALSE)</f>
        <v>5.1739130434782608</v>
      </c>
      <c r="H44" s="16">
        <f>VLOOKUP(E44,'e and d calculation '!$A$3:$Q$42,17,FALSE)</f>
        <v>9.8478260869565215</v>
      </c>
    </row>
    <row r="45" spans="1:8" x14ac:dyDescent="0.35">
      <c r="D45" s="1">
        <v>44</v>
      </c>
      <c r="E45" s="1">
        <v>9</v>
      </c>
      <c r="F45" s="16">
        <f>VLOOKUP(E45,'e and d calculation '!$A$3:$Q$42,8,FALSE)</f>
        <v>4.6739130434782608</v>
      </c>
      <c r="G45" s="16">
        <f>VLOOKUP(E45,'e and d calculation '!$A$3:$Q$42,13,FALSE)</f>
        <v>5.1739130434782608</v>
      </c>
      <c r="H45" s="16">
        <f>VLOOKUP(E45,'e and d calculation '!$A$3:$Q$42,17,FALSE)</f>
        <v>9.8478260869565215</v>
      </c>
    </row>
    <row r="46" spans="1:8" x14ac:dyDescent="0.35">
      <c r="D46" s="1">
        <v>45</v>
      </c>
      <c r="E46" s="1">
        <v>9</v>
      </c>
      <c r="F46" s="16">
        <f>VLOOKUP(E46,'e and d calculation '!$A$3:$Q$42,8,FALSE)</f>
        <v>4.6739130434782608</v>
      </c>
      <c r="G46" s="16">
        <f>VLOOKUP(E46,'e and d calculation '!$A$3:$Q$42,13,FALSE)</f>
        <v>5.1739130434782608</v>
      </c>
      <c r="H46" s="16">
        <f>VLOOKUP(E46,'e and d calculation '!$A$3:$Q$42,17,FALSE)</f>
        <v>9.8478260869565215</v>
      </c>
    </row>
    <row r="47" spans="1:8" x14ac:dyDescent="0.35">
      <c r="D47" s="1">
        <v>46</v>
      </c>
      <c r="E47" s="1">
        <v>9</v>
      </c>
      <c r="F47" s="16">
        <f>VLOOKUP(E47,'e and d calculation '!$A$3:$Q$42,8,FALSE)</f>
        <v>4.6739130434782608</v>
      </c>
      <c r="G47" s="16">
        <f>VLOOKUP(E47,'e and d calculation '!$A$3:$Q$42,13,FALSE)</f>
        <v>5.1739130434782608</v>
      </c>
      <c r="H47" s="16">
        <f>VLOOKUP(E47,'e and d calculation '!$A$3:$Q$42,17,FALSE)</f>
        <v>9.8478260869565215</v>
      </c>
    </row>
    <row r="48" spans="1:8" x14ac:dyDescent="0.35">
      <c r="D48" s="1">
        <v>47</v>
      </c>
      <c r="E48" s="1">
        <v>9</v>
      </c>
      <c r="F48" s="16">
        <f>VLOOKUP(E48,'e and d calculation '!$A$3:$Q$42,8,FALSE)</f>
        <v>4.6739130434782608</v>
      </c>
      <c r="G48" s="16">
        <f>VLOOKUP(E48,'e and d calculation '!$A$3:$Q$42,13,FALSE)</f>
        <v>5.1739130434782608</v>
      </c>
      <c r="H48" s="16">
        <f>VLOOKUP(E48,'e and d calculation '!$A$3:$Q$42,17,FALSE)</f>
        <v>9.8478260869565215</v>
      </c>
    </row>
    <row r="49" spans="4:8" x14ac:dyDescent="0.35">
      <c r="D49" s="1">
        <v>48</v>
      </c>
      <c r="E49" s="1">
        <v>9</v>
      </c>
      <c r="F49" s="16">
        <f>VLOOKUP(E49,'e and d calculation '!$A$3:$Q$42,8,FALSE)</f>
        <v>4.6739130434782608</v>
      </c>
      <c r="G49" s="16">
        <f>VLOOKUP(E49,'e and d calculation '!$A$3:$Q$42,13,FALSE)</f>
        <v>5.1739130434782608</v>
      </c>
      <c r="H49" s="16">
        <f>VLOOKUP(E49,'e and d calculation '!$A$3:$Q$42,17,FALSE)</f>
        <v>9.8478260869565215</v>
      </c>
    </row>
    <row r="50" spans="4:8" x14ac:dyDescent="0.35">
      <c r="D50" s="1">
        <v>49</v>
      </c>
      <c r="E50" s="1">
        <v>9</v>
      </c>
      <c r="F50" s="16">
        <f>VLOOKUP(E50,'e and d calculation '!$A$3:$Q$42,8,FALSE)</f>
        <v>4.6739130434782608</v>
      </c>
      <c r="G50" s="16">
        <f>VLOOKUP(E50,'e and d calculation '!$A$3:$Q$42,13,FALSE)</f>
        <v>5.1739130434782608</v>
      </c>
      <c r="H50" s="16">
        <f>VLOOKUP(E50,'e and d calculation '!$A$3:$Q$42,17,FALSE)</f>
        <v>9.8478260869565215</v>
      </c>
    </row>
    <row r="51" spans="4:8" x14ac:dyDescent="0.35">
      <c r="D51" s="1">
        <v>50</v>
      </c>
      <c r="E51" s="1">
        <v>9</v>
      </c>
      <c r="F51" s="16">
        <f>VLOOKUP(E51,'e and d calculation '!$A$3:$Q$42,8,FALSE)</f>
        <v>4.6739130434782608</v>
      </c>
      <c r="G51" s="16">
        <f>VLOOKUP(E51,'e and d calculation '!$A$3:$Q$42,13,FALSE)</f>
        <v>5.1739130434782608</v>
      </c>
      <c r="H51" s="16">
        <f>VLOOKUP(E51,'e and d calculation '!$A$3:$Q$42,17,FALSE)</f>
        <v>9.8478260869565215</v>
      </c>
    </row>
    <row r="52" spans="4:8" x14ac:dyDescent="0.35">
      <c r="D52" s="1">
        <v>51</v>
      </c>
      <c r="E52" s="1">
        <v>10</v>
      </c>
      <c r="F52" s="16">
        <f>VLOOKUP(E52,'e and d calculation '!$A$3:$Q$42,8,FALSE)</f>
        <v>6.7608695652173916</v>
      </c>
      <c r="G52" s="16">
        <f>VLOOKUP(E52,'e and d calculation '!$A$3:$Q$42,13,FALSE)</f>
        <v>7.2608695652173916</v>
      </c>
      <c r="H52" s="16">
        <f>VLOOKUP(E52,'e and d calculation '!$A$3:$Q$42,17,FALSE)</f>
        <v>14.021739130434783</v>
      </c>
    </row>
    <row r="53" spans="4:8" x14ac:dyDescent="0.35">
      <c r="D53" s="1">
        <v>52</v>
      </c>
      <c r="E53" s="1">
        <v>10</v>
      </c>
      <c r="F53" s="16">
        <f>VLOOKUP(E53,'e and d calculation '!$A$3:$Q$42,8,FALSE)</f>
        <v>6.7608695652173916</v>
      </c>
      <c r="G53" s="16">
        <f>VLOOKUP(E53,'e and d calculation '!$A$3:$Q$42,13,FALSE)</f>
        <v>7.2608695652173916</v>
      </c>
      <c r="H53" s="16">
        <f>VLOOKUP(E53,'e and d calculation '!$A$3:$Q$42,17,FALSE)</f>
        <v>14.021739130434783</v>
      </c>
    </row>
    <row r="54" spans="4:8" x14ac:dyDescent="0.35">
      <c r="D54" s="1">
        <v>53</v>
      </c>
      <c r="E54" s="1">
        <v>10</v>
      </c>
      <c r="F54" s="16">
        <f>VLOOKUP(E54,'e and d calculation '!$A$3:$Q$42,8,FALSE)</f>
        <v>6.7608695652173916</v>
      </c>
      <c r="G54" s="16">
        <f>VLOOKUP(E54,'e and d calculation '!$A$3:$Q$42,13,FALSE)</f>
        <v>7.2608695652173916</v>
      </c>
      <c r="H54" s="16">
        <f>VLOOKUP(E54,'e and d calculation '!$A$3:$Q$42,17,FALSE)</f>
        <v>14.021739130434783</v>
      </c>
    </row>
    <row r="55" spans="4:8" x14ac:dyDescent="0.35">
      <c r="D55" s="1">
        <v>54</v>
      </c>
      <c r="E55" s="1">
        <v>10</v>
      </c>
      <c r="F55" s="16">
        <f>VLOOKUP(E55,'e and d calculation '!$A$3:$Q$42,8,FALSE)</f>
        <v>6.7608695652173916</v>
      </c>
      <c r="G55" s="16">
        <f>VLOOKUP(E55,'e and d calculation '!$A$3:$Q$42,13,FALSE)</f>
        <v>7.2608695652173916</v>
      </c>
      <c r="H55" s="16">
        <f>VLOOKUP(E55,'e and d calculation '!$A$3:$Q$42,17,FALSE)</f>
        <v>14.021739130434783</v>
      </c>
    </row>
    <row r="56" spans="4:8" x14ac:dyDescent="0.35">
      <c r="D56" s="1">
        <v>55</v>
      </c>
      <c r="E56" s="1">
        <v>10</v>
      </c>
      <c r="F56" s="16">
        <f>VLOOKUP(E56,'e and d calculation '!$A$3:$Q$42,8,FALSE)</f>
        <v>6.7608695652173916</v>
      </c>
      <c r="G56" s="16">
        <f>VLOOKUP(E56,'e and d calculation '!$A$3:$Q$42,13,FALSE)</f>
        <v>7.2608695652173916</v>
      </c>
      <c r="H56" s="16">
        <f>VLOOKUP(E56,'e and d calculation '!$A$3:$Q$42,17,FALSE)</f>
        <v>14.021739130434783</v>
      </c>
    </row>
    <row r="57" spans="4:8" x14ac:dyDescent="0.35">
      <c r="D57" s="1">
        <v>56</v>
      </c>
      <c r="E57" s="1">
        <v>10</v>
      </c>
      <c r="F57" s="16">
        <f>VLOOKUP(E57,'e and d calculation '!$A$3:$Q$42,8,FALSE)</f>
        <v>6.7608695652173916</v>
      </c>
      <c r="G57" s="16">
        <f>VLOOKUP(E57,'e and d calculation '!$A$3:$Q$42,13,FALSE)</f>
        <v>7.2608695652173916</v>
      </c>
      <c r="H57" s="16">
        <f>VLOOKUP(E57,'e and d calculation '!$A$3:$Q$42,17,FALSE)</f>
        <v>14.021739130434783</v>
      </c>
    </row>
    <row r="58" spans="4:8" x14ac:dyDescent="0.35">
      <c r="D58" s="1">
        <v>57</v>
      </c>
      <c r="E58" s="1">
        <v>10</v>
      </c>
      <c r="F58" s="16">
        <f>VLOOKUP(E58,'e and d calculation '!$A$3:$Q$42,8,FALSE)</f>
        <v>6.7608695652173916</v>
      </c>
      <c r="G58" s="16">
        <f>VLOOKUP(E58,'e and d calculation '!$A$3:$Q$42,13,FALSE)</f>
        <v>7.2608695652173916</v>
      </c>
      <c r="H58" s="16">
        <f>VLOOKUP(E58,'e and d calculation '!$A$3:$Q$42,17,FALSE)</f>
        <v>14.021739130434783</v>
      </c>
    </row>
    <row r="59" spans="4:8" x14ac:dyDescent="0.35">
      <c r="D59" s="1">
        <v>58</v>
      </c>
      <c r="E59" s="1">
        <v>10</v>
      </c>
      <c r="F59" s="16">
        <f>VLOOKUP(E59,'e and d calculation '!$A$3:$Q$42,8,FALSE)</f>
        <v>6.7608695652173916</v>
      </c>
      <c r="G59" s="16">
        <f>VLOOKUP(E59,'e and d calculation '!$A$3:$Q$42,13,FALSE)</f>
        <v>7.2608695652173916</v>
      </c>
      <c r="H59" s="16">
        <f>VLOOKUP(E59,'e and d calculation '!$A$3:$Q$42,17,FALSE)</f>
        <v>14.021739130434783</v>
      </c>
    </row>
    <row r="60" spans="4:8" x14ac:dyDescent="0.35">
      <c r="D60" s="1">
        <v>59</v>
      </c>
      <c r="E60" s="1">
        <v>10</v>
      </c>
      <c r="F60" s="16">
        <f>VLOOKUP(E60,'e and d calculation '!$A$3:$Q$42,8,FALSE)</f>
        <v>6.7608695652173916</v>
      </c>
      <c r="G60" s="16">
        <f>VLOOKUP(E60,'e and d calculation '!$A$3:$Q$42,13,FALSE)</f>
        <v>7.2608695652173916</v>
      </c>
      <c r="H60" s="16">
        <f>VLOOKUP(E60,'e and d calculation '!$A$3:$Q$42,17,FALSE)</f>
        <v>14.021739130434783</v>
      </c>
    </row>
    <row r="61" spans="4:8" x14ac:dyDescent="0.35">
      <c r="D61" s="1">
        <v>60</v>
      </c>
      <c r="E61" s="1">
        <v>11</v>
      </c>
      <c r="F61" s="16">
        <f>VLOOKUP(E61,'e and d calculation '!$A$3:$Q$42,8,FALSE)</f>
        <v>7.8043478260869561</v>
      </c>
      <c r="G61" s="16">
        <f>VLOOKUP(E61,'e and d calculation '!$A$3:$Q$42,13,FALSE)</f>
        <v>8.304347826086957</v>
      </c>
      <c r="H61" s="16">
        <f>VLOOKUP(E61,'e and d calculation '!$A$3:$Q$42,17,FALSE)</f>
        <v>16.108695652173914</v>
      </c>
    </row>
    <row r="62" spans="4:8" x14ac:dyDescent="0.35">
      <c r="D62" s="1">
        <v>61</v>
      </c>
      <c r="E62" s="1">
        <v>11</v>
      </c>
      <c r="F62" s="16">
        <f>VLOOKUP(E62,'e and d calculation '!$A$3:$Q$42,8,FALSE)</f>
        <v>7.8043478260869561</v>
      </c>
      <c r="G62" s="16">
        <f>VLOOKUP(E62,'e and d calculation '!$A$3:$Q$42,13,FALSE)</f>
        <v>8.304347826086957</v>
      </c>
      <c r="H62" s="16">
        <f>VLOOKUP(E62,'e and d calculation '!$A$3:$Q$42,17,FALSE)</f>
        <v>16.108695652173914</v>
      </c>
    </row>
    <row r="63" spans="4:8" x14ac:dyDescent="0.35">
      <c r="D63" s="1">
        <v>62</v>
      </c>
      <c r="E63" s="1">
        <v>12</v>
      </c>
      <c r="F63" s="16">
        <f>VLOOKUP(E63,'e and d calculation '!$A$3:$Q$42,8,FALSE)</f>
        <v>3.6304347826086958</v>
      </c>
      <c r="G63" s="16">
        <f>VLOOKUP(E63,'e and d calculation '!$A$3:$Q$42,13,FALSE)</f>
        <v>4.1304347826086953</v>
      </c>
      <c r="H63" s="16">
        <f>VLOOKUP(E63,'e and d calculation '!$A$3:$Q$42,17,FALSE)</f>
        <v>7.7608695652173907</v>
      </c>
    </row>
    <row r="64" spans="4:8" x14ac:dyDescent="0.35">
      <c r="D64" s="1">
        <v>63</v>
      </c>
      <c r="E64" s="1">
        <v>13</v>
      </c>
      <c r="F64" s="16">
        <f>VLOOKUP(E64,'e and d calculation '!$A$3:$Q$42,8,FALSE)</f>
        <v>4.6739130434782608</v>
      </c>
      <c r="G64" s="16">
        <f>VLOOKUP(E64,'e and d calculation '!$A$3:$Q$42,13,FALSE)</f>
        <v>5.1739130434782608</v>
      </c>
      <c r="H64" s="16">
        <f>VLOOKUP(E64,'e and d calculation '!$A$3:$Q$42,17,FALSE)</f>
        <v>9.8478260869565215</v>
      </c>
    </row>
    <row r="65" spans="4:8" x14ac:dyDescent="0.35">
      <c r="D65" s="1">
        <v>64</v>
      </c>
      <c r="E65" s="1">
        <v>13</v>
      </c>
      <c r="F65" s="16">
        <f>VLOOKUP(E65,'e and d calculation '!$A$3:$Q$42,8,FALSE)</f>
        <v>4.6739130434782608</v>
      </c>
      <c r="G65" s="16">
        <f>VLOOKUP(E65,'e and d calculation '!$A$3:$Q$42,13,FALSE)</f>
        <v>5.1739130434782608</v>
      </c>
      <c r="H65" s="16">
        <f>VLOOKUP(E65,'e and d calculation '!$A$3:$Q$42,17,FALSE)</f>
        <v>9.8478260869565215</v>
      </c>
    </row>
    <row r="66" spans="4:8" x14ac:dyDescent="0.35">
      <c r="D66" s="1">
        <v>65</v>
      </c>
      <c r="E66" s="1">
        <v>13</v>
      </c>
      <c r="F66" s="16">
        <f>VLOOKUP(E66,'e and d calculation '!$A$3:$Q$42,8,FALSE)</f>
        <v>4.6739130434782608</v>
      </c>
      <c r="G66" s="16">
        <f>VLOOKUP(E66,'e and d calculation '!$A$3:$Q$42,13,FALSE)</f>
        <v>5.1739130434782608</v>
      </c>
      <c r="H66" s="16">
        <f>VLOOKUP(E66,'e and d calculation '!$A$3:$Q$42,17,FALSE)</f>
        <v>9.8478260869565215</v>
      </c>
    </row>
    <row r="67" spans="4:8" x14ac:dyDescent="0.35">
      <c r="D67" s="1">
        <v>66</v>
      </c>
      <c r="E67" s="1">
        <v>13</v>
      </c>
      <c r="F67" s="16">
        <f>VLOOKUP(E67,'e and d calculation '!$A$3:$Q$42,8,FALSE)</f>
        <v>4.6739130434782608</v>
      </c>
      <c r="G67" s="16">
        <f>VLOOKUP(E67,'e and d calculation '!$A$3:$Q$42,13,FALSE)</f>
        <v>5.1739130434782608</v>
      </c>
      <c r="H67" s="16">
        <f>VLOOKUP(E67,'e and d calculation '!$A$3:$Q$42,17,FALSE)</f>
        <v>9.8478260869565215</v>
      </c>
    </row>
    <row r="68" spans="4:8" x14ac:dyDescent="0.35">
      <c r="D68" s="1">
        <v>67</v>
      </c>
      <c r="E68" s="1">
        <v>13</v>
      </c>
      <c r="F68" s="16">
        <f>VLOOKUP(E68,'e and d calculation '!$A$3:$Q$42,8,FALSE)</f>
        <v>4.6739130434782608</v>
      </c>
      <c r="G68" s="16">
        <f>VLOOKUP(E68,'e and d calculation '!$A$3:$Q$42,13,FALSE)</f>
        <v>5.1739130434782608</v>
      </c>
      <c r="H68" s="16">
        <f>VLOOKUP(E68,'e and d calculation '!$A$3:$Q$42,17,FALSE)</f>
        <v>9.8478260869565215</v>
      </c>
    </row>
    <row r="69" spans="4:8" x14ac:dyDescent="0.35">
      <c r="D69" s="1">
        <v>68</v>
      </c>
      <c r="E69" s="1">
        <v>14</v>
      </c>
      <c r="F69" s="16">
        <f>VLOOKUP(E69,'e and d calculation '!$A$3:$Q$42,8,FALSE)</f>
        <v>5.7173913043478262</v>
      </c>
      <c r="G69" s="16">
        <f>VLOOKUP(E69,'e and d calculation '!$A$3:$Q$42,13,FALSE)</f>
        <v>6.2173913043478262</v>
      </c>
      <c r="H69" s="16">
        <f>VLOOKUP(E69,'e and d calculation '!$A$3:$Q$42,17,FALSE)</f>
        <v>11.934782608695652</v>
      </c>
    </row>
    <row r="70" spans="4:8" x14ac:dyDescent="0.35">
      <c r="D70" s="1">
        <v>69</v>
      </c>
      <c r="E70" s="1">
        <v>14</v>
      </c>
      <c r="F70" s="16">
        <f>VLOOKUP(E70,'e and d calculation '!$A$3:$Q$42,8,FALSE)</f>
        <v>5.7173913043478262</v>
      </c>
      <c r="G70" s="16">
        <f>VLOOKUP(E70,'e and d calculation '!$A$3:$Q$42,13,FALSE)</f>
        <v>6.2173913043478262</v>
      </c>
      <c r="H70" s="16">
        <f>VLOOKUP(E70,'e and d calculation '!$A$3:$Q$42,17,FALSE)</f>
        <v>11.934782608695652</v>
      </c>
    </row>
    <row r="71" spans="4:8" x14ac:dyDescent="0.35">
      <c r="D71" s="1">
        <v>70</v>
      </c>
      <c r="E71" s="1">
        <v>14</v>
      </c>
      <c r="F71" s="16">
        <f>VLOOKUP(E71,'e and d calculation '!$A$3:$Q$42,8,FALSE)</f>
        <v>5.7173913043478262</v>
      </c>
      <c r="G71" s="16">
        <f>VLOOKUP(E71,'e and d calculation '!$A$3:$Q$42,13,FALSE)</f>
        <v>6.2173913043478262</v>
      </c>
      <c r="H71" s="16">
        <f>VLOOKUP(E71,'e and d calculation '!$A$3:$Q$42,17,FALSE)</f>
        <v>11.934782608695652</v>
      </c>
    </row>
    <row r="72" spans="4:8" x14ac:dyDescent="0.35">
      <c r="D72" s="1">
        <v>71</v>
      </c>
      <c r="E72" s="1">
        <v>14</v>
      </c>
      <c r="F72" s="16">
        <f>VLOOKUP(E72,'e and d calculation '!$A$3:$Q$42,8,FALSE)</f>
        <v>5.7173913043478262</v>
      </c>
      <c r="G72" s="16">
        <f>VLOOKUP(E72,'e and d calculation '!$A$3:$Q$42,13,FALSE)</f>
        <v>6.2173913043478262</v>
      </c>
      <c r="H72" s="16">
        <f>VLOOKUP(E72,'e and d calculation '!$A$3:$Q$42,17,FALSE)</f>
        <v>11.934782608695652</v>
      </c>
    </row>
    <row r="73" spans="4:8" x14ac:dyDescent="0.35">
      <c r="D73" s="1">
        <v>72</v>
      </c>
      <c r="E73" s="1">
        <v>14</v>
      </c>
      <c r="F73" s="16">
        <f>VLOOKUP(E73,'e and d calculation '!$A$3:$Q$42,8,FALSE)</f>
        <v>5.7173913043478262</v>
      </c>
      <c r="G73" s="16">
        <f>VLOOKUP(E73,'e and d calculation '!$A$3:$Q$42,13,FALSE)</f>
        <v>6.2173913043478262</v>
      </c>
      <c r="H73" s="16">
        <f>VLOOKUP(E73,'e and d calculation '!$A$3:$Q$42,17,FALSE)</f>
        <v>11.934782608695652</v>
      </c>
    </row>
    <row r="74" spans="4:8" x14ac:dyDescent="0.35">
      <c r="D74" s="1">
        <v>73</v>
      </c>
      <c r="E74" s="1">
        <v>14</v>
      </c>
      <c r="F74" s="16">
        <f>VLOOKUP(E74,'e and d calculation '!$A$3:$Q$42,8,FALSE)</f>
        <v>5.7173913043478262</v>
      </c>
      <c r="G74" s="16">
        <f>VLOOKUP(E74,'e and d calculation '!$A$3:$Q$42,13,FALSE)</f>
        <v>6.2173913043478262</v>
      </c>
      <c r="H74" s="16">
        <f>VLOOKUP(E74,'e and d calculation '!$A$3:$Q$42,17,FALSE)</f>
        <v>11.934782608695652</v>
      </c>
    </row>
    <row r="75" spans="4:8" x14ac:dyDescent="0.35">
      <c r="D75" s="1">
        <v>74</v>
      </c>
      <c r="E75" s="1">
        <v>14</v>
      </c>
      <c r="F75" s="16">
        <f>VLOOKUP(E75,'e and d calculation '!$A$3:$Q$42,8,FALSE)</f>
        <v>5.7173913043478262</v>
      </c>
      <c r="G75" s="16">
        <f>VLOOKUP(E75,'e and d calculation '!$A$3:$Q$42,13,FALSE)</f>
        <v>6.2173913043478262</v>
      </c>
      <c r="H75" s="16">
        <f>VLOOKUP(E75,'e and d calculation '!$A$3:$Q$42,17,FALSE)</f>
        <v>11.934782608695652</v>
      </c>
    </row>
    <row r="76" spans="4:8" x14ac:dyDescent="0.35">
      <c r="D76" s="1">
        <v>75</v>
      </c>
      <c r="E76" s="1">
        <v>14</v>
      </c>
      <c r="F76" s="16">
        <f>VLOOKUP(E76,'e and d calculation '!$A$3:$Q$42,8,FALSE)</f>
        <v>5.7173913043478262</v>
      </c>
      <c r="G76" s="16">
        <f>VLOOKUP(E76,'e and d calculation '!$A$3:$Q$42,13,FALSE)</f>
        <v>6.2173913043478262</v>
      </c>
      <c r="H76" s="16">
        <f>VLOOKUP(E76,'e and d calculation '!$A$3:$Q$42,17,FALSE)</f>
        <v>11.934782608695652</v>
      </c>
    </row>
    <row r="77" spans="4:8" x14ac:dyDescent="0.35">
      <c r="D77" s="1">
        <v>76</v>
      </c>
      <c r="E77" s="1">
        <v>14</v>
      </c>
      <c r="F77" s="16">
        <f>VLOOKUP(E77,'e and d calculation '!$A$3:$Q$42,8,FALSE)</f>
        <v>5.7173913043478262</v>
      </c>
      <c r="G77" s="16">
        <f>VLOOKUP(E77,'e and d calculation '!$A$3:$Q$42,13,FALSE)</f>
        <v>6.2173913043478262</v>
      </c>
      <c r="H77" s="16">
        <f>VLOOKUP(E77,'e and d calculation '!$A$3:$Q$42,17,FALSE)</f>
        <v>11.934782608695652</v>
      </c>
    </row>
    <row r="78" spans="4:8" x14ac:dyDescent="0.35">
      <c r="D78" s="1">
        <v>77</v>
      </c>
      <c r="E78" s="1">
        <v>14</v>
      </c>
      <c r="F78" s="16">
        <f>VLOOKUP(E78,'e and d calculation '!$A$3:$Q$42,8,FALSE)</f>
        <v>5.7173913043478262</v>
      </c>
      <c r="G78" s="16">
        <f>VLOOKUP(E78,'e and d calculation '!$A$3:$Q$42,13,FALSE)</f>
        <v>6.2173913043478262</v>
      </c>
      <c r="H78" s="16">
        <f>VLOOKUP(E78,'e and d calculation '!$A$3:$Q$42,17,FALSE)</f>
        <v>11.934782608695652</v>
      </c>
    </row>
    <row r="79" spans="4:8" x14ac:dyDescent="0.35">
      <c r="D79" s="1">
        <v>78</v>
      </c>
      <c r="E79" s="1">
        <v>15</v>
      </c>
      <c r="F79" s="16">
        <f>VLOOKUP(E79,'e and d calculation '!$A$3:$Q$42,8,FALSE)</f>
        <v>4.6739130434782608</v>
      </c>
      <c r="G79" s="16">
        <f>VLOOKUP(E79,'e and d calculation '!$A$3:$Q$42,13,FALSE)</f>
        <v>5.1739130434782608</v>
      </c>
      <c r="H79" s="16">
        <f>VLOOKUP(E79,'e and d calculation '!$A$3:$Q$42,17,FALSE)</f>
        <v>9.8478260869565215</v>
      </c>
    </row>
    <row r="80" spans="4:8" x14ac:dyDescent="0.35">
      <c r="D80" s="1">
        <v>79</v>
      </c>
      <c r="E80" s="1">
        <v>15</v>
      </c>
      <c r="F80" s="16">
        <f>VLOOKUP(E80,'e and d calculation '!$A$3:$Q$42,8,FALSE)</f>
        <v>4.6739130434782608</v>
      </c>
      <c r="G80" s="16">
        <f>VLOOKUP(E80,'e and d calculation '!$A$3:$Q$42,13,FALSE)</f>
        <v>5.1739130434782608</v>
      </c>
      <c r="H80" s="16">
        <f>VLOOKUP(E80,'e and d calculation '!$A$3:$Q$42,17,FALSE)</f>
        <v>9.8478260869565215</v>
      </c>
    </row>
    <row r="81" spans="4:8" x14ac:dyDescent="0.35">
      <c r="D81" s="1">
        <v>80</v>
      </c>
      <c r="E81" s="1">
        <v>18</v>
      </c>
      <c r="F81" s="16">
        <f>VLOOKUP(E81,'e and d calculation '!$A$3:$Q$42,8,FALSE)</f>
        <v>8.8478260869565215</v>
      </c>
      <c r="G81" s="16">
        <f>VLOOKUP(E81,'e and d calculation '!$A$3:$Q$42,13,FALSE)</f>
        <v>9.3478260869565215</v>
      </c>
      <c r="H81" s="16">
        <f>VLOOKUP(E81,'e and d calculation '!$A$3:$Q$42,17,FALSE)</f>
        <v>18.195652173913043</v>
      </c>
    </row>
    <row r="82" spans="4:8" x14ac:dyDescent="0.35">
      <c r="D82" s="1">
        <v>81</v>
      </c>
      <c r="E82" s="1">
        <v>18</v>
      </c>
      <c r="F82" s="16">
        <f>VLOOKUP(E82,'e and d calculation '!$A$3:$Q$42,8,FALSE)</f>
        <v>8.8478260869565215</v>
      </c>
      <c r="G82" s="16">
        <f>VLOOKUP(E82,'e and d calculation '!$A$3:$Q$42,13,FALSE)</f>
        <v>9.3478260869565215</v>
      </c>
      <c r="H82" s="16">
        <f>VLOOKUP(E82,'e and d calculation '!$A$3:$Q$42,17,FALSE)</f>
        <v>18.195652173913043</v>
      </c>
    </row>
    <row r="83" spans="4:8" x14ac:dyDescent="0.35">
      <c r="D83" s="1">
        <v>82</v>
      </c>
      <c r="E83" s="1">
        <v>18</v>
      </c>
      <c r="F83" s="16">
        <f>VLOOKUP(E83,'e and d calculation '!$A$3:$Q$42,8,FALSE)</f>
        <v>8.8478260869565215</v>
      </c>
      <c r="G83" s="16">
        <f>VLOOKUP(E83,'e and d calculation '!$A$3:$Q$42,13,FALSE)</f>
        <v>9.3478260869565215</v>
      </c>
      <c r="H83" s="16">
        <f>VLOOKUP(E83,'e and d calculation '!$A$3:$Q$42,17,FALSE)</f>
        <v>18.195652173913043</v>
      </c>
    </row>
    <row r="84" spans="4:8" x14ac:dyDescent="0.35">
      <c r="D84" s="1">
        <v>83</v>
      </c>
      <c r="E84" s="1">
        <v>18</v>
      </c>
      <c r="F84" s="16">
        <f>VLOOKUP(E84,'e and d calculation '!$A$3:$Q$42,8,FALSE)</f>
        <v>8.8478260869565215</v>
      </c>
      <c r="G84" s="16">
        <f>VLOOKUP(E84,'e and d calculation '!$A$3:$Q$42,13,FALSE)</f>
        <v>9.3478260869565215</v>
      </c>
      <c r="H84" s="16">
        <f>VLOOKUP(E84,'e and d calculation '!$A$3:$Q$42,17,FALSE)</f>
        <v>18.195652173913043</v>
      </c>
    </row>
    <row r="85" spans="4:8" x14ac:dyDescent="0.35">
      <c r="D85" s="1">
        <v>84</v>
      </c>
      <c r="E85" s="1">
        <v>18</v>
      </c>
      <c r="F85" s="16">
        <f>VLOOKUP(E85,'e and d calculation '!$A$3:$Q$42,8,FALSE)</f>
        <v>8.8478260869565215</v>
      </c>
      <c r="G85" s="16">
        <f>VLOOKUP(E85,'e and d calculation '!$A$3:$Q$42,13,FALSE)</f>
        <v>9.3478260869565215</v>
      </c>
      <c r="H85" s="16">
        <f>VLOOKUP(E85,'e and d calculation '!$A$3:$Q$42,17,FALSE)</f>
        <v>18.195652173913043</v>
      </c>
    </row>
    <row r="86" spans="4:8" x14ac:dyDescent="0.35">
      <c r="D86" s="1">
        <v>85</v>
      </c>
      <c r="E86" s="1">
        <v>18</v>
      </c>
      <c r="F86" s="16">
        <f>VLOOKUP(E86,'e and d calculation '!$A$3:$Q$42,8,FALSE)</f>
        <v>8.8478260869565215</v>
      </c>
      <c r="G86" s="16">
        <f>VLOOKUP(E86,'e and d calculation '!$A$3:$Q$42,13,FALSE)</f>
        <v>9.3478260869565215</v>
      </c>
      <c r="H86" s="16">
        <f>VLOOKUP(E86,'e and d calculation '!$A$3:$Q$42,17,FALSE)</f>
        <v>18.195652173913043</v>
      </c>
    </row>
    <row r="87" spans="4:8" x14ac:dyDescent="0.35">
      <c r="D87" s="1">
        <v>86</v>
      </c>
      <c r="E87" s="1">
        <v>18</v>
      </c>
      <c r="F87" s="16">
        <f>VLOOKUP(E87,'e and d calculation '!$A$3:$Q$42,8,FALSE)</f>
        <v>8.8478260869565215</v>
      </c>
      <c r="G87" s="16">
        <f>VLOOKUP(E87,'e and d calculation '!$A$3:$Q$42,13,FALSE)</f>
        <v>9.3478260869565215</v>
      </c>
      <c r="H87" s="16">
        <f>VLOOKUP(E87,'e and d calculation '!$A$3:$Q$42,17,FALSE)</f>
        <v>18.195652173913043</v>
      </c>
    </row>
    <row r="88" spans="4:8" x14ac:dyDescent="0.35">
      <c r="D88" s="1">
        <v>87</v>
      </c>
      <c r="E88" s="1">
        <v>18</v>
      </c>
      <c r="F88" s="16">
        <f>VLOOKUP(E88,'e and d calculation '!$A$3:$Q$42,8,FALSE)</f>
        <v>8.8478260869565215</v>
      </c>
      <c r="G88" s="16">
        <f>VLOOKUP(E88,'e and d calculation '!$A$3:$Q$42,13,FALSE)</f>
        <v>9.3478260869565215</v>
      </c>
      <c r="H88" s="16">
        <f>VLOOKUP(E88,'e and d calculation '!$A$3:$Q$42,17,FALSE)</f>
        <v>18.195652173913043</v>
      </c>
    </row>
    <row r="89" spans="4:8" x14ac:dyDescent="0.35">
      <c r="D89" s="1">
        <v>88</v>
      </c>
      <c r="E89" s="1">
        <v>18</v>
      </c>
      <c r="F89" s="16">
        <f>VLOOKUP(E89,'e and d calculation '!$A$3:$Q$42,8,FALSE)</f>
        <v>8.8478260869565215</v>
      </c>
      <c r="G89" s="16">
        <f>VLOOKUP(E89,'e and d calculation '!$A$3:$Q$42,13,FALSE)</f>
        <v>9.3478260869565215</v>
      </c>
      <c r="H89" s="16">
        <f>VLOOKUP(E89,'e and d calculation '!$A$3:$Q$42,17,FALSE)</f>
        <v>18.195652173913043</v>
      </c>
    </row>
    <row r="90" spans="4:8" x14ac:dyDescent="0.35">
      <c r="D90" s="1">
        <v>89</v>
      </c>
      <c r="E90" s="1">
        <v>18</v>
      </c>
      <c r="F90" s="16">
        <f>VLOOKUP(E90,'e and d calculation '!$A$3:$Q$42,8,FALSE)</f>
        <v>8.8478260869565215</v>
      </c>
      <c r="G90" s="16">
        <f>VLOOKUP(E90,'e and d calculation '!$A$3:$Q$42,13,FALSE)</f>
        <v>9.3478260869565215</v>
      </c>
      <c r="H90" s="16">
        <f>VLOOKUP(E90,'e and d calculation '!$A$3:$Q$42,17,FALSE)</f>
        <v>18.195652173913043</v>
      </c>
    </row>
    <row r="91" spans="4:8" x14ac:dyDescent="0.35">
      <c r="D91" s="1">
        <v>90</v>
      </c>
      <c r="E91" s="1">
        <v>19</v>
      </c>
      <c r="F91" s="16">
        <f>VLOOKUP(E91,'e and d calculation '!$A$3:$Q$42,8,FALSE)</f>
        <v>3.6304347826086958</v>
      </c>
      <c r="G91" s="16">
        <f>VLOOKUP(E91,'e and d calculation '!$A$3:$Q$42,13,FALSE)</f>
        <v>4.1304347826086953</v>
      </c>
      <c r="H91" s="16">
        <f>VLOOKUP(E91,'e and d calculation '!$A$3:$Q$42,17,FALSE)</f>
        <v>7.7608695652173907</v>
      </c>
    </row>
    <row r="92" spans="4:8" x14ac:dyDescent="0.35">
      <c r="D92" s="1">
        <v>91</v>
      </c>
      <c r="E92" s="1">
        <v>19</v>
      </c>
      <c r="F92" s="16">
        <f>VLOOKUP(E92,'e and d calculation '!$A$3:$Q$42,8,FALSE)</f>
        <v>3.6304347826086958</v>
      </c>
      <c r="G92" s="16">
        <f>VLOOKUP(E92,'e and d calculation '!$A$3:$Q$42,13,FALSE)</f>
        <v>4.1304347826086953</v>
      </c>
      <c r="H92" s="16">
        <f>VLOOKUP(E92,'e and d calculation '!$A$3:$Q$42,17,FALSE)</f>
        <v>7.7608695652173907</v>
      </c>
    </row>
    <row r="93" spans="4:8" x14ac:dyDescent="0.35">
      <c r="D93" s="1">
        <v>92</v>
      </c>
      <c r="E93" s="1">
        <v>19</v>
      </c>
      <c r="F93" s="16">
        <f>VLOOKUP(E93,'e and d calculation '!$A$3:$Q$42,8,FALSE)</f>
        <v>3.6304347826086958</v>
      </c>
      <c r="G93" s="16">
        <f>VLOOKUP(E93,'e and d calculation '!$A$3:$Q$42,13,FALSE)</f>
        <v>4.1304347826086953</v>
      </c>
      <c r="H93" s="16">
        <f>VLOOKUP(E93,'e and d calculation '!$A$3:$Q$42,17,FALSE)</f>
        <v>7.7608695652173907</v>
      </c>
    </row>
    <row r="94" spans="4:8" x14ac:dyDescent="0.35">
      <c r="D94" s="1">
        <v>93</v>
      </c>
      <c r="E94" s="1">
        <v>19</v>
      </c>
      <c r="F94" s="16">
        <f>VLOOKUP(E94,'e and d calculation '!$A$3:$Q$42,8,FALSE)</f>
        <v>3.6304347826086958</v>
      </c>
      <c r="G94" s="16">
        <f>VLOOKUP(E94,'e and d calculation '!$A$3:$Q$42,13,FALSE)</f>
        <v>4.1304347826086953</v>
      </c>
      <c r="H94" s="16">
        <f>VLOOKUP(E94,'e and d calculation '!$A$3:$Q$42,17,FALSE)</f>
        <v>7.7608695652173907</v>
      </c>
    </row>
    <row r="95" spans="4:8" x14ac:dyDescent="0.35">
      <c r="D95" s="1">
        <v>94</v>
      </c>
      <c r="E95" s="1">
        <v>19</v>
      </c>
      <c r="F95" s="16">
        <f>VLOOKUP(E95,'e and d calculation '!$A$3:$Q$42,8,FALSE)</f>
        <v>3.6304347826086958</v>
      </c>
      <c r="G95" s="16">
        <f>VLOOKUP(E95,'e and d calculation '!$A$3:$Q$42,13,FALSE)</f>
        <v>4.1304347826086953</v>
      </c>
      <c r="H95" s="16">
        <f>VLOOKUP(E95,'e and d calculation '!$A$3:$Q$42,17,FALSE)</f>
        <v>7.7608695652173907</v>
      </c>
    </row>
    <row r="96" spans="4:8" x14ac:dyDescent="0.35">
      <c r="D96" s="1">
        <v>95</v>
      </c>
      <c r="E96" s="1">
        <v>19</v>
      </c>
      <c r="F96" s="16">
        <f>VLOOKUP(E96,'e and d calculation '!$A$3:$Q$42,8,FALSE)</f>
        <v>3.6304347826086958</v>
      </c>
      <c r="G96" s="16">
        <f>VLOOKUP(E96,'e and d calculation '!$A$3:$Q$42,13,FALSE)</f>
        <v>4.1304347826086953</v>
      </c>
      <c r="H96" s="16">
        <f>VLOOKUP(E96,'e and d calculation '!$A$3:$Q$42,17,FALSE)</f>
        <v>7.7608695652173907</v>
      </c>
    </row>
    <row r="97" spans="4:8" x14ac:dyDescent="0.35">
      <c r="D97" s="1">
        <v>96</v>
      </c>
      <c r="E97" s="1">
        <v>20</v>
      </c>
      <c r="F97" s="16">
        <f>VLOOKUP(E97,'e and d calculation '!$A$3:$Q$42,8,FALSE)</f>
        <v>4.6739130434782608</v>
      </c>
      <c r="G97" s="16">
        <f>VLOOKUP(E97,'e and d calculation '!$A$3:$Q$42,13,FALSE)</f>
        <v>5.1739130434782608</v>
      </c>
      <c r="H97" s="16">
        <f>VLOOKUP(E97,'e and d calculation '!$A$3:$Q$42,17,FALSE)</f>
        <v>9.8478260869565215</v>
      </c>
    </row>
    <row r="98" spans="4:8" x14ac:dyDescent="0.35">
      <c r="D98" s="1">
        <v>97</v>
      </c>
      <c r="E98" s="1">
        <v>20</v>
      </c>
      <c r="F98" s="16">
        <f>VLOOKUP(E98,'e and d calculation '!$A$3:$Q$42,8,FALSE)</f>
        <v>4.6739130434782608</v>
      </c>
      <c r="G98" s="16">
        <f>VLOOKUP(E98,'e and d calculation '!$A$3:$Q$42,13,FALSE)</f>
        <v>5.1739130434782608</v>
      </c>
      <c r="H98" s="16">
        <f>VLOOKUP(E98,'e and d calculation '!$A$3:$Q$42,17,FALSE)</f>
        <v>9.8478260869565215</v>
      </c>
    </row>
    <row r="99" spans="4:8" x14ac:dyDescent="0.35">
      <c r="D99" s="1">
        <v>98</v>
      </c>
      <c r="E99" s="1">
        <v>20</v>
      </c>
      <c r="F99" s="16">
        <f>VLOOKUP(E99,'e and d calculation '!$A$3:$Q$42,8,FALSE)</f>
        <v>4.6739130434782608</v>
      </c>
      <c r="G99" s="16">
        <f>VLOOKUP(E99,'e and d calculation '!$A$3:$Q$42,13,FALSE)</f>
        <v>5.1739130434782608</v>
      </c>
      <c r="H99" s="16">
        <f>VLOOKUP(E99,'e and d calculation '!$A$3:$Q$42,17,FALSE)</f>
        <v>9.8478260869565215</v>
      </c>
    </row>
    <row r="100" spans="4:8" x14ac:dyDescent="0.35">
      <c r="D100" s="1">
        <v>99</v>
      </c>
      <c r="E100" s="1">
        <v>20</v>
      </c>
      <c r="F100" s="16">
        <f>VLOOKUP(E100,'e and d calculation '!$A$3:$Q$42,8,FALSE)</f>
        <v>4.6739130434782608</v>
      </c>
      <c r="G100" s="16">
        <f>VLOOKUP(E100,'e and d calculation '!$A$3:$Q$42,13,FALSE)</f>
        <v>5.1739130434782608</v>
      </c>
      <c r="H100" s="16">
        <f>VLOOKUP(E100,'e and d calculation '!$A$3:$Q$42,17,FALSE)</f>
        <v>9.8478260869565215</v>
      </c>
    </row>
    <row r="101" spans="4:8" x14ac:dyDescent="0.35">
      <c r="D101" s="1">
        <v>100</v>
      </c>
      <c r="E101" s="1">
        <v>20</v>
      </c>
      <c r="F101" s="16">
        <f>VLOOKUP(E101,'e and d calculation '!$A$3:$Q$42,8,FALSE)</f>
        <v>4.6739130434782608</v>
      </c>
      <c r="G101" s="16">
        <f>VLOOKUP(E101,'e and d calculation '!$A$3:$Q$42,13,FALSE)</f>
        <v>5.1739130434782608</v>
      </c>
      <c r="H101" s="16">
        <f>VLOOKUP(E101,'e and d calculation '!$A$3:$Q$42,17,FALSE)</f>
        <v>9.8478260869565215</v>
      </c>
    </row>
    <row r="102" spans="4:8" x14ac:dyDescent="0.35">
      <c r="D102" s="1">
        <v>101</v>
      </c>
      <c r="E102" s="1">
        <v>20</v>
      </c>
      <c r="F102" s="16">
        <f>VLOOKUP(E102,'e and d calculation '!$A$3:$Q$42,8,FALSE)</f>
        <v>4.6739130434782608</v>
      </c>
      <c r="G102" s="16">
        <f>VLOOKUP(E102,'e and d calculation '!$A$3:$Q$42,13,FALSE)</f>
        <v>5.1739130434782608</v>
      </c>
      <c r="H102" s="16">
        <f>VLOOKUP(E102,'e and d calculation '!$A$3:$Q$42,17,FALSE)</f>
        <v>9.8478260869565215</v>
      </c>
    </row>
    <row r="103" spans="4:8" x14ac:dyDescent="0.35">
      <c r="D103" s="1">
        <v>102</v>
      </c>
      <c r="E103" s="1">
        <v>20</v>
      </c>
      <c r="F103" s="16">
        <f>VLOOKUP(E103,'e and d calculation '!$A$3:$Q$42,8,FALSE)</f>
        <v>4.6739130434782608</v>
      </c>
      <c r="G103" s="16">
        <f>VLOOKUP(E103,'e and d calculation '!$A$3:$Q$42,13,FALSE)</f>
        <v>5.1739130434782608</v>
      </c>
      <c r="H103" s="16">
        <f>VLOOKUP(E103,'e and d calculation '!$A$3:$Q$42,17,FALSE)</f>
        <v>9.8478260869565215</v>
      </c>
    </row>
    <row r="104" spans="4:8" x14ac:dyDescent="0.35">
      <c r="D104" s="1">
        <v>103</v>
      </c>
      <c r="E104" s="1">
        <v>20</v>
      </c>
      <c r="F104" s="16">
        <f>VLOOKUP(E104,'e and d calculation '!$A$3:$Q$42,8,FALSE)</f>
        <v>4.6739130434782608</v>
      </c>
      <c r="G104" s="16">
        <f>VLOOKUP(E104,'e and d calculation '!$A$3:$Q$42,13,FALSE)</f>
        <v>5.1739130434782608</v>
      </c>
      <c r="H104" s="16">
        <f>VLOOKUP(E104,'e and d calculation '!$A$3:$Q$42,17,FALSE)</f>
        <v>9.8478260869565215</v>
      </c>
    </row>
    <row r="105" spans="4:8" x14ac:dyDescent="0.35">
      <c r="D105" s="1">
        <v>104</v>
      </c>
      <c r="E105" s="1">
        <v>21</v>
      </c>
      <c r="F105" s="16">
        <f>VLOOKUP(E105,'e and d calculation '!$A$3:$Q$42,8,FALSE)</f>
        <v>5.7173913043478262</v>
      </c>
      <c r="G105" s="16">
        <f>VLOOKUP(E105,'e and d calculation '!$A$3:$Q$42,13,FALSE)</f>
        <v>6.2173913043478262</v>
      </c>
      <c r="H105" s="16">
        <f>VLOOKUP(E105,'e and d calculation '!$A$3:$Q$42,17,FALSE)</f>
        <v>11.934782608695652</v>
      </c>
    </row>
    <row r="106" spans="4:8" x14ac:dyDescent="0.35">
      <c r="D106" s="1">
        <v>105</v>
      </c>
      <c r="E106" s="1">
        <v>21</v>
      </c>
      <c r="F106" s="16">
        <f>VLOOKUP(E106,'e and d calculation '!$A$3:$Q$42,8,FALSE)</f>
        <v>5.7173913043478262</v>
      </c>
      <c r="G106" s="16">
        <f>VLOOKUP(E106,'e and d calculation '!$A$3:$Q$42,13,FALSE)</f>
        <v>6.2173913043478262</v>
      </c>
      <c r="H106" s="16">
        <f>VLOOKUP(E106,'e and d calculation '!$A$3:$Q$42,17,FALSE)</f>
        <v>11.934782608695652</v>
      </c>
    </row>
    <row r="107" spans="4:8" x14ac:dyDescent="0.35">
      <c r="D107" s="1">
        <v>106</v>
      </c>
      <c r="E107" s="1">
        <v>21</v>
      </c>
      <c r="F107" s="16">
        <f>VLOOKUP(E107,'e and d calculation '!$A$3:$Q$42,8,FALSE)</f>
        <v>5.7173913043478262</v>
      </c>
      <c r="G107" s="16">
        <f>VLOOKUP(E107,'e and d calculation '!$A$3:$Q$42,13,FALSE)</f>
        <v>6.2173913043478262</v>
      </c>
      <c r="H107" s="16">
        <f>VLOOKUP(E107,'e and d calculation '!$A$3:$Q$42,17,FALSE)</f>
        <v>11.934782608695652</v>
      </c>
    </row>
    <row r="108" spans="4:8" x14ac:dyDescent="0.35">
      <c r="D108" s="1">
        <v>107</v>
      </c>
      <c r="E108" s="1">
        <v>21</v>
      </c>
      <c r="F108" s="16">
        <f>VLOOKUP(E108,'e and d calculation '!$A$3:$Q$42,8,FALSE)</f>
        <v>5.7173913043478262</v>
      </c>
      <c r="G108" s="16">
        <f>VLOOKUP(E108,'e and d calculation '!$A$3:$Q$42,13,FALSE)</f>
        <v>6.2173913043478262</v>
      </c>
      <c r="H108" s="16">
        <f>VLOOKUP(E108,'e and d calculation '!$A$3:$Q$42,17,FALSE)</f>
        <v>11.934782608695652</v>
      </c>
    </row>
    <row r="109" spans="4:8" x14ac:dyDescent="0.35">
      <c r="D109" s="1">
        <v>108</v>
      </c>
      <c r="E109" s="1">
        <v>21</v>
      </c>
      <c r="F109" s="16">
        <f>VLOOKUP(E109,'e and d calculation '!$A$3:$Q$42,8,FALSE)</f>
        <v>5.7173913043478262</v>
      </c>
      <c r="G109" s="16">
        <f>VLOOKUP(E109,'e and d calculation '!$A$3:$Q$42,13,FALSE)</f>
        <v>6.2173913043478262</v>
      </c>
      <c r="H109" s="16">
        <f>VLOOKUP(E109,'e and d calculation '!$A$3:$Q$42,17,FALSE)</f>
        <v>11.934782608695652</v>
      </c>
    </row>
    <row r="110" spans="4:8" x14ac:dyDescent="0.35">
      <c r="D110" s="1">
        <v>109</v>
      </c>
      <c r="E110" s="1">
        <v>22</v>
      </c>
      <c r="F110" s="16">
        <f>VLOOKUP(E110,'e and d calculation '!$A$3:$Q$42,8,FALSE)</f>
        <v>6.7608695652173916</v>
      </c>
      <c r="G110" s="16">
        <f>VLOOKUP(E110,'e and d calculation '!$A$3:$Q$42,13,FALSE)</f>
        <v>7.2608695652173916</v>
      </c>
      <c r="H110" s="16">
        <f>VLOOKUP(E110,'e and d calculation '!$A$3:$Q$42,17,FALSE)</f>
        <v>14.021739130434783</v>
      </c>
    </row>
    <row r="111" spans="4:8" x14ac:dyDescent="0.35">
      <c r="D111" s="1">
        <v>110</v>
      </c>
      <c r="E111" s="1">
        <v>22</v>
      </c>
      <c r="F111" s="16">
        <f>VLOOKUP(E111,'e and d calculation '!$A$3:$Q$42,8,FALSE)</f>
        <v>6.7608695652173916</v>
      </c>
      <c r="G111" s="16">
        <f>VLOOKUP(E111,'e and d calculation '!$A$3:$Q$42,13,FALSE)</f>
        <v>7.2608695652173916</v>
      </c>
      <c r="H111" s="16">
        <f>VLOOKUP(E111,'e and d calculation '!$A$3:$Q$42,17,FALSE)</f>
        <v>14.021739130434783</v>
      </c>
    </row>
    <row r="112" spans="4:8" x14ac:dyDescent="0.35">
      <c r="D112" s="1">
        <v>111</v>
      </c>
      <c r="E112" s="1">
        <v>22</v>
      </c>
      <c r="F112" s="16">
        <f>VLOOKUP(E112,'e and d calculation '!$A$3:$Q$42,8,FALSE)</f>
        <v>6.7608695652173916</v>
      </c>
      <c r="G112" s="16">
        <f>VLOOKUP(E112,'e and d calculation '!$A$3:$Q$42,13,FALSE)</f>
        <v>7.2608695652173916</v>
      </c>
      <c r="H112" s="16">
        <f>VLOOKUP(E112,'e and d calculation '!$A$3:$Q$42,17,FALSE)</f>
        <v>14.021739130434783</v>
      </c>
    </row>
    <row r="113" spans="4:8" x14ac:dyDescent="0.35">
      <c r="D113" s="1">
        <v>112</v>
      </c>
      <c r="E113" s="1">
        <v>22</v>
      </c>
      <c r="F113" s="16">
        <f>VLOOKUP(E113,'e and d calculation '!$A$3:$Q$42,8,FALSE)</f>
        <v>6.7608695652173916</v>
      </c>
      <c r="G113" s="16">
        <f>VLOOKUP(E113,'e and d calculation '!$A$3:$Q$42,13,FALSE)</f>
        <v>7.2608695652173916</v>
      </c>
      <c r="H113" s="16">
        <f>VLOOKUP(E113,'e and d calculation '!$A$3:$Q$42,17,FALSE)</f>
        <v>14.021739130434783</v>
      </c>
    </row>
    <row r="114" spans="4:8" x14ac:dyDescent="0.35">
      <c r="D114" s="1">
        <v>113</v>
      </c>
      <c r="E114" s="1">
        <v>22</v>
      </c>
      <c r="F114" s="16">
        <f>VLOOKUP(E114,'e and d calculation '!$A$3:$Q$42,8,FALSE)</f>
        <v>6.7608695652173916</v>
      </c>
      <c r="G114" s="16">
        <f>VLOOKUP(E114,'e and d calculation '!$A$3:$Q$42,13,FALSE)</f>
        <v>7.2608695652173916</v>
      </c>
      <c r="H114" s="16">
        <f>VLOOKUP(E114,'e and d calculation '!$A$3:$Q$42,17,FALSE)</f>
        <v>14.021739130434783</v>
      </c>
    </row>
    <row r="115" spans="4:8" x14ac:dyDescent="0.35">
      <c r="D115" s="1">
        <v>114</v>
      </c>
      <c r="E115" s="1">
        <v>22</v>
      </c>
      <c r="F115" s="16">
        <f>VLOOKUP(E115,'e and d calculation '!$A$3:$Q$42,8,FALSE)</f>
        <v>6.7608695652173916</v>
      </c>
      <c r="G115" s="16">
        <f>VLOOKUP(E115,'e and d calculation '!$A$3:$Q$42,13,FALSE)</f>
        <v>7.2608695652173916</v>
      </c>
      <c r="H115" s="16">
        <f>VLOOKUP(E115,'e and d calculation '!$A$3:$Q$42,17,FALSE)</f>
        <v>14.021739130434783</v>
      </c>
    </row>
    <row r="116" spans="4:8" x14ac:dyDescent="0.35">
      <c r="D116" s="1">
        <v>115</v>
      </c>
      <c r="E116" s="1">
        <v>22</v>
      </c>
      <c r="F116" s="16">
        <f>VLOOKUP(E116,'e and d calculation '!$A$3:$Q$42,8,FALSE)</f>
        <v>6.7608695652173916</v>
      </c>
      <c r="G116" s="16">
        <f>VLOOKUP(E116,'e and d calculation '!$A$3:$Q$42,13,FALSE)</f>
        <v>7.2608695652173916</v>
      </c>
      <c r="H116" s="16">
        <f>VLOOKUP(E116,'e and d calculation '!$A$3:$Q$42,17,FALSE)</f>
        <v>14.021739130434783</v>
      </c>
    </row>
    <row r="117" spans="4:8" x14ac:dyDescent="0.35">
      <c r="D117" s="1">
        <v>116</v>
      </c>
      <c r="E117" s="1">
        <v>22</v>
      </c>
      <c r="F117" s="16">
        <f>VLOOKUP(E117,'e and d calculation '!$A$3:$Q$42,8,FALSE)</f>
        <v>6.7608695652173916</v>
      </c>
      <c r="G117" s="16">
        <f>VLOOKUP(E117,'e and d calculation '!$A$3:$Q$42,13,FALSE)</f>
        <v>7.2608695652173916</v>
      </c>
      <c r="H117" s="16">
        <f>VLOOKUP(E117,'e and d calculation '!$A$3:$Q$42,17,FALSE)</f>
        <v>14.021739130434783</v>
      </c>
    </row>
    <row r="118" spans="4:8" x14ac:dyDescent="0.35">
      <c r="D118" s="1">
        <v>117</v>
      </c>
      <c r="E118" s="1">
        <v>23</v>
      </c>
      <c r="F118" s="16">
        <f>VLOOKUP(E118,'e and d calculation '!$A$3:$Q$42,8,FALSE)</f>
        <v>7.8043478260869561</v>
      </c>
      <c r="G118" s="16">
        <f>VLOOKUP(E118,'e and d calculation '!$A$3:$Q$42,13,FALSE)</f>
        <v>8.304347826086957</v>
      </c>
      <c r="H118" s="16">
        <f>VLOOKUP(E118,'e and d calculation '!$A$3:$Q$42,17,FALSE)</f>
        <v>16.108695652173914</v>
      </c>
    </row>
    <row r="119" spans="4:8" x14ac:dyDescent="0.35">
      <c r="D119" s="1">
        <v>118</v>
      </c>
      <c r="E119" s="1">
        <v>24</v>
      </c>
      <c r="F119" s="16">
        <f>VLOOKUP(E119,'e and d calculation '!$A$3:$Q$42,8,FALSE)</f>
        <v>8.8478260869565215</v>
      </c>
      <c r="G119" s="16">
        <f>VLOOKUP(E119,'e and d calculation '!$A$3:$Q$42,13,FALSE)</f>
        <v>9.3478260869565215</v>
      </c>
      <c r="H119" s="16">
        <f>VLOOKUP(E119,'e and d calculation '!$A$3:$Q$42,17,FALSE)</f>
        <v>18.195652173913043</v>
      </c>
    </row>
    <row r="120" spans="4:8" x14ac:dyDescent="0.35">
      <c r="D120" s="1">
        <v>119</v>
      </c>
      <c r="E120" s="1">
        <v>24</v>
      </c>
      <c r="F120" s="16">
        <f>VLOOKUP(E120,'e and d calculation '!$A$3:$Q$42,8,FALSE)</f>
        <v>8.8478260869565215</v>
      </c>
      <c r="G120" s="16">
        <f>VLOOKUP(E120,'e and d calculation '!$A$3:$Q$42,13,FALSE)</f>
        <v>9.3478260869565215</v>
      </c>
      <c r="H120" s="16">
        <f>VLOOKUP(E120,'e and d calculation '!$A$3:$Q$42,17,FALSE)</f>
        <v>18.195652173913043</v>
      </c>
    </row>
    <row r="121" spans="4:8" x14ac:dyDescent="0.35">
      <c r="D121" s="1">
        <v>120</v>
      </c>
      <c r="E121" s="1">
        <v>24</v>
      </c>
      <c r="F121" s="16">
        <f>VLOOKUP(E121,'e and d calculation '!$A$3:$Q$42,8,FALSE)</f>
        <v>8.8478260869565215</v>
      </c>
      <c r="G121" s="16">
        <f>VLOOKUP(E121,'e and d calculation '!$A$3:$Q$42,13,FALSE)</f>
        <v>9.3478260869565215</v>
      </c>
      <c r="H121" s="16">
        <f>VLOOKUP(E121,'e and d calculation '!$A$3:$Q$42,17,FALSE)</f>
        <v>18.195652173913043</v>
      </c>
    </row>
    <row r="122" spans="4:8" x14ac:dyDescent="0.35">
      <c r="D122" s="1">
        <v>121</v>
      </c>
      <c r="E122" s="1">
        <v>24</v>
      </c>
      <c r="F122" s="16">
        <f>VLOOKUP(E122,'e and d calculation '!$A$3:$Q$42,8,FALSE)</f>
        <v>8.8478260869565215</v>
      </c>
      <c r="G122" s="16">
        <f>VLOOKUP(E122,'e and d calculation '!$A$3:$Q$42,13,FALSE)</f>
        <v>9.3478260869565215</v>
      </c>
      <c r="H122" s="16">
        <f>VLOOKUP(E122,'e and d calculation '!$A$3:$Q$42,17,FALSE)</f>
        <v>18.195652173913043</v>
      </c>
    </row>
    <row r="123" spans="4:8" x14ac:dyDescent="0.35">
      <c r="D123" s="1">
        <v>122</v>
      </c>
      <c r="E123" s="1">
        <v>24</v>
      </c>
      <c r="F123" s="16">
        <f>VLOOKUP(E123,'e and d calculation '!$A$3:$Q$42,8,FALSE)</f>
        <v>8.8478260869565215</v>
      </c>
      <c r="G123" s="16">
        <f>VLOOKUP(E123,'e and d calculation '!$A$3:$Q$42,13,FALSE)</f>
        <v>9.3478260869565215</v>
      </c>
      <c r="H123" s="16">
        <f>VLOOKUP(E123,'e and d calculation '!$A$3:$Q$42,17,FALSE)</f>
        <v>18.195652173913043</v>
      </c>
    </row>
    <row r="124" spans="4:8" x14ac:dyDescent="0.35">
      <c r="D124" s="1">
        <v>123</v>
      </c>
      <c r="E124" s="1">
        <v>24</v>
      </c>
      <c r="F124" s="16">
        <f>VLOOKUP(E124,'e and d calculation '!$A$3:$Q$42,8,FALSE)</f>
        <v>8.8478260869565215</v>
      </c>
      <c r="G124" s="16">
        <f>VLOOKUP(E124,'e and d calculation '!$A$3:$Q$42,13,FALSE)</f>
        <v>9.3478260869565215</v>
      </c>
      <c r="H124" s="16">
        <f>VLOOKUP(E124,'e and d calculation '!$A$3:$Q$42,17,FALSE)</f>
        <v>18.195652173913043</v>
      </c>
    </row>
    <row r="125" spans="4:8" x14ac:dyDescent="0.35">
      <c r="D125" s="1">
        <v>124</v>
      </c>
      <c r="E125" s="1">
        <v>24</v>
      </c>
      <c r="F125" s="16">
        <f>VLOOKUP(E125,'e and d calculation '!$A$3:$Q$42,8,FALSE)</f>
        <v>8.8478260869565215</v>
      </c>
      <c r="G125" s="16">
        <f>VLOOKUP(E125,'e and d calculation '!$A$3:$Q$42,13,FALSE)</f>
        <v>9.3478260869565215</v>
      </c>
      <c r="H125" s="16">
        <f>VLOOKUP(E125,'e and d calculation '!$A$3:$Q$42,17,FALSE)</f>
        <v>18.195652173913043</v>
      </c>
    </row>
    <row r="126" spans="4:8" x14ac:dyDescent="0.35">
      <c r="D126" s="1">
        <v>125</v>
      </c>
      <c r="E126" s="1">
        <v>24</v>
      </c>
      <c r="F126" s="16">
        <f>VLOOKUP(E126,'e and d calculation '!$A$3:$Q$42,8,FALSE)</f>
        <v>8.8478260869565215</v>
      </c>
      <c r="G126" s="16">
        <f>VLOOKUP(E126,'e and d calculation '!$A$3:$Q$42,13,FALSE)</f>
        <v>9.3478260869565215</v>
      </c>
      <c r="H126" s="16">
        <f>VLOOKUP(E126,'e and d calculation '!$A$3:$Q$42,17,FALSE)</f>
        <v>18.195652173913043</v>
      </c>
    </row>
    <row r="127" spans="4:8" x14ac:dyDescent="0.35">
      <c r="D127" s="1">
        <v>126</v>
      </c>
      <c r="E127" s="1">
        <v>24</v>
      </c>
      <c r="F127" s="16">
        <f>VLOOKUP(E127,'e and d calculation '!$A$3:$Q$42,8,FALSE)</f>
        <v>8.8478260869565215</v>
      </c>
      <c r="G127" s="16">
        <f>VLOOKUP(E127,'e and d calculation '!$A$3:$Q$42,13,FALSE)</f>
        <v>9.3478260869565215</v>
      </c>
      <c r="H127" s="16">
        <f>VLOOKUP(E127,'e and d calculation '!$A$3:$Q$42,17,FALSE)</f>
        <v>18.195652173913043</v>
      </c>
    </row>
    <row r="128" spans="4:8" x14ac:dyDescent="0.35">
      <c r="D128" s="1">
        <v>127</v>
      </c>
      <c r="E128" s="1">
        <v>26</v>
      </c>
      <c r="F128" s="16">
        <f>VLOOKUP(E128,'e and d calculation '!$A$3:$Q$42,8,FALSE)</f>
        <v>6.7608695652173916</v>
      </c>
      <c r="G128" s="16">
        <f>VLOOKUP(E128,'e and d calculation '!$A$3:$Q$42,13,FALSE)</f>
        <v>7.2608695652173916</v>
      </c>
      <c r="H128" s="16">
        <f>VLOOKUP(E128,'e and d calculation '!$A$3:$Q$42,17,FALSE)</f>
        <v>14.021739130434783</v>
      </c>
    </row>
    <row r="129" spans="4:8" x14ac:dyDescent="0.35">
      <c r="D129" s="1">
        <v>128</v>
      </c>
      <c r="E129" s="1">
        <v>26</v>
      </c>
      <c r="F129" s="16">
        <f>VLOOKUP(E129,'e and d calculation '!$A$3:$Q$42,8,FALSE)</f>
        <v>6.7608695652173916</v>
      </c>
      <c r="G129" s="16">
        <f>VLOOKUP(E129,'e and d calculation '!$A$3:$Q$42,13,FALSE)</f>
        <v>7.2608695652173916</v>
      </c>
      <c r="H129" s="16">
        <f>VLOOKUP(E129,'e and d calculation '!$A$3:$Q$42,17,FALSE)</f>
        <v>14.021739130434783</v>
      </c>
    </row>
    <row r="130" spans="4:8" x14ac:dyDescent="0.35">
      <c r="D130" s="1">
        <v>129</v>
      </c>
      <c r="E130" s="1">
        <v>26</v>
      </c>
      <c r="F130" s="16">
        <f>VLOOKUP(E130,'e and d calculation '!$A$3:$Q$42,8,FALSE)</f>
        <v>6.7608695652173916</v>
      </c>
      <c r="G130" s="16">
        <f>VLOOKUP(E130,'e and d calculation '!$A$3:$Q$42,13,FALSE)</f>
        <v>7.2608695652173916</v>
      </c>
      <c r="H130" s="16">
        <f>VLOOKUP(E130,'e and d calculation '!$A$3:$Q$42,17,FALSE)</f>
        <v>14.021739130434783</v>
      </c>
    </row>
    <row r="131" spans="4:8" x14ac:dyDescent="0.35">
      <c r="D131" s="1">
        <v>130</v>
      </c>
      <c r="E131" s="1">
        <v>26</v>
      </c>
      <c r="F131" s="16">
        <f>VLOOKUP(E131,'e and d calculation '!$A$3:$Q$42,8,FALSE)</f>
        <v>6.7608695652173916</v>
      </c>
      <c r="G131" s="16">
        <f>VLOOKUP(E131,'e and d calculation '!$A$3:$Q$42,13,FALSE)</f>
        <v>7.2608695652173916</v>
      </c>
      <c r="H131" s="16">
        <f>VLOOKUP(E131,'e and d calculation '!$A$3:$Q$42,17,FALSE)</f>
        <v>14.021739130434783</v>
      </c>
    </row>
    <row r="132" spans="4:8" x14ac:dyDescent="0.35">
      <c r="D132" s="1">
        <v>131</v>
      </c>
      <c r="E132" s="1">
        <v>26</v>
      </c>
      <c r="F132" s="16">
        <f>VLOOKUP(E132,'e and d calculation '!$A$3:$Q$42,8,FALSE)</f>
        <v>6.7608695652173916</v>
      </c>
      <c r="G132" s="16">
        <f>VLOOKUP(E132,'e and d calculation '!$A$3:$Q$42,13,FALSE)</f>
        <v>7.2608695652173916</v>
      </c>
      <c r="H132" s="16">
        <f>VLOOKUP(E132,'e and d calculation '!$A$3:$Q$42,17,FALSE)</f>
        <v>14.021739130434783</v>
      </c>
    </row>
    <row r="133" spans="4:8" x14ac:dyDescent="0.35">
      <c r="D133" s="1">
        <v>132</v>
      </c>
      <c r="E133" s="1">
        <v>26</v>
      </c>
      <c r="F133" s="16">
        <f>VLOOKUP(E133,'e and d calculation '!$A$3:$Q$42,8,FALSE)</f>
        <v>6.7608695652173916</v>
      </c>
      <c r="G133" s="16">
        <f>VLOOKUP(E133,'e and d calculation '!$A$3:$Q$42,13,FALSE)</f>
        <v>7.2608695652173916</v>
      </c>
      <c r="H133" s="16">
        <f>VLOOKUP(E133,'e and d calculation '!$A$3:$Q$42,17,FALSE)</f>
        <v>14.021739130434783</v>
      </c>
    </row>
    <row r="134" spans="4:8" x14ac:dyDescent="0.35">
      <c r="D134" s="1">
        <v>133</v>
      </c>
      <c r="E134" s="1">
        <v>27</v>
      </c>
      <c r="F134" s="16">
        <f>VLOOKUP(E134,'e and d calculation '!$A$3:$Q$42,8,FALSE)</f>
        <v>8.8478260869565215</v>
      </c>
      <c r="G134" s="16">
        <f>VLOOKUP(E134,'e and d calculation '!$A$3:$Q$42,13,FALSE)</f>
        <v>9.3478260869565215</v>
      </c>
      <c r="H134" s="16">
        <f>VLOOKUP(E134,'e and d calculation '!$A$3:$Q$42,17,FALSE)</f>
        <v>18.195652173913043</v>
      </c>
    </row>
    <row r="135" spans="4:8" x14ac:dyDescent="0.35">
      <c r="D135" s="1">
        <v>134</v>
      </c>
      <c r="E135" s="1">
        <v>27</v>
      </c>
      <c r="F135" s="16">
        <f>VLOOKUP(E135,'e and d calculation '!$A$3:$Q$42,8,FALSE)</f>
        <v>8.8478260869565215</v>
      </c>
      <c r="G135" s="16">
        <f>VLOOKUP(E135,'e and d calculation '!$A$3:$Q$42,13,FALSE)</f>
        <v>9.3478260869565215</v>
      </c>
      <c r="H135" s="16">
        <f>VLOOKUP(E135,'e and d calculation '!$A$3:$Q$42,17,FALSE)</f>
        <v>18.195652173913043</v>
      </c>
    </row>
    <row r="136" spans="4:8" x14ac:dyDescent="0.35">
      <c r="D136" s="1">
        <v>135</v>
      </c>
      <c r="E136" s="1">
        <v>27</v>
      </c>
      <c r="F136" s="16">
        <f>VLOOKUP(E136,'e and d calculation '!$A$3:$Q$42,8,FALSE)</f>
        <v>8.8478260869565215</v>
      </c>
      <c r="G136" s="16">
        <f>VLOOKUP(E136,'e and d calculation '!$A$3:$Q$42,13,FALSE)</f>
        <v>9.3478260869565215</v>
      </c>
      <c r="H136" s="16">
        <f>VLOOKUP(E136,'e and d calculation '!$A$3:$Q$42,17,FALSE)</f>
        <v>18.195652173913043</v>
      </c>
    </row>
    <row r="137" spans="4:8" x14ac:dyDescent="0.35">
      <c r="D137" s="1">
        <v>136</v>
      </c>
      <c r="E137" s="1">
        <v>27</v>
      </c>
      <c r="F137" s="16">
        <f>VLOOKUP(E137,'e and d calculation '!$A$3:$Q$42,8,FALSE)</f>
        <v>8.8478260869565215</v>
      </c>
      <c r="G137" s="16">
        <f>VLOOKUP(E137,'e and d calculation '!$A$3:$Q$42,13,FALSE)</f>
        <v>9.3478260869565215</v>
      </c>
      <c r="H137" s="16">
        <f>VLOOKUP(E137,'e and d calculation '!$A$3:$Q$42,17,FALSE)</f>
        <v>18.195652173913043</v>
      </c>
    </row>
    <row r="138" spans="4:8" x14ac:dyDescent="0.35">
      <c r="D138" s="1">
        <v>137</v>
      </c>
      <c r="E138" s="1">
        <v>27</v>
      </c>
      <c r="F138" s="16">
        <f>VLOOKUP(E138,'e and d calculation '!$A$3:$Q$42,8,FALSE)</f>
        <v>8.8478260869565215</v>
      </c>
      <c r="G138" s="16">
        <f>VLOOKUP(E138,'e and d calculation '!$A$3:$Q$42,13,FALSE)</f>
        <v>9.3478260869565215</v>
      </c>
      <c r="H138" s="16">
        <f>VLOOKUP(E138,'e and d calculation '!$A$3:$Q$42,17,FALSE)</f>
        <v>18.195652173913043</v>
      </c>
    </row>
    <row r="139" spans="4:8" x14ac:dyDescent="0.35">
      <c r="D139" s="1">
        <v>138</v>
      </c>
      <c r="E139" s="1">
        <v>27</v>
      </c>
      <c r="F139" s="16">
        <f>VLOOKUP(E139,'e and d calculation '!$A$3:$Q$42,8,FALSE)</f>
        <v>8.8478260869565215</v>
      </c>
      <c r="G139" s="16">
        <f>VLOOKUP(E139,'e and d calculation '!$A$3:$Q$42,13,FALSE)</f>
        <v>9.3478260869565215</v>
      </c>
      <c r="H139" s="16">
        <f>VLOOKUP(E139,'e and d calculation '!$A$3:$Q$42,17,FALSE)</f>
        <v>18.195652173913043</v>
      </c>
    </row>
    <row r="140" spans="4:8" x14ac:dyDescent="0.35">
      <c r="D140" s="1">
        <v>139</v>
      </c>
      <c r="E140" s="1">
        <v>27</v>
      </c>
      <c r="F140" s="16">
        <f>VLOOKUP(E140,'e and d calculation '!$A$3:$Q$42,8,FALSE)</f>
        <v>8.8478260869565215</v>
      </c>
      <c r="G140" s="16">
        <f>VLOOKUP(E140,'e and d calculation '!$A$3:$Q$42,13,FALSE)</f>
        <v>9.3478260869565215</v>
      </c>
      <c r="H140" s="16">
        <f>VLOOKUP(E140,'e and d calculation '!$A$3:$Q$42,17,FALSE)</f>
        <v>18.195652173913043</v>
      </c>
    </row>
    <row r="141" spans="4:8" x14ac:dyDescent="0.35">
      <c r="D141" s="1">
        <v>140</v>
      </c>
      <c r="E141" s="1">
        <v>27</v>
      </c>
      <c r="F141" s="16">
        <f>VLOOKUP(E141,'e and d calculation '!$A$3:$Q$42,8,FALSE)</f>
        <v>8.8478260869565215</v>
      </c>
      <c r="G141" s="16">
        <f>VLOOKUP(E141,'e and d calculation '!$A$3:$Q$42,13,FALSE)</f>
        <v>9.3478260869565215</v>
      </c>
      <c r="H141" s="16">
        <f>VLOOKUP(E141,'e and d calculation '!$A$3:$Q$42,17,FALSE)</f>
        <v>18.195652173913043</v>
      </c>
    </row>
    <row r="142" spans="4:8" x14ac:dyDescent="0.35">
      <c r="D142" s="1">
        <v>141</v>
      </c>
      <c r="E142" s="1">
        <v>28</v>
      </c>
      <c r="F142" s="16">
        <f>VLOOKUP(E142,'e and d calculation '!$A$3:$Q$42,8,FALSE)</f>
        <v>9.8913043478260878</v>
      </c>
      <c r="G142" s="16">
        <f>VLOOKUP(E142,'e and d calculation '!$A$3:$Q$42,13,FALSE)</f>
        <v>10.391304347826086</v>
      </c>
      <c r="H142" s="16">
        <f>VLOOKUP(E142,'e and d calculation '!$A$3:$Q$42,17,FALSE)</f>
        <v>20.282608695652172</v>
      </c>
    </row>
    <row r="143" spans="4:8" x14ac:dyDescent="0.35">
      <c r="D143" s="1">
        <v>142</v>
      </c>
      <c r="E143" s="1">
        <v>28</v>
      </c>
      <c r="F143" s="16">
        <f>VLOOKUP(E143,'e and d calculation '!$A$3:$Q$42,8,FALSE)</f>
        <v>9.8913043478260878</v>
      </c>
      <c r="G143" s="16">
        <f>VLOOKUP(E143,'e and d calculation '!$A$3:$Q$42,13,FALSE)</f>
        <v>10.391304347826086</v>
      </c>
      <c r="H143" s="16">
        <f>VLOOKUP(E143,'e and d calculation '!$A$3:$Q$42,17,FALSE)</f>
        <v>20.282608695652172</v>
      </c>
    </row>
    <row r="144" spans="4:8" x14ac:dyDescent="0.35">
      <c r="D144" s="1">
        <v>143</v>
      </c>
      <c r="E144" s="1">
        <v>28</v>
      </c>
      <c r="F144" s="16">
        <f>VLOOKUP(E144,'e and d calculation '!$A$3:$Q$42,8,FALSE)</f>
        <v>9.8913043478260878</v>
      </c>
      <c r="G144" s="16">
        <f>VLOOKUP(E144,'e and d calculation '!$A$3:$Q$42,13,FALSE)</f>
        <v>10.391304347826086</v>
      </c>
      <c r="H144" s="16">
        <f>VLOOKUP(E144,'e and d calculation '!$A$3:$Q$42,17,FALSE)</f>
        <v>20.282608695652172</v>
      </c>
    </row>
    <row r="145" spans="4:8" x14ac:dyDescent="0.35">
      <c r="D145" s="1">
        <v>144</v>
      </c>
      <c r="E145" s="1">
        <v>28</v>
      </c>
      <c r="F145" s="16">
        <f>VLOOKUP(E145,'e and d calculation '!$A$3:$Q$42,8,FALSE)</f>
        <v>9.8913043478260878</v>
      </c>
      <c r="G145" s="16">
        <f>VLOOKUP(E145,'e and d calculation '!$A$3:$Q$42,13,FALSE)</f>
        <v>10.391304347826086</v>
      </c>
      <c r="H145" s="16">
        <f>VLOOKUP(E145,'e and d calculation '!$A$3:$Q$42,17,FALSE)</f>
        <v>20.282608695652172</v>
      </c>
    </row>
    <row r="146" spans="4:8" x14ac:dyDescent="0.35">
      <c r="D146" s="1">
        <v>145</v>
      </c>
      <c r="E146" s="1">
        <v>28</v>
      </c>
      <c r="F146" s="16">
        <f>VLOOKUP(E146,'e and d calculation '!$A$3:$Q$42,8,FALSE)</f>
        <v>9.8913043478260878</v>
      </c>
      <c r="G146" s="16">
        <f>VLOOKUP(E146,'e and d calculation '!$A$3:$Q$42,13,FALSE)</f>
        <v>10.391304347826086</v>
      </c>
      <c r="H146" s="16">
        <f>VLOOKUP(E146,'e and d calculation '!$A$3:$Q$42,17,FALSE)</f>
        <v>20.282608695652172</v>
      </c>
    </row>
    <row r="147" spans="4:8" x14ac:dyDescent="0.35">
      <c r="D147" s="1">
        <v>146</v>
      </c>
      <c r="E147" s="1">
        <v>28</v>
      </c>
      <c r="F147" s="16">
        <f>VLOOKUP(E147,'e and d calculation '!$A$3:$Q$42,8,FALSE)</f>
        <v>9.8913043478260878</v>
      </c>
      <c r="G147" s="16">
        <f>VLOOKUP(E147,'e and d calculation '!$A$3:$Q$42,13,FALSE)</f>
        <v>10.391304347826086</v>
      </c>
      <c r="H147" s="16">
        <f>VLOOKUP(E147,'e and d calculation '!$A$3:$Q$42,17,FALSE)</f>
        <v>20.282608695652172</v>
      </c>
    </row>
    <row r="148" spans="4:8" x14ac:dyDescent="0.35">
      <c r="D148" s="1">
        <v>147</v>
      </c>
      <c r="E148" s="1">
        <v>28</v>
      </c>
      <c r="F148" s="16">
        <f>VLOOKUP(E148,'e and d calculation '!$A$3:$Q$42,8,FALSE)</f>
        <v>9.8913043478260878</v>
      </c>
      <c r="G148" s="16">
        <f>VLOOKUP(E148,'e and d calculation '!$A$3:$Q$42,13,FALSE)</f>
        <v>10.391304347826086</v>
      </c>
      <c r="H148" s="16">
        <f>VLOOKUP(E148,'e and d calculation '!$A$3:$Q$42,17,FALSE)</f>
        <v>20.282608695652172</v>
      </c>
    </row>
    <row r="149" spans="4:8" x14ac:dyDescent="0.35">
      <c r="D149" s="1">
        <v>148</v>
      </c>
      <c r="E149" s="1">
        <v>28</v>
      </c>
      <c r="F149" s="16">
        <f>VLOOKUP(E149,'e and d calculation '!$A$3:$Q$42,8,FALSE)</f>
        <v>9.8913043478260878</v>
      </c>
      <c r="G149" s="16">
        <f>VLOOKUP(E149,'e and d calculation '!$A$3:$Q$42,13,FALSE)</f>
        <v>10.391304347826086</v>
      </c>
      <c r="H149" s="16">
        <f>VLOOKUP(E149,'e and d calculation '!$A$3:$Q$42,17,FALSE)</f>
        <v>20.282608695652172</v>
      </c>
    </row>
    <row r="150" spans="4:8" x14ac:dyDescent="0.35">
      <c r="D150" s="1">
        <v>149</v>
      </c>
      <c r="E150" s="1">
        <v>29</v>
      </c>
      <c r="F150" s="16">
        <f>VLOOKUP(E150,'e and d calculation '!$A$3:$Q$42,8,FALSE)</f>
        <v>10.934782608695652</v>
      </c>
      <c r="G150" s="16">
        <f>VLOOKUP(E150,'e and d calculation '!$A$3:$Q$42,13,FALSE)</f>
        <v>11.434782608695652</v>
      </c>
      <c r="H150" s="16">
        <f>VLOOKUP(E150,'e and d calculation '!$A$3:$Q$42,17,FALSE)</f>
        <v>22.369565217391305</v>
      </c>
    </row>
    <row r="151" spans="4:8" x14ac:dyDescent="0.35">
      <c r="D151" s="1">
        <v>150</v>
      </c>
      <c r="E151" s="1">
        <v>29</v>
      </c>
      <c r="F151" s="16">
        <f>VLOOKUP(E151,'e and d calculation '!$A$3:$Q$42,8,FALSE)</f>
        <v>10.934782608695652</v>
      </c>
      <c r="G151" s="16">
        <f>VLOOKUP(E151,'e and d calculation '!$A$3:$Q$42,13,FALSE)</f>
        <v>11.434782608695652</v>
      </c>
      <c r="H151" s="16">
        <f>VLOOKUP(E151,'e and d calculation '!$A$3:$Q$42,17,FALSE)</f>
        <v>22.369565217391305</v>
      </c>
    </row>
    <row r="152" spans="4:8" x14ac:dyDescent="0.35">
      <c r="D152" s="1">
        <v>151</v>
      </c>
      <c r="E152" s="1">
        <v>29</v>
      </c>
      <c r="F152" s="16">
        <f>VLOOKUP(E152,'e and d calculation '!$A$3:$Q$42,8,FALSE)</f>
        <v>10.934782608695652</v>
      </c>
      <c r="G152" s="16">
        <f>VLOOKUP(E152,'e and d calculation '!$A$3:$Q$42,13,FALSE)</f>
        <v>11.434782608695652</v>
      </c>
      <c r="H152" s="16">
        <f>VLOOKUP(E152,'e and d calculation '!$A$3:$Q$42,17,FALSE)</f>
        <v>22.369565217391305</v>
      </c>
    </row>
    <row r="153" spans="4:8" x14ac:dyDescent="0.35">
      <c r="D153" s="1">
        <v>152</v>
      </c>
      <c r="E153" s="1">
        <v>29</v>
      </c>
      <c r="F153" s="16">
        <f>VLOOKUP(E153,'e and d calculation '!$A$3:$Q$42,8,FALSE)</f>
        <v>10.934782608695652</v>
      </c>
      <c r="G153" s="16">
        <f>VLOOKUP(E153,'e and d calculation '!$A$3:$Q$42,13,FALSE)</f>
        <v>11.434782608695652</v>
      </c>
      <c r="H153" s="16">
        <f>VLOOKUP(E153,'e and d calculation '!$A$3:$Q$42,17,FALSE)</f>
        <v>22.369565217391305</v>
      </c>
    </row>
    <row r="154" spans="4:8" x14ac:dyDescent="0.35">
      <c r="D154" s="1">
        <v>153</v>
      </c>
      <c r="E154" s="1">
        <v>30</v>
      </c>
      <c r="F154" s="16">
        <f>VLOOKUP(E154,'e and d calculation '!$A$3:$Q$42,8,FALSE)</f>
        <v>4.6739130434782608</v>
      </c>
      <c r="G154" s="16">
        <f>VLOOKUP(E154,'e and d calculation '!$A$3:$Q$42,13,FALSE)</f>
        <v>5.1739130434782608</v>
      </c>
      <c r="H154" s="16">
        <f>VLOOKUP(E154,'e and d calculation '!$A$3:$Q$42,17,FALSE)</f>
        <v>9.8478260869565215</v>
      </c>
    </row>
    <row r="155" spans="4:8" x14ac:dyDescent="0.35">
      <c r="D155" s="1">
        <v>154</v>
      </c>
      <c r="E155" s="1">
        <v>30</v>
      </c>
      <c r="F155" s="16">
        <f>VLOOKUP(E155,'e and d calculation '!$A$3:$Q$42,8,FALSE)</f>
        <v>4.6739130434782608</v>
      </c>
      <c r="G155" s="16">
        <f>VLOOKUP(E155,'e and d calculation '!$A$3:$Q$42,13,FALSE)</f>
        <v>5.1739130434782608</v>
      </c>
      <c r="H155" s="16">
        <f>VLOOKUP(E155,'e and d calculation '!$A$3:$Q$42,17,FALSE)</f>
        <v>9.8478260869565215</v>
      </c>
    </row>
    <row r="156" spans="4:8" x14ac:dyDescent="0.35">
      <c r="D156" s="1">
        <v>155</v>
      </c>
      <c r="E156" s="1">
        <v>30</v>
      </c>
      <c r="F156" s="16">
        <f>VLOOKUP(E156,'e and d calculation '!$A$3:$Q$42,8,FALSE)</f>
        <v>4.6739130434782608</v>
      </c>
      <c r="G156" s="16">
        <f>VLOOKUP(E156,'e and d calculation '!$A$3:$Q$42,13,FALSE)</f>
        <v>5.1739130434782608</v>
      </c>
      <c r="H156" s="16">
        <f>VLOOKUP(E156,'e and d calculation '!$A$3:$Q$42,17,FALSE)</f>
        <v>9.8478260869565215</v>
      </c>
    </row>
    <row r="157" spans="4:8" x14ac:dyDescent="0.35">
      <c r="D157" s="1">
        <v>156</v>
      </c>
      <c r="E157" s="1">
        <v>30</v>
      </c>
      <c r="F157" s="16">
        <f>VLOOKUP(E157,'e and d calculation '!$A$3:$Q$42,8,FALSE)</f>
        <v>4.6739130434782608</v>
      </c>
      <c r="G157" s="16">
        <f>VLOOKUP(E157,'e and d calculation '!$A$3:$Q$42,13,FALSE)</f>
        <v>5.1739130434782608</v>
      </c>
      <c r="H157" s="16">
        <f>VLOOKUP(E157,'e and d calculation '!$A$3:$Q$42,17,FALSE)</f>
        <v>9.8478260869565215</v>
      </c>
    </row>
    <row r="158" spans="4:8" x14ac:dyDescent="0.35">
      <c r="D158" s="1">
        <v>157</v>
      </c>
      <c r="E158" s="1">
        <v>30</v>
      </c>
      <c r="F158" s="16">
        <f>VLOOKUP(E158,'e and d calculation '!$A$3:$Q$42,8,FALSE)</f>
        <v>4.6739130434782608</v>
      </c>
      <c r="G158" s="16">
        <f>VLOOKUP(E158,'e and d calculation '!$A$3:$Q$42,13,FALSE)</f>
        <v>5.1739130434782608</v>
      </c>
      <c r="H158" s="16">
        <f>VLOOKUP(E158,'e and d calculation '!$A$3:$Q$42,17,FALSE)</f>
        <v>9.8478260869565215</v>
      </c>
    </row>
    <row r="159" spans="4:8" x14ac:dyDescent="0.35">
      <c r="D159" s="1">
        <v>158</v>
      </c>
      <c r="E159" s="1">
        <v>30</v>
      </c>
      <c r="F159" s="16">
        <f>VLOOKUP(E159,'e and d calculation '!$A$3:$Q$42,8,FALSE)</f>
        <v>4.6739130434782608</v>
      </c>
      <c r="G159" s="16">
        <f>VLOOKUP(E159,'e and d calculation '!$A$3:$Q$42,13,FALSE)</f>
        <v>5.1739130434782608</v>
      </c>
      <c r="H159" s="16">
        <f>VLOOKUP(E159,'e and d calculation '!$A$3:$Q$42,17,FALSE)</f>
        <v>9.8478260869565215</v>
      </c>
    </row>
    <row r="160" spans="4:8" x14ac:dyDescent="0.35">
      <c r="D160" s="1">
        <v>159</v>
      </c>
      <c r="E160" s="1">
        <v>30</v>
      </c>
      <c r="F160" s="16">
        <f>VLOOKUP(E160,'e and d calculation '!$A$3:$Q$42,8,FALSE)</f>
        <v>4.6739130434782608</v>
      </c>
      <c r="G160" s="16">
        <f>VLOOKUP(E160,'e and d calculation '!$A$3:$Q$42,13,FALSE)</f>
        <v>5.1739130434782608</v>
      </c>
      <c r="H160" s="16">
        <f>VLOOKUP(E160,'e and d calculation '!$A$3:$Q$42,17,FALSE)</f>
        <v>9.8478260869565215</v>
      </c>
    </row>
    <row r="161" spans="4:8" x14ac:dyDescent="0.35">
      <c r="D161" s="1">
        <v>160</v>
      </c>
      <c r="E161" s="1">
        <v>30</v>
      </c>
      <c r="F161" s="16">
        <f>VLOOKUP(E161,'e and d calculation '!$A$3:$Q$42,8,FALSE)</f>
        <v>4.6739130434782608</v>
      </c>
      <c r="G161" s="16">
        <f>VLOOKUP(E161,'e and d calculation '!$A$3:$Q$42,13,FALSE)</f>
        <v>5.1739130434782608</v>
      </c>
      <c r="H161" s="16">
        <f>VLOOKUP(E161,'e and d calculation '!$A$3:$Q$42,17,FALSE)</f>
        <v>9.8478260869565215</v>
      </c>
    </row>
    <row r="162" spans="4:8" x14ac:dyDescent="0.35">
      <c r="D162" s="1">
        <v>161</v>
      </c>
      <c r="E162" s="1">
        <v>30</v>
      </c>
      <c r="F162" s="16">
        <f>VLOOKUP(E162,'e and d calculation '!$A$3:$Q$42,8,FALSE)</f>
        <v>4.6739130434782608</v>
      </c>
      <c r="G162" s="16">
        <f>VLOOKUP(E162,'e and d calculation '!$A$3:$Q$42,13,FALSE)</f>
        <v>5.1739130434782608</v>
      </c>
      <c r="H162" s="16">
        <f>VLOOKUP(E162,'e and d calculation '!$A$3:$Q$42,17,FALSE)</f>
        <v>9.8478260869565215</v>
      </c>
    </row>
    <row r="163" spans="4:8" x14ac:dyDescent="0.35">
      <c r="D163" s="1">
        <v>162</v>
      </c>
      <c r="E163" s="1">
        <v>31</v>
      </c>
      <c r="F163" s="16">
        <f>VLOOKUP(E163,'e and d calculation '!$A$3:$Q$42,8,FALSE)</f>
        <v>7.8043478260869561</v>
      </c>
      <c r="G163" s="16">
        <f>VLOOKUP(E163,'e and d calculation '!$A$3:$Q$42,13,FALSE)</f>
        <v>8.304347826086957</v>
      </c>
      <c r="H163" s="16">
        <f>VLOOKUP(E163,'e and d calculation '!$A$3:$Q$42,17,FALSE)</f>
        <v>16.108695652173914</v>
      </c>
    </row>
    <row r="164" spans="4:8" x14ac:dyDescent="0.35">
      <c r="D164" s="1">
        <v>163</v>
      </c>
      <c r="E164" s="1">
        <v>31</v>
      </c>
      <c r="F164" s="16">
        <f>VLOOKUP(E164,'e and d calculation '!$A$3:$Q$42,8,FALSE)</f>
        <v>7.8043478260869561</v>
      </c>
      <c r="G164" s="16">
        <f>VLOOKUP(E164,'e and d calculation '!$A$3:$Q$42,13,FALSE)</f>
        <v>8.304347826086957</v>
      </c>
      <c r="H164" s="16">
        <f>VLOOKUP(E164,'e and d calculation '!$A$3:$Q$42,17,FALSE)</f>
        <v>16.108695652173914</v>
      </c>
    </row>
    <row r="165" spans="4:8" x14ac:dyDescent="0.35">
      <c r="D165" s="1">
        <v>164</v>
      </c>
      <c r="E165" s="1">
        <v>31</v>
      </c>
      <c r="F165" s="16">
        <f>VLOOKUP(E165,'e and d calculation '!$A$3:$Q$42,8,FALSE)</f>
        <v>7.8043478260869561</v>
      </c>
      <c r="G165" s="16">
        <f>VLOOKUP(E165,'e and d calculation '!$A$3:$Q$42,13,FALSE)</f>
        <v>8.304347826086957</v>
      </c>
      <c r="H165" s="16">
        <f>VLOOKUP(E165,'e and d calculation '!$A$3:$Q$42,17,FALSE)</f>
        <v>16.108695652173914</v>
      </c>
    </row>
    <row r="166" spans="4:8" x14ac:dyDescent="0.35">
      <c r="D166" s="1">
        <v>165</v>
      </c>
      <c r="E166" s="1">
        <v>31</v>
      </c>
      <c r="F166" s="16">
        <f>VLOOKUP(E166,'e and d calculation '!$A$3:$Q$42,8,FALSE)</f>
        <v>7.8043478260869561</v>
      </c>
      <c r="G166" s="16">
        <f>VLOOKUP(E166,'e and d calculation '!$A$3:$Q$42,13,FALSE)</f>
        <v>8.304347826086957</v>
      </c>
      <c r="H166" s="16">
        <f>VLOOKUP(E166,'e and d calculation '!$A$3:$Q$42,17,FALSE)</f>
        <v>16.108695652173914</v>
      </c>
    </row>
    <row r="167" spans="4:8" x14ac:dyDescent="0.35">
      <c r="D167" s="1">
        <v>166</v>
      </c>
      <c r="E167" s="1">
        <v>31</v>
      </c>
      <c r="F167" s="16">
        <f>VLOOKUP(E167,'e and d calculation '!$A$3:$Q$42,8,FALSE)</f>
        <v>7.8043478260869561</v>
      </c>
      <c r="G167" s="16">
        <f>VLOOKUP(E167,'e and d calculation '!$A$3:$Q$42,13,FALSE)</f>
        <v>8.304347826086957</v>
      </c>
      <c r="H167" s="16">
        <f>VLOOKUP(E167,'e and d calculation '!$A$3:$Q$42,17,FALSE)</f>
        <v>16.108695652173914</v>
      </c>
    </row>
    <row r="168" spans="4:8" x14ac:dyDescent="0.35">
      <c r="D168" s="1">
        <v>167</v>
      </c>
      <c r="E168" s="1">
        <v>31</v>
      </c>
      <c r="F168" s="16">
        <f>VLOOKUP(E168,'e and d calculation '!$A$3:$Q$42,8,FALSE)</f>
        <v>7.8043478260869561</v>
      </c>
      <c r="G168" s="16">
        <f>VLOOKUP(E168,'e and d calculation '!$A$3:$Q$42,13,FALSE)</f>
        <v>8.304347826086957</v>
      </c>
      <c r="H168" s="16">
        <f>VLOOKUP(E168,'e and d calculation '!$A$3:$Q$42,17,FALSE)</f>
        <v>16.108695652173914</v>
      </c>
    </row>
    <row r="169" spans="4:8" x14ac:dyDescent="0.35">
      <c r="D169" s="1">
        <v>168</v>
      </c>
      <c r="E169" s="1">
        <v>31</v>
      </c>
      <c r="F169" s="16">
        <f>VLOOKUP(E169,'e and d calculation '!$A$3:$Q$42,8,FALSE)</f>
        <v>7.8043478260869561</v>
      </c>
      <c r="G169" s="16">
        <f>VLOOKUP(E169,'e and d calculation '!$A$3:$Q$42,13,FALSE)</f>
        <v>8.304347826086957</v>
      </c>
      <c r="H169" s="16">
        <f>VLOOKUP(E169,'e and d calculation '!$A$3:$Q$42,17,FALSE)</f>
        <v>16.108695652173914</v>
      </c>
    </row>
    <row r="170" spans="4:8" x14ac:dyDescent="0.35">
      <c r="D170" s="1">
        <v>169</v>
      </c>
      <c r="E170" s="1">
        <v>31</v>
      </c>
      <c r="F170" s="16">
        <f>VLOOKUP(E170,'e and d calculation '!$A$3:$Q$42,8,FALSE)</f>
        <v>7.8043478260869561</v>
      </c>
      <c r="G170" s="16">
        <f>VLOOKUP(E170,'e and d calculation '!$A$3:$Q$42,13,FALSE)</f>
        <v>8.304347826086957</v>
      </c>
      <c r="H170" s="16">
        <f>VLOOKUP(E170,'e and d calculation '!$A$3:$Q$42,17,FALSE)</f>
        <v>16.108695652173914</v>
      </c>
    </row>
    <row r="171" spans="4:8" x14ac:dyDescent="0.35">
      <c r="D171" s="1">
        <v>170</v>
      </c>
      <c r="E171" s="1">
        <v>31</v>
      </c>
      <c r="F171" s="16">
        <f>VLOOKUP(E171,'e and d calculation '!$A$3:$Q$42,8,FALSE)</f>
        <v>7.8043478260869561</v>
      </c>
      <c r="G171" s="16">
        <f>VLOOKUP(E171,'e and d calculation '!$A$3:$Q$42,13,FALSE)</f>
        <v>8.304347826086957</v>
      </c>
      <c r="H171" s="16">
        <f>VLOOKUP(E171,'e and d calculation '!$A$3:$Q$42,17,FALSE)</f>
        <v>16.108695652173914</v>
      </c>
    </row>
    <row r="172" spans="4:8" x14ac:dyDescent="0.35">
      <c r="D172" s="1">
        <v>171</v>
      </c>
      <c r="E172" s="1">
        <v>32</v>
      </c>
      <c r="F172" s="16">
        <f>VLOOKUP(E172,'e and d calculation '!$A$3:$Q$42,8,FALSE)</f>
        <v>8.8478260869565215</v>
      </c>
      <c r="G172" s="16">
        <f>VLOOKUP(E172,'e and d calculation '!$A$3:$Q$42,13,FALSE)</f>
        <v>9.3478260869565215</v>
      </c>
      <c r="H172" s="16">
        <f>VLOOKUP(E172,'e and d calculation '!$A$3:$Q$42,17,FALSE)</f>
        <v>18.195652173913043</v>
      </c>
    </row>
    <row r="173" spans="4:8" x14ac:dyDescent="0.35">
      <c r="D173" s="1">
        <v>172</v>
      </c>
      <c r="E173" s="1">
        <v>32</v>
      </c>
      <c r="F173" s="16">
        <f>VLOOKUP(E173,'e and d calculation '!$A$3:$Q$42,8,FALSE)</f>
        <v>8.8478260869565215</v>
      </c>
      <c r="G173" s="16">
        <f>VLOOKUP(E173,'e and d calculation '!$A$3:$Q$42,13,FALSE)</f>
        <v>9.3478260869565215</v>
      </c>
      <c r="H173" s="16">
        <f>VLOOKUP(E173,'e and d calculation '!$A$3:$Q$42,17,FALSE)</f>
        <v>18.195652173913043</v>
      </c>
    </row>
    <row r="174" spans="4:8" x14ac:dyDescent="0.35">
      <c r="D174" s="1">
        <v>173</v>
      </c>
      <c r="E174" s="1">
        <v>34</v>
      </c>
      <c r="F174" s="16">
        <f>VLOOKUP(E174,'e and d calculation '!$A$3:$Q$42,8,FALSE)</f>
        <v>11.978260869565217</v>
      </c>
      <c r="G174" s="16">
        <f>VLOOKUP(E174,'e and d calculation '!$A$3:$Q$42,13,FALSE)</f>
        <v>12.478260869565215</v>
      </c>
      <c r="H174" s="16">
        <f>VLOOKUP(E174,'e and d calculation '!$A$3:$Q$42,17,FALSE)</f>
        <v>24.45652173913043</v>
      </c>
    </row>
    <row r="175" spans="4:8" x14ac:dyDescent="0.35">
      <c r="D175" s="1">
        <v>174</v>
      </c>
      <c r="E175" s="1">
        <v>35</v>
      </c>
      <c r="F175" s="16">
        <f>VLOOKUP(E175,'e and d calculation '!$A$3:$Q$42,8,FALSE)</f>
        <v>13.021739130434783</v>
      </c>
      <c r="G175" s="16">
        <f>VLOOKUP(E175,'e and d calculation '!$A$3:$Q$42,13,FALSE)</f>
        <v>13.521739130434783</v>
      </c>
      <c r="H175" s="16">
        <f>VLOOKUP(E175,'e and d calculation '!$A$3:$Q$42,17,FALSE)</f>
        <v>26.543478260869566</v>
      </c>
    </row>
    <row r="176" spans="4:8" x14ac:dyDescent="0.35">
      <c r="D176" s="1">
        <v>175</v>
      </c>
      <c r="E176" s="1">
        <v>35</v>
      </c>
      <c r="F176" s="16">
        <f>VLOOKUP(E176,'e and d calculation '!$A$3:$Q$42,8,FALSE)</f>
        <v>13.021739130434783</v>
      </c>
      <c r="G176" s="16">
        <f>VLOOKUP(E176,'e and d calculation '!$A$3:$Q$42,13,FALSE)</f>
        <v>13.521739130434783</v>
      </c>
      <c r="H176" s="16">
        <f>VLOOKUP(E176,'e and d calculation '!$A$3:$Q$42,17,FALSE)</f>
        <v>26.543478260869566</v>
      </c>
    </row>
    <row r="177" spans="4:8" x14ac:dyDescent="0.35">
      <c r="D177" s="1">
        <v>176</v>
      </c>
      <c r="E177" s="1">
        <v>35</v>
      </c>
      <c r="F177" s="16">
        <f>VLOOKUP(E177,'e and d calculation '!$A$3:$Q$42,8,FALSE)</f>
        <v>13.021739130434783</v>
      </c>
      <c r="G177" s="16">
        <f>VLOOKUP(E177,'e and d calculation '!$A$3:$Q$42,13,FALSE)</f>
        <v>13.521739130434783</v>
      </c>
      <c r="H177" s="16">
        <f>VLOOKUP(E177,'e and d calculation '!$A$3:$Q$42,17,FALSE)</f>
        <v>26.543478260869566</v>
      </c>
    </row>
    <row r="178" spans="4:8" x14ac:dyDescent="0.35">
      <c r="D178" s="1">
        <v>177</v>
      </c>
      <c r="E178" s="1">
        <v>35</v>
      </c>
      <c r="F178" s="16">
        <f>VLOOKUP(E178,'e and d calculation '!$A$3:$Q$42,8,FALSE)</f>
        <v>13.021739130434783</v>
      </c>
      <c r="G178" s="16">
        <f>VLOOKUP(E178,'e and d calculation '!$A$3:$Q$42,13,FALSE)</f>
        <v>13.521739130434783</v>
      </c>
      <c r="H178" s="16">
        <f>VLOOKUP(E178,'e and d calculation '!$A$3:$Q$42,17,FALSE)</f>
        <v>26.543478260869566</v>
      </c>
    </row>
    <row r="179" spans="4:8" x14ac:dyDescent="0.35">
      <c r="D179" s="1">
        <v>178</v>
      </c>
      <c r="E179" s="1">
        <v>35</v>
      </c>
      <c r="F179" s="16">
        <f>VLOOKUP(E179,'e and d calculation '!$A$3:$Q$42,8,FALSE)</f>
        <v>13.021739130434783</v>
      </c>
      <c r="G179" s="16">
        <f>VLOOKUP(E179,'e and d calculation '!$A$3:$Q$42,13,FALSE)</f>
        <v>13.521739130434783</v>
      </c>
      <c r="H179" s="16">
        <f>VLOOKUP(E179,'e and d calculation '!$A$3:$Q$42,17,FALSE)</f>
        <v>26.543478260869566</v>
      </c>
    </row>
    <row r="180" spans="4:8" x14ac:dyDescent="0.35">
      <c r="D180" s="1">
        <v>179</v>
      </c>
      <c r="E180" s="1">
        <v>35</v>
      </c>
      <c r="F180" s="16">
        <f>VLOOKUP(E180,'e and d calculation '!$A$3:$Q$42,8,FALSE)</f>
        <v>13.021739130434783</v>
      </c>
      <c r="G180" s="16">
        <f>VLOOKUP(E180,'e and d calculation '!$A$3:$Q$42,13,FALSE)</f>
        <v>13.521739130434783</v>
      </c>
      <c r="H180" s="16">
        <f>VLOOKUP(E180,'e and d calculation '!$A$3:$Q$42,17,FALSE)</f>
        <v>26.543478260869566</v>
      </c>
    </row>
    <row r="181" spans="4:8" x14ac:dyDescent="0.35">
      <c r="D181" s="1">
        <v>180</v>
      </c>
      <c r="E181" s="1">
        <v>35</v>
      </c>
      <c r="F181" s="16">
        <f>VLOOKUP(E181,'e and d calculation '!$A$3:$Q$42,8,FALSE)</f>
        <v>13.021739130434783</v>
      </c>
      <c r="G181" s="16">
        <f>VLOOKUP(E181,'e and d calculation '!$A$3:$Q$42,13,FALSE)</f>
        <v>13.521739130434783</v>
      </c>
      <c r="H181" s="16">
        <f>VLOOKUP(E181,'e and d calculation '!$A$3:$Q$42,17,FALSE)</f>
        <v>26.543478260869566</v>
      </c>
    </row>
    <row r="182" spans="4:8" x14ac:dyDescent="0.35">
      <c r="D182" s="1">
        <v>181</v>
      </c>
      <c r="E182" s="1">
        <v>36</v>
      </c>
      <c r="F182" s="16">
        <f>VLOOKUP(E182,'e and d calculation '!$A$3:$Q$42,8,FALSE)</f>
        <v>7.8043478260869561</v>
      </c>
      <c r="G182" s="16">
        <f>VLOOKUP(E182,'e and d calculation '!$A$3:$Q$42,13,FALSE)</f>
        <v>8.304347826086957</v>
      </c>
      <c r="H182" s="16">
        <f>VLOOKUP(E182,'e and d calculation '!$A$3:$Q$42,17,FALSE)</f>
        <v>16.108695652173914</v>
      </c>
    </row>
    <row r="183" spans="4:8" x14ac:dyDescent="0.35">
      <c r="D183" s="1">
        <v>182</v>
      </c>
      <c r="E183" s="1">
        <v>36</v>
      </c>
      <c r="F183" s="16">
        <f>VLOOKUP(E183,'e and d calculation '!$A$3:$Q$42,8,FALSE)</f>
        <v>7.8043478260869561</v>
      </c>
      <c r="G183" s="16">
        <f>VLOOKUP(E183,'e and d calculation '!$A$3:$Q$42,13,FALSE)</f>
        <v>8.304347826086957</v>
      </c>
      <c r="H183" s="16">
        <f>VLOOKUP(E183,'e and d calculation '!$A$3:$Q$42,17,FALSE)</f>
        <v>16.108695652173914</v>
      </c>
    </row>
    <row r="184" spans="4:8" x14ac:dyDescent="0.35">
      <c r="D184" s="1">
        <v>183</v>
      </c>
      <c r="E184" s="1">
        <v>36</v>
      </c>
      <c r="F184" s="16">
        <f>VLOOKUP(E184,'e and d calculation '!$A$3:$Q$42,8,FALSE)</f>
        <v>7.8043478260869561</v>
      </c>
      <c r="G184" s="16">
        <f>VLOOKUP(E184,'e and d calculation '!$A$3:$Q$42,13,FALSE)</f>
        <v>8.304347826086957</v>
      </c>
      <c r="H184" s="16">
        <f>VLOOKUP(E184,'e and d calculation '!$A$3:$Q$42,17,FALSE)</f>
        <v>16.108695652173914</v>
      </c>
    </row>
    <row r="185" spans="4:8" x14ac:dyDescent="0.35">
      <c r="D185" s="1">
        <v>184</v>
      </c>
      <c r="E185" s="1">
        <v>36</v>
      </c>
      <c r="F185" s="16">
        <f>VLOOKUP(E185,'e and d calculation '!$A$3:$Q$42,8,FALSE)</f>
        <v>7.8043478260869561</v>
      </c>
      <c r="G185" s="16">
        <f>VLOOKUP(E185,'e and d calculation '!$A$3:$Q$42,13,FALSE)</f>
        <v>8.304347826086957</v>
      </c>
      <c r="H185" s="16">
        <f>VLOOKUP(E185,'e and d calculation '!$A$3:$Q$42,17,FALSE)</f>
        <v>16.108695652173914</v>
      </c>
    </row>
    <row r="186" spans="4:8" x14ac:dyDescent="0.35">
      <c r="D186" s="1">
        <v>185</v>
      </c>
      <c r="E186" s="1">
        <v>36</v>
      </c>
      <c r="F186" s="16">
        <f>VLOOKUP(E186,'e and d calculation '!$A$3:$Q$42,8,FALSE)</f>
        <v>7.8043478260869561</v>
      </c>
      <c r="G186" s="16">
        <f>VLOOKUP(E186,'e and d calculation '!$A$3:$Q$42,13,FALSE)</f>
        <v>8.304347826086957</v>
      </c>
      <c r="H186" s="16">
        <f>VLOOKUP(E186,'e and d calculation '!$A$3:$Q$42,17,FALSE)</f>
        <v>16.108695652173914</v>
      </c>
    </row>
    <row r="187" spans="4:8" x14ac:dyDescent="0.35">
      <c r="D187" s="1">
        <v>186</v>
      </c>
      <c r="E187" s="1">
        <v>36</v>
      </c>
      <c r="F187" s="16">
        <f>VLOOKUP(E187,'e and d calculation '!$A$3:$Q$42,8,FALSE)</f>
        <v>7.8043478260869561</v>
      </c>
      <c r="G187" s="16">
        <f>VLOOKUP(E187,'e and d calculation '!$A$3:$Q$42,13,FALSE)</f>
        <v>8.304347826086957</v>
      </c>
      <c r="H187" s="16">
        <f>VLOOKUP(E187,'e and d calculation '!$A$3:$Q$42,17,FALSE)</f>
        <v>16.108695652173914</v>
      </c>
    </row>
    <row r="188" spans="4:8" x14ac:dyDescent="0.35">
      <c r="D188" s="1">
        <v>187</v>
      </c>
      <c r="E188" s="1">
        <v>37</v>
      </c>
      <c r="F188" s="16">
        <f>VLOOKUP(E188,'e and d calculation '!$A$3:$Q$42,8,FALSE)</f>
        <v>8.8478260869565215</v>
      </c>
      <c r="G188" s="16">
        <f>VLOOKUP(E188,'e and d calculation '!$A$3:$Q$42,13,FALSE)</f>
        <v>9.3478260869565215</v>
      </c>
      <c r="H188" s="16">
        <f>VLOOKUP(E188,'e and d calculation '!$A$3:$Q$42,17,FALSE)</f>
        <v>18.195652173913043</v>
      </c>
    </row>
    <row r="189" spans="4:8" x14ac:dyDescent="0.35">
      <c r="D189" s="1">
        <v>188</v>
      </c>
      <c r="E189" s="1">
        <v>37</v>
      </c>
      <c r="F189" s="16">
        <f>VLOOKUP(E189,'e and d calculation '!$A$3:$Q$42,8,FALSE)</f>
        <v>8.8478260869565215</v>
      </c>
      <c r="G189" s="16">
        <f>VLOOKUP(E189,'e and d calculation '!$A$3:$Q$42,13,FALSE)</f>
        <v>9.3478260869565215</v>
      </c>
      <c r="H189" s="16">
        <f>VLOOKUP(E189,'e and d calculation '!$A$3:$Q$42,17,FALSE)</f>
        <v>18.195652173913043</v>
      </c>
    </row>
    <row r="190" spans="4:8" x14ac:dyDescent="0.35">
      <c r="D190" s="1">
        <v>189</v>
      </c>
      <c r="E190" s="1">
        <v>37</v>
      </c>
      <c r="F190" s="16">
        <f>VLOOKUP(E190,'e and d calculation '!$A$3:$Q$42,8,FALSE)</f>
        <v>8.8478260869565215</v>
      </c>
      <c r="G190" s="16">
        <f>VLOOKUP(E190,'e and d calculation '!$A$3:$Q$42,13,FALSE)</f>
        <v>9.3478260869565215</v>
      </c>
      <c r="H190" s="16">
        <f>VLOOKUP(E190,'e and d calculation '!$A$3:$Q$42,17,FALSE)</f>
        <v>18.195652173913043</v>
      </c>
    </row>
    <row r="191" spans="4:8" x14ac:dyDescent="0.35">
      <c r="D191" s="1">
        <v>190</v>
      </c>
      <c r="E191" s="1">
        <v>37</v>
      </c>
      <c r="F191" s="16">
        <f>VLOOKUP(E191,'e and d calculation '!$A$3:$Q$42,8,FALSE)</f>
        <v>8.8478260869565215</v>
      </c>
      <c r="G191" s="16">
        <f>VLOOKUP(E191,'e and d calculation '!$A$3:$Q$42,13,FALSE)</f>
        <v>9.3478260869565215</v>
      </c>
      <c r="H191" s="16">
        <f>VLOOKUP(E191,'e and d calculation '!$A$3:$Q$42,17,FALSE)</f>
        <v>18.195652173913043</v>
      </c>
    </row>
    <row r="192" spans="4:8" x14ac:dyDescent="0.35">
      <c r="D192" s="1">
        <v>191</v>
      </c>
      <c r="E192" s="1">
        <v>37</v>
      </c>
      <c r="F192" s="16">
        <f>VLOOKUP(E192,'e and d calculation '!$A$3:$Q$42,8,FALSE)</f>
        <v>8.8478260869565215</v>
      </c>
      <c r="G192" s="16">
        <f>VLOOKUP(E192,'e and d calculation '!$A$3:$Q$42,13,FALSE)</f>
        <v>9.3478260869565215</v>
      </c>
      <c r="H192" s="16">
        <f>VLOOKUP(E192,'e and d calculation '!$A$3:$Q$42,17,FALSE)</f>
        <v>18.195652173913043</v>
      </c>
    </row>
    <row r="193" spans="4:13" x14ac:dyDescent="0.35">
      <c r="D193" s="1">
        <v>192</v>
      </c>
      <c r="E193" s="1">
        <v>37</v>
      </c>
      <c r="F193" s="16">
        <f>VLOOKUP(E193,'e and d calculation '!$A$3:$Q$42,8,FALSE)</f>
        <v>8.8478260869565215</v>
      </c>
      <c r="G193" s="16">
        <f>VLOOKUP(E193,'e and d calculation '!$A$3:$Q$42,13,FALSE)</f>
        <v>9.3478260869565215</v>
      </c>
      <c r="H193" s="16">
        <f>VLOOKUP(E193,'e and d calculation '!$A$3:$Q$42,17,FALSE)</f>
        <v>18.195652173913043</v>
      </c>
    </row>
    <row r="194" spans="4:13" x14ac:dyDescent="0.35">
      <c r="D194" s="1">
        <v>193</v>
      </c>
      <c r="E194" s="1">
        <v>37</v>
      </c>
      <c r="F194" s="16">
        <f>VLOOKUP(E194,'e and d calculation '!$A$3:$Q$42,8,FALSE)</f>
        <v>8.8478260869565215</v>
      </c>
      <c r="G194" s="16">
        <f>VLOOKUP(E194,'e and d calculation '!$A$3:$Q$42,13,FALSE)</f>
        <v>9.3478260869565215</v>
      </c>
      <c r="H194" s="16">
        <f>VLOOKUP(E194,'e and d calculation '!$A$3:$Q$42,17,FALSE)</f>
        <v>18.195652173913043</v>
      </c>
    </row>
    <row r="195" spans="4:13" x14ac:dyDescent="0.35">
      <c r="D195" s="1">
        <v>194</v>
      </c>
      <c r="E195" s="1">
        <v>37</v>
      </c>
      <c r="F195" s="16">
        <f>VLOOKUP(E195,'e and d calculation '!$A$3:$Q$42,8,FALSE)</f>
        <v>8.8478260869565215</v>
      </c>
      <c r="G195" s="16">
        <f>VLOOKUP(E195,'e and d calculation '!$A$3:$Q$42,13,FALSE)</f>
        <v>9.3478260869565215</v>
      </c>
      <c r="H195" s="16">
        <f>VLOOKUP(E195,'e and d calculation '!$A$3:$Q$42,17,FALSE)</f>
        <v>18.195652173913043</v>
      </c>
    </row>
    <row r="196" spans="4:13" x14ac:dyDescent="0.35">
      <c r="D196" s="1">
        <v>195</v>
      </c>
      <c r="E196" s="1">
        <v>37</v>
      </c>
      <c r="F196" s="16">
        <f>VLOOKUP(E196,'e and d calculation '!$A$3:$Q$42,8,FALSE)</f>
        <v>8.8478260869565215</v>
      </c>
      <c r="G196" s="16">
        <f>VLOOKUP(E196,'e and d calculation '!$A$3:$Q$42,13,FALSE)</f>
        <v>9.3478260869565215</v>
      </c>
      <c r="H196" s="16">
        <f>VLOOKUP(E196,'e and d calculation '!$A$3:$Q$42,17,FALSE)</f>
        <v>18.195652173913043</v>
      </c>
    </row>
    <row r="197" spans="4:13" x14ac:dyDescent="0.35">
      <c r="D197" s="1">
        <v>196</v>
      </c>
      <c r="E197" s="1">
        <v>39</v>
      </c>
      <c r="F197" s="16">
        <f>VLOOKUP(E197,'e and d calculation '!$A$3:$Q$42,8,FALSE)</f>
        <v>10.934782608695652</v>
      </c>
      <c r="G197" s="16">
        <f>VLOOKUP(E197,'e and d calculation '!$A$3:$Q$42,13,FALSE)</f>
        <v>11.434782608695652</v>
      </c>
      <c r="H197" s="16">
        <f>VLOOKUP(E197,'e and d calculation '!$A$3:$Q$42,17,FALSE)</f>
        <v>22.369565217391305</v>
      </c>
    </row>
    <row r="198" spans="4:13" x14ac:dyDescent="0.35">
      <c r="D198" s="1">
        <v>197</v>
      </c>
      <c r="E198" s="1">
        <v>39</v>
      </c>
      <c r="F198" s="16">
        <f>VLOOKUP(E198,'e and d calculation '!$A$3:$Q$42,8,FALSE)</f>
        <v>10.934782608695652</v>
      </c>
      <c r="G198" s="16">
        <f>VLOOKUP(E198,'e and d calculation '!$A$3:$Q$42,13,FALSE)</f>
        <v>11.434782608695652</v>
      </c>
      <c r="H198" s="16">
        <f>VLOOKUP(E198,'e and d calculation '!$A$3:$Q$42,17,FALSE)</f>
        <v>22.369565217391305</v>
      </c>
    </row>
    <row r="199" spans="4:13" x14ac:dyDescent="0.35">
      <c r="D199" s="1">
        <v>198</v>
      </c>
      <c r="E199" s="1">
        <v>40</v>
      </c>
      <c r="F199" s="16">
        <f>VLOOKUP(E199,'e and d calculation '!$A$3:$Q$42,8,FALSE)</f>
        <v>11.978260869565217</v>
      </c>
      <c r="G199" s="16">
        <f>VLOOKUP(E199,'e and d calculation '!$A$3:$Q$42,13,FALSE)</f>
        <v>12.478260869565215</v>
      </c>
      <c r="H199" s="16">
        <f>VLOOKUP(E199,'e and d calculation '!$A$3:$Q$42,17,FALSE)</f>
        <v>24.45652173913043</v>
      </c>
    </row>
    <row r="200" spans="4:13" x14ac:dyDescent="0.35">
      <c r="D200" s="1">
        <v>199</v>
      </c>
      <c r="E200" s="1">
        <v>40</v>
      </c>
      <c r="F200" s="16">
        <f>VLOOKUP(E200,'e and d calculation '!$A$3:$Q$42,8,FALSE)</f>
        <v>11.978260869565217</v>
      </c>
      <c r="G200" s="16">
        <f>VLOOKUP(E200,'e and d calculation '!$A$3:$Q$42,13,FALSE)</f>
        <v>12.478260869565215</v>
      </c>
      <c r="H200" s="16">
        <f>VLOOKUP(E200,'e and d calculation '!$A$3:$Q$42,17,FALSE)</f>
        <v>24.45652173913043</v>
      </c>
    </row>
    <row r="201" spans="4:13" x14ac:dyDescent="0.35">
      <c r="D201" s="1">
        <v>200</v>
      </c>
      <c r="E201" s="1">
        <v>40</v>
      </c>
      <c r="F201" s="16">
        <f>VLOOKUP(E201,'e and d calculation '!$A$3:$Q$42,8,FALSE)</f>
        <v>11.978260869565217</v>
      </c>
      <c r="G201" s="16">
        <f>VLOOKUP(E201,'e and d calculation '!$A$3:$Q$42,13,FALSE)</f>
        <v>12.478260869565215</v>
      </c>
      <c r="H201" s="16">
        <f>VLOOKUP(E201,'e and d calculation '!$A$3:$Q$42,17,FALSE)</f>
        <v>24.45652173913043</v>
      </c>
    </row>
    <row r="202" spans="4:13" x14ac:dyDescent="0.35">
      <c r="F202" s="16"/>
      <c r="G202" s="16"/>
      <c r="H202" s="16"/>
      <c r="K202" s="18" t="s">
        <v>39</v>
      </c>
      <c r="L202" s="18"/>
      <c r="M202" s="18"/>
    </row>
    <row r="203" spans="4:13" x14ac:dyDescent="0.35">
      <c r="F203" s="16"/>
      <c r="G203" s="16"/>
      <c r="H203" s="16"/>
      <c r="J203" s="1" t="s">
        <v>38</v>
      </c>
      <c r="K203">
        <v>5</v>
      </c>
      <c r="L203">
        <v>15</v>
      </c>
      <c r="M203">
        <v>30</v>
      </c>
    </row>
    <row r="204" spans="4:13" x14ac:dyDescent="0.35">
      <c r="F204" s="16">
        <f>SUM(F2:F201)</f>
        <v>1375.1304347826083</v>
      </c>
      <c r="G204" s="16">
        <f>SUM(G2:G201)</f>
        <v>1475.1304347826085</v>
      </c>
      <c r="H204" s="16"/>
      <c r="J204">
        <v>1</v>
      </c>
      <c r="K204">
        <f>ROUNDUP((($F$204+($H$205-J204)*$K$203)/J204),0)</f>
        <v>1411</v>
      </c>
      <c r="L204">
        <f>ROUNDUP((($F$204+($H$205-J204)*$L$203)/J204),0)</f>
        <v>1481</v>
      </c>
    </row>
    <row r="205" spans="4:13" x14ac:dyDescent="0.35">
      <c r="G205">
        <f>G204/200</f>
        <v>7.3756521739130427</v>
      </c>
      <c r="H205" s="1">
        <f>ROUNDUP(G205,0)</f>
        <v>8</v>
      </c>
      <c r="J205">
        <v>2</v>
      </c>
      <c r="K205">
        <f t="shared" ref="K205:K213" si="0">ROUNDUP((($F$204+($H$205-J205)*$K$203)/J205),0)</f>
        <v>703</v>
      </c>
      <c r="L205">
        <f t="shared" ref="L205:L213" si="1">ROUNDUP((($F$204+($H$205-J205)*$L$203)/J205),0)</f>
        <v>733</v>
      </c>
    </row>
    <row r="206" spans="4:13" x14ac:dyDescent="0.35">
      <c r="G206">
        <f>G204/160</f>
        <v>9.2195652173913025</v>
      </c>
      <c r="H206" s="1">
        <f t="shared" ref="H206:H211" si="2">ROUNDUP(G206,0)</f>
        <v>10</v>
      </c>
      <c r="J206">
        <v>3</v>
      </c>
      <c r="K206">
        <f t="shared" si="0"/>
        <v>467</v>
      </c>
      <c r="L206">
        <f t="shared" si="1"/>
        <v>484</v>
      </c>
    </row>
    <row r="207" spans="4:13" x14ac:dyDescent="0.35">
      <c r="J207">
        <v>4</v>
      </c>
      <c r="K207">
        <f t="shared" si="0"/>
        <v>349</v>
      </c>
      <c r="L207">
        <f t="shared" si="1"/>
        <v>359</v>
      </c>
    </row>
    <row r="208" spans="4:13" x14ac:dyDescent="0.35">
      <c r="G208">
        <f>G204/100</f>
        <v>14.751304347826085</v>
      </c>
      <c r="H208" s="1">
        <f t="shared" si="2"/>
        <v>15</v>
      </c>
      <c r="J208">
        <v>5</v>
      </c>
      <c r="K208">
        <f t="shared" si="0"/>
        <v>279</v>
      </c>
      <c r="L208">
        <f t="shared" si="1"/>
        <v>285</v>
      </c>
    </row>
    <row r="209" spans="6:12" x14ac:dyDescent="0.35">
      <c r="J209">
        <v>6</v>
      </c>
      <c r="K209">
        <f t="shared" si="0"/>
        <v>231</v>
      </c>
      <c r="L209">
        <f t="shared" si="1"/>
        <v>235</v>
      </c>
    </row>
    <row r="210" spans="6:12" x14ac:dyDescent="0.35">
      <c r="J210">
        <v>7</v>
      </c>
      <c r="K210">
        <f t="shared" si="0"/>
        <v>198</v>
      </c>
      <c r="L210">
        <f t="shared" si="1"/>
        <v>199</v>
      </c>
    </row>
    <row r="211" spans="6:12" x14ac:dyDescent="0.35">
      <c r="G211">
        <f>G204/50</f>
        <v>29.502608695652171</v>
      </c>
      <c r="H211" s="1">
        <f t="shared" si="2"/>
        <v>30</v>
      </c>
      <c r="J211">
        <v>8</v>
      </c>
      <c r="K211">
        <f t="shared" si="0"/>
        <v>172</v>
      </c>
      <c r="L211">
        <f t="shared" si="1"/>
        <v>172</v>
      </c>
    </row>
    <row r="212" spans="6:12" x14ac:dyDescent="0.35">
      <c r="J212">
        <v>9</v>
      </c>
      <c r="K212">
        <f t="shared" si="0"/>
        <v>153</v>
      </c>
      <c r="L212">
        <f t="shared" si="1"/>
        <v>152</v>
      </c>
    </row>
    <row r="213" spans="6:12" x14ac:dyDescent="0.35">
      <c r="J213">
        <v>10</v>
      </c>
      <c r="K213">
        <f t="shared" si="0"/>
        <v>137</v>
      </c>
      <c r="L213">
        <f t="shared" si="1"/>
        <v>135</v>
      </c>
    </row>
    <row r="216" spans="6:12" x14ac:dyDescent="0.35">
      <c r="F216">
        <f>F204/9</f>
        <v>152.79227053140093</v>
      </c>
    </row>
  </sheetData>
  <sortState xmlns:xlrd2="http://schemas.microsoft.com/office/spreadsheetml/2017/richdata2" ref="J2:J91">
    <sortCondition descending="1" ref="J2:J91"/>
  </sortState>
  <mergeCells count="1">
    <mergeCell ref="K202:M20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EB45-02AC-44D3-877D-234B8310DB93}">
  <dimension ref="A1:M216"/>
  <sheetViews>
    <sheetView workbookViewId="0">
      <selection activeCell="G2" sqref="G2:G201"/>
    </sheetView>
  </sheetViews>
  <sheetFormatPr defaultRowHeight="14.5" x14ac:dyDescent="0.35"/>
  <cols>
    <col min="4" max="5" width="9.1796875" style="1"/>
    <col min="6" max="7" width="10.54296875" bestFit="1" customWidth="1"/>
    <col min="8" max="8" width="10.54296875" style="1" bestFit="1" customWidth="1"/>
  </cols>
  <sheetData>
    <row r="1" spans="1:8" x14ac:dyDescent="0.35">
      <c r="A1" t="s">
        <v>35</v>
      </c>
      <c r="B1" t="s">
        <v>34</v>
      </c>
      <c r="D1" s="1" t="s">
        <v>36</v>
      </c>
      <c r="E1" s="1" t="s">
        <v>35</v>
      </c>
      <c r="F1" t="s">
        <v>37</v>
      </c>
      <c r="G1" t="s">
        <v>18</v>
      </c>
      <c r="H1" s="1" t="s">
        <v>33</v>
      </c>
    </row>
    <row r="2" spans="1:8" x14ac:dyDescent="0.35">
      <c r="A2">
        <v>1</v>
      </c>
      <c r="B2">
        <v>4</v>
      </c>
      <c r="D2" s="1">
        <v>1</v>
      </c>
      <c r="E2" s="1">
        <v>1</v>
      </c>
      <c r="F2" s="16">
        <f>VLOOKUP(E2,'e and d calculation '!$A$3:$Q$42,8,FALSE)</f>
        <v>1.5434782608695652</v>
      </c>
      <c r="G2" s="16">
        <f>VLOOKUP(E2,'e and d calculation '!$A$3:$Q$42,13,FALSE)</f>
        <v>2.043478260869565</v>
      </c>
      <c r="H2" s="16">
        <f>VLOOKUP(E2,'e and d calculation '!$A$3:$Q$42,17,FALSE)</f>
        <v>3.5869565217391299</v>
      </c>
    </row>
    <row r="3" spans="1:8" x14ac:dyDescent="0.35">
      <c r="A3">
        <v>2</v>
      </c>
      <c r="B3">
        <v>7</v>
      </c>
      <c r="D3" s="1">
        <v>2</v>
      </c>
      <c r="E3" s="1">
        <v>1</v>
      </c>
      <c r="F3" s="16">
        <f>VLOOKUP(E3,'e and d calculation '!$A$3:$Q$42,8,FALSE)</f>
        <v>1.5434782608695652</v>
      </c>
      <c r="G3" s="16">
        <f>VLOOKUP(E3,'e and d calculation '!$A$3:$Q$42,13,FALSE)</f>
        <v>2.043478260869565</v>
      </c>
      <c r="H3" s="16">
        <f>VLOOKUP(E3,'e and d calculation '!$A$3:$Q$42,17,FALSE)</f>
        <v>3.5869565217391299</v>
      </c>
    </row>
    <row r="4" spans="1:8" x14ac:dyDescent="0.35">
      <c r="A4">
        <v>3</v>
      </c>
      <c r="B4">
        <v>8</v>
      </c>
      <c r="D4" s="1">
        <v>3</v>
      </c>
      <c r="E4" s="1">
        <v>1</v>
      </c>
      <c r="F4" s="16">
        <f>VLOOKUP(E4,'e and d calculation '!$A$3:$Q$42,8,FALSE)</f>
        <v>1.5434782608695652</v>
      </c>
      <c r="G4" s="16">
        <f>VLOOKUP(E4,'e and d calculation '!$A$3:$Q$42,13,FALSE)</f>
        <v>2.043478260869565</v>
      </c>
      <c r="H4" s="16">
        <f>VLOOKUP(E4,'e and d calculation '!$A$3:$Q$42,17,FALSE)</f>
        <v>3.5869565217391299</v>
      </c>
    </row>
    <row r="5" spans="1:8" x14ac:dyDescent="0.35">
      <c r="A5">
        <v>4</v>
      </c>
      <c r="B5">
        <v>5</v>
      </c>
      <c r="D5" s="1">
        <v>4</v>
      </c>
      <c r="E5" s="1">
        <v>1</v>
      </c>
      <c r="F5" s="16">
        <f>VLOOKUP(E5,'e and d calculation '!$A$3:$Q$42,8,FALSE)</f>
        <v>1.5434782608695652</v>
      </c>
      <c r="G5" s="16">
        <f>VLOOKUP(E5,'e and d calculation '!$A$3:$Q$42,13,FALSE)</f>
        <v>2.043478260869565</v>
      </c>
      <c r="H5" s="16">
        <f>VLOOKUP(E5,'e and d calculation '!$A$3:$Q$42,17,FALSE)</f>
        <v>3.5869565217391299</v>
      </c>
    </row>
    <row r="6" spans="1:8" x14ac:dyDescent="0.35">
      <c r="A6">
        <v>5</v>
      </c>
      <c r="B6">
        <v>3</v>
      </c>
      <c r="D6" s="1">
        <v>5</v>
      </c>
      <c r="E6" s="1">
        <v>2</v>
      </c>
      <c r="F6" s="16">
        <f>VLOOKUP(E6,'e and d calculation '!$A$3:$Q$42,8,FALSE)</f>
        <v>3.6304347826086958</v>
      </c>
      <c r="G6" s="16">
        <f>VLOOKUP(E6,'e and d calculation '!$A$3:$Q$42,13,FALSE)</f>
        <v>4.1304347826086953</v>
      </c>
      <c r="H6" s="16">
        <f>VLOOKUP(E6,'e and d calculation '!$A$3:$Q$42,17,FALSE)</f>
        <v>7.7608695652173907</v>
      </c>
    </row>
    <row r="7" spans="1:8" x14ac:dyDescent="0.35">
      <c r="A7">
        <v>6</v>
      </c>
      <c r="B7">
        <v>7</v>
      </c>
      <c r="D7" s="1">
        <v>6</v>
      </c>
      <c r="E7" s="1">
        <v>2</v>
      </c>
      <c r="F7" s="16">
        <f>VLOOKUP(E7,'e and d calculation '!$A$3:$Q$42,8,FALSE)</f>
        <v>3.6304347826086958</v>
      </c>
      <c r="G7" s="16">
        <f>VLOOKUP(E7,'e and d calculation '!$A$3:$Q$42,13,FALSE)</f>
        <v>4.1304347826086953</v>
      </c>
      <c r="H7" s="16">
        <f>VLOOKUP(E7,'e and d calculation '!$A$3:$Q$42,17,FALSE)</f>
        <v>7.7608695652173907</v>
      </c>
    </row>
    <row r="8" spans="1:8" x14ac:dyDescent="0.35">
      <c r="A8">
        <v>7</v>
      </c>
      <c r="B8">
        <v>10</v>
      </c>
      <c r="D8" s="1">
        <v>7</v>
      </c>
      <c r="E8" s="1">
        <v>2</v>
      </c>
      <c r="F8" s="16">
        <f>VLOOKUP(E8,'e and d calculation '!$A$3:$Q$42,8,FALSE)</f>
        <v>3.6304347826086958</v>
      </c>
      <c r="G8" s="16">
        <f>VLOOKUP(E8,'e and d calculation '!$A$3:$Q$42,13,FALSE)</f>
        <v>4.1304347826086953</v>
      </c>
      <c r="H8" s="16">
        <f>VLOOKUP(E8,'e and d calculation '!$A$3:$Q$42,17,FALSE)</f>
        <v>7.7608695652173907</v>
      </c>
    </row>
    <row r="9" spans="1:8" x14ac:dyDescent="0.35">
      <c r="A9">
        <v>8</v>
      </c>
      <c r="B9">
        <v>1</v>
      </c>
      <c r="D9" s="1">
        <v>8</v>
      </c>
      <c r="E9" s="1">
        <v>2</v>
      </c>
      <c r="F9" s="16">
        <f>VLOOKUP(E9,'e and d calculation '!$A$3:$Q$42,8,FALSE)</f>
        <v>3.6304347826086958</v>
      </c>
      <c r="G9" s="16">
        <f>VLOOKUP(E9,'e and d calculation '!$A$3:$Q$42,13,FALSE)</f>
        <v>4.1304347826086953</v>
      </c>
      <c r="H9" s="16">
        <f>VLOOKUP(E9,'e and d calculation '!$A$3:$Q$42,17,FALSE)</f>
        <v>7.7608695652173907</v>
      </c>
    </row>
    <row r="10" spans="1:8" x14ac:dyDescent="0.35">
      <c r="A10">
        <v>9</v>
      </c>
      <c r="B10">
        <v>9</v>
      </c>
      <c r="D10" s="1">
        <v>9</v>
      </c>
      <c r="E10" s="1">
        <v>2</v>
      </c>
      <c r="F10" s="16">
        <f>VLOOKUP(E10,'e and d calculation '!$A$3:$Q$42,8,FALSE)</f>
        <v>3.6304347826086958</v>
      </c>
      <c r="G10" s="16">
        <f>VLOOKUP(E10,'e and d calculation '!$A$3:$Q$42,13,FALSE)</f>
        <v>4.1304347826086953</v>
      </c>
      <c r="H10" s="16">
        <f>VLOOKUP(E10,'e and d calculation '!$A$3:$Q$42,17,FALSE)</f>
        <v>7.7608695652173907</v>
      </c>
    </row>
    <row r="11" spans="1:8" x14ac:dyDescent="0.35">
      <c r="A11">
        <v>10</v>
      </c>
      <c r="B11">
        <v>3</v>
      </c>
      <c r="D11" s="1">
        <v>10</v>
      </c>
      <c r="E11" s="1">
        <v>2</v>
      </c>
      <c r="F11" s="16">
        <f>VLOOKUP(E11,'e and d calculation '!$A$3:$Q$42,8,FALSE)</f>
        <v>3.6304347826086958</v>
      </c>
      <c r="G11" s="16">
        <f>VLOOKUP(E11,'e and d calculation '!$A$3:$Q$42,13,FALSE)</f>
        <v>4.1304347826086953</v>
      </c>
      <c r="H11" s="16">
        <f>VLOOKUP(E11,'e and d calculation '!$A$3:$Q$42,17,FALSE)</f>
        <v>7.7608695652173907</v>
      </c>
    </row>
    <row r="12" spans="1:8" x14ac:dyDescent="0.35">
      <c r="A12">
        <v>11</v>
      </c>
      <c r="B12">
        <v>3</v>
      </c>
      <c r="D12" s="1">
        <v>11</v>
      </c>
      <c r="E12" s="1">
        <v>2</v>
      </c>
      <c r="F12" s="16">
        <f>VLOOKUP(E12,'e and d calculation '!$A$3:$Q$42,8,FALSE)</f>
        <v>3.6304347826086958</v>
      </c>
      <c r="G12" s="16">
        <f>VLOOKUP(E12,'e and d calculation '!$A$3:$Q$42,13,FALSE)</f>
        <v>4.1304347826086953</v>
      </c>
      <c r="H12" s="16">
        <f>VLOOKUP(E12,'e and d calculation '!$A$3:$Q$42,17,FALSE)</f>
        <v>7.7608695652173907</v>
      </c>
    </row>
    <row r="13" spans="1:8" x14ac:dyDescent="0.35">
      <c r="A13">
        <v>12</v>
      </c>
      <c r="B13">
        <v>8</v>
      </c>
      <c r="D13" s="1">
        <v>12</v>
      </c>
      <c r="E13" s="1">
        <v>3</v>
      </c>
      <c r="F13" s="16">
        <f>VLOOKUP(E13,'e and d calculation '!$A$3:$Q$42,8,FALSE)</f>
        <v>5.7173913043478262</v>
      </c>
      <c r="G13" s="16">
        <f>VLOOKUP(E13,'e and d calculation '!$A$3:$Q$42,13,FALSE)</f>
        <v>6.2173913043478262</v>
      </c>
      <c r="H13" s="16">
        <f>VLOOKUP(E13,'e and d calculation '!$A$3:$Q$42,17,FALSE)</f>
        <v>11.934782608695652</v>
      </c>
    </row>
    <row r="14" spans="1:8" x14ac:dyDescent="0.35">
      <c r="A14">
        <v>13</v>
      </c>
      <c r="B14">
        <v>1</v>
      </c>
      <c r="D14" s="1">
        <v>13</v>
      </c>
      <c r="E14" s="1">
        <v>3</v>
      </c>
      <c r="F14" s="16">
        <f>VLOOKUP(E14,'e and d calculation '!$A$3:$Q$42,8,FALSE)</f>
        <v>5.7173913043478262</v>
      </c>
      <c r="G14" s="16">
        <f>VLOOKUP(E14,'e and d calculation '!$A$3:$Q$42,13,FALSE)</f>
        <v>6.2173913043478262</v>
      </c>
      <c r="H14" s="16">
        <f>VLOOKUP(E14,'e and d calculation '!$A$3:$Q$42,17,FALSE)</f>
        <v>11.934782608695652</v>
      </c>
    </row>
    <row r="15" spans="1:8" x14ac:dyDescent="0.35">
      <c r="A15">
        <v>14</v>
      </c>
      <c r="B15">
        <v>8</v>
      </c>
      <c r="D15" s="1">
        <v>14</v>
      </c>
      <c r="E15" s="1">
        <v>3</v>
      </c>
      <c r="F15" s="16">
        <f>VLOOKUP(E15,'e and d calculation '!$A$3:$Q$42,8,FALSE)</f>
        <v>5.7173913043478262</v>
      </c>
      <c r="G15" s="16">
        <f>VLOOKUP(E15,'e and d calculation '!$A$3:$Q$42,13,FALSE)</f>
        <v>6.2173913043478262</v>
      </c>
      <c r="H15" s="16">
        <f>VLOOKUP(E15,'e and d calculation '!$A$3:$Q$42,17,FALSE)</f>
        <v>11.934782608695652</v>
      </c>
    </row>
    <row r="16" spans="1:8" x14ac:dyDescent="0.35">
      <c r="A16">
        <v>15</v>
      </c>
      <c r="B16">
        <v>10</v>
      </c>
      <c r="D16" s="1">
        <v>15</v>
      </c>
      <c r="E16" s="1">
        <v>3</v>
      </c>
      <c r="F16" s="16">
        <f>VLOOKUP(E16,'e and d calculation '!$A$3:$Q$42,8,FALSE)</f>
        <v>5.7173913043478262</v>
      </c>
      <c r="G16" s="16">
        <f>VLOOKUP(E16,'e and d calculation '!$A$3:$Q$42,13,FALSE)</f>
        <v>6.2173913043478262</v>
      </c>
      <c r="H16" s="16">
        <f>VLOOKUP(E16,'e and d calculation '!$A$3:$Q$42,17,FALSE)</f>
        <v>11.934782608695652</v>
      </c>
    </row>
    <row r="17" spans="1:8" x14ac:dyDescent="0.35">
      <c r="A17">
        <v>16</v>
      </c>
      <c r="B17">
        <v>10</v>
      </c>
      <c r="D17" s="1">
        <v>16</v>
      </c>
      <c r="E17" s="1">
        <v>3</v>
      </c>
      <c r="F17" s="16">
        <f>VLOOKUP(E17,'e and d calculation '!$A$3:$Q$42,8,FALSE)</f>
        <v>5.7173913043478262</v>
      </c>
      <c r="G17" s="16">
        <f>VLOOKUP(E17,'e and d calculation '!$A$3:$Q$42,13,FALSE)</f>
        <v>6.2173913043478262</v>
      </c>
      <c r="H17" s="16">
        <f>VLOOKUP(E17,'e and d calculation '!$A$3:$Q$42,17,FALSE)</f>
        <v>11.934782608695652</v>
      </c>
    </row>
    <row r="18" spans="1:8" x14ac:dyDescent="0.35">
      <c r="A18">
        <v>17</v>
      </c>
      <c r="B18">
        <v>2</v>
      </c>
      <c r="D18" s="1">
        <v>17</v>
      </c>
      <c r="E18" s="1">
        <v>3</v>
      </c>
      <c r="F18" s="16">
        <f>VLOOKUP(E18,'e and d calculation '!$A$3:$Q$42,8,FALSE)</f>
        <v>5.7173913043478262</v>
      </c>
      <c r="G18" s="16">
        <f>VLOOKUP(E18,'e and d calculation '!$A$3:$Q$42,13,FALSE)</f>
        <v>6.2173913043478262</v>
      </c>
      <c r="H18" s="16">
        <f>VLOOKUP(E18,'e and d calculation '!$A$3:$Q$42,17,FALSE)</f>
        <v>11.934782608695652</v>
      </c>
    </row>
    <row r="19" spans="1:8" x14ac:dyDescent="0.35">
      <c r="A19">
        <v>18</v>
      </c>
      <c r="B19">
        <v>4</v>
      </c>
      <c r="D19" s="1">
        <v>18</v>
      </c>
      <c r="E19" s="1">
        <v>3</v>
      </c>
      <c r="F19" s="16">
        <f>VLOOKUP(E19,'e and d calculation '!$A$3:$Q$42,8,FALSE)</f>
        <v>5.7173913043478262</v>
      </c>
      <c r="G19" s="16">
        <f>VLOOKUP(E19,'e and d calculation '!$A$3:$Q$42,13,FALSE)</f>
        <v>6.2173913043478262</v>
      </c>
      <c r="H19" s="16">
        <f>VLOOKUP(E19,'e and d calculation '!$A$3:$Q$42,17,FALSE)</f>
        <v>11.934782608695652</v>
      </c>
    </row>
    <row r="20" spans="1:8" x14ac:dyDescent="0.35">
      <c r="A20">
        <v>19</v>
      </c>
      <c r="B20">
        <v>3</v>
      </c>
      <c r="D20" s="1">
        <v>19</v>
      </c>
      <c r="E20" s="1">
        <v>3</v>
      </c>
      <c r="F20" s="16">
        <f>VLOOKUP(E20,'e and d calculation '!$A$3:$Q$42,8,FALSE)</f>
        <v>5.7173913043478262</v>
      </c>
      <c r="G20" s="16">
        <f>VLOOKUP(E20,'e and d calculation '!$A$3:$Q$42,13,FALSE)</f>
        <v>6.2173913043478262</v>
      </c>
      <c r="H20" s="16">
        <f>VLOOKUP(E20,'e and d calculation '!$A$3:$Q$42,17,FALSE)</f>
        <v>11.934782608695652</v>
      </c>
    </row>
    <row r="21" spans="1:8" x14ac:dyDescent="0.35">
      <c r="A21">
        <v>20</v>
      </c>
      <c r="B21">
        <v>2</v>
      </c>
      <c r="D21" s="1">
        <v>20</v>
      </c>
      <c r="E21" s="1">
        <v>4</v>
      </c>
      <c r="F21" s="16">
        <f>VLOOKUP(E21,'e and d calculation '!$A$3:$Q$42,8,FALSE)</f>
        <v>5.7173913043478262</v>
      </c>
      <c r="G21" s="16">
        <f>VLOOKUP(E21,'e and d calculation '!$A$3:$Q$42,13,FALSE)</f>
        <v>6.2173913043478262</v>
      </c>
      <c r="H21" s="16">
        <f>VLOOKUP(E21,'e and d calculation '!$A$3:$Q$42,17,FALSE)</f>
        <v>11.934782608695652</v>
      </c>
    </row>
    <row r="22" spans="1:8" x14ac:dyDescent="0.35">
      <c r="A22">
        <v>21</v>
      </c>
      <c r="B22">
        <v>9</v>
      </c>
      <c r="D22" s="1">
        <v>21</v>
      </c>
      <c r="E22" s="1">
        <v>4</v>
      </c>
      <c r="F22" s="16">
        <f>VLOOKUP(E22,'e and d calculation '!$A$3:$Q$42,8,FALSE)</f>
        <v>5.7173913043478262</v>
      </c>
      <c r="G22" s="16">
        <f>VLOOKUP(E22,'e and d calculation '!$A$3:$Q$42,13,FALSE)</f>
        <v>6.2173913043478262</v>
      </c>
      <c r="H22" s="16">
        <f>VLOOKUP(E22,'e and d calculation '!$A$3:$Q$42,17,FALSE)</f>
        <v>11.934782608695652</v>
      </c>
    </row>
    <row r="23" spans="1:8" x14ac:dyDescent="0.35">
      <c r="A23">
        <v>22</v>
      </c>
      <c r="B23">
        <v>6</v>
      </c>
      <c r="D23" s="1">
        <v>22</v>
      </c>
      <c r="E23" s="1">
        <v>4</v>
      </c>
      <c r="F23" s="16">
        <f>VLOOKUP(E23,'e and d calculation '!$A$3:$Q$42,8,FALSE)</f>
        <v>5.7173913043478262</v>
      </c>
      <c r="G23" s="16">
        <f>VLOOKUP(E23,'e and d calculation '!$A$3:$Q$42,13,FALSE)</f>
        <v>6.2173913043478262</v>
      </c>
      <c r="H23" s="16">
        <f>VLOOKUP(E23,'e and d calculation '!$A$3:$Q$42,17,FALSE)</f>
        <v>11.934782608695652</v>
      </c>
    </row>
    <row r="24" spans="1:8" x14ac:dyDescent="0.35">
      <c r="A24">
        <v>23</v>
      </c>
      <c r="B24">
        <v>3</v>
      </c>
      <c r="D24" s="1">
        <v>23</v>
      </c>
      <c r="E24" s="1">
        <v>4</v>
      </c>
      <c r="F24" s="16">
        <f>VLOOKUP(E24,'e and d calculation '!$A$3:$Q$42,8,FALSE)</f>
        <v>5.7173913043478262</v>
      </c>
      <c r="G24" s="16">
        <f>VLOOKUP(E24,'e and d calculation '!$A$3:$Q$42,13,FALSE)</f>
        <v>6.2173913043478262</v>
      </c>
      <c r="H24" s="16">
        <f>VLOOKUP(E24,'e and d calculation '!$A$3:$Q$42,17,FALSE)</f>
        <v>11.934782608695652</v>
      </c>
    </row>
    <row r="25" spans="1:8" x14ac:dyDescent="0.35">
      <c r="A25">
        <v>24</v>
      </c>
      <c r="B25">
        <v>4</v>
      </c>
      <c r="D25" s="1">
        <v>24</v>
      </c>
      <c r="E25" s="1">
        <v>4</v>
      </c>
      <c r="F25" s="16">
        <f>VLOOKUP(E25,'e and d calculation '!$A$3:$Q$42,8,FALSE)</f>
        <v>5.7173913043478262</v>
      </c>
      <c r="G25" s="16">
        <f>VLOOKUP(E25,'e and d calculation '!$A$3:$Q$42,13,FALSE)</f>
        <v>6.2173913043478262</v>
      </c>
      <c r="H25" s="16">
        <f>VLOOKUP(E25,'e and d calculation '!$A$3:$Q$42,17,FALSE)</f>
        <v>11.934782608695652</v>
      </c>
    </row>
    <row r="26" spans="1:8" x14ac:dyDescent="0.35">
      <c r="A26">
        <v>25</v>
      </c>
      <c r="B26">
        <v>10</v>
      </c>
      <c r="D26" s="1">
        <v>25</v>
      </c>
      <c r="E26" s="1">
        <v>5</v>
      </c>
      <c r="F26" s="16">
        <f>VLOOKUP(E26,'e and d calculation '!$A$3:$Q$42,8,FALSE)</f>
        <v>7.8043478260869561</v>
      </c>
      <c r="G26" s="16">
        <f>VLOOKUP(E26,'e and d calculation '!$A$3:$Q$42,13,FALSE)</f>
        <v>8.304347826086957</v>
      </c>
      <c r="H26" s="16">
        <f>VLOOKUP(E26,'e and d calculation '!$A$3:$Q$42,17,FALSE)</f>
        <v>16.108695652173914</v>
      </c>
    </row>
    <row r="27" spans="1:8" x14ac:dyDescent="0.35">
      <c r="A27">
        <v>26</v>
      </c>
      <c r="B27">
        <v>5</v>
      </c>
      <c r="D27" s="1">
        <v>26</v>
      </c>
      <c r="E27" s="1">
        <v>5</v>
      </c>
      <c r="F27" s="16">
        <f>VLOOKUP(E27,'e and d calculation '!$A$3:$Q$42,8,FALSE)</f>
        <v>7.8043478260869561</v>
      </c>
      <c r="G27" s="16">
        <f>VLOOKUP(E27,'e and d calculation '!$A$3:$Q$42,13,FALSE)</f>
        <v>8.304347826086957</v>
      </c>
      <c r="H27" s="16">
        <f>VLOOKUP(E27,'e and d calculation '!$A$3:$Q$42,17,FALSE)</f>
        <v>16.108695652173914</v>
      </c>
    </row>
    <row r="28" spans="1:8" x14ac:dyDescent="0.35">
      <c r="A28">
        <v>27</v>
      </c>
      <c r="B28">
        <v>2</v>
      </c>
      <c r="D28" s="1">
        <v>27</v>
      </c>
      <c r="E28" s="1">
        <v>5</v>
      </c>
      <c r="F28" s="16">
        <f>VLOOKUP(E28,'e and d calculation '!$A$3:$Q$42,8,FALSE)</f>
        <v>7.8043478260869561</v>
      </c>
      <c r="G28" s="16">
        <f>VLOOKUP(E28,'e and d calculation '!$A$3:$Q$42,13,FALSE)</f>
        <v>8.304347826086957</v>
      </c>
      <c r="H28" s="16">
        <f>VLOOKUP(E28,'e and d calculation '!$A$3:$Q$42,17,FALSE)</f>
        <v>16.108695652173914</v>
      </c>
    </row>
    <row r="29" spans="1:8" x14ac:dyDescent="0.35">
      <c r="A29">
        <v>28</v>
      </c>
      <c r="B29">
        <v>1</v>
      </c>
      <c r="D29" s="1">
        <v>28</v>
      </c>
      <c r="E29" s="1">
        <v>6</v>
      </c>
      <c r="F29" s="16">
        <f>VLOOKUP(E29,'e and d calculation '!$A$3:$Q$42,8,FALSE)</f>
        <v>7.8043478260869561</v>
      </c>
      <c r="G29" s="16">
        <f>VLOOKUP(E29,'e and d calculation '!$A$3:$Q$42,13,FALSE)</f>
        <v>8.304347826086957</v>
      </c>
      <c r="H29" s="16">
        <f>VLOOKUP(E29,'e and d calculation '!$A$3:$Q$42,17,FALSE)</f>
        <v>16.108695652173914</v>
      </c>
    </row>
    <row r="30" spans="1:8" x14ac:dyDescent="0.35">
      <c r="A30">
        <v>29</v>
      </c>
      <c r="B30">
        <v>2</v>
      </c>
      <c r="D30" s="1">
        <v>29</v>
      </c>
      <c r="E30" s="1">
        <v>6</v>
      </c>
      <c r="F30" s="16">
        <f>VLOOKUP(E30,'e and d calculation '!$A$3:$Q$42,8,FALSE)</f>
        <v>7.8043478260869561</v>
      </c>
      <c r="G30" s="16">
        <f>VLOOKUP(E30,'e and d calculation '!$A$3:$Q$42,13,FALSE)</f>
        <v>8.304347826086957</v>
      </c>
      <c r="H30" s="16">
        <f>VLOOKUP(E30,'e and d calculation '!$A$3:$Q$42,17,FALSE)</f>
        <v>16.108695652173914</v>
      </c>
    </row>
    <row r="31" spans="1:8" x14ac:dyDescent="0.35">
      <c r="A31">
        <v>30</v>
      </c>
      <c r="B31">
        <v>8</v>
      </c>
      <c r="D31" s="1">
        <v>30</v>
      </c>
      <c r="E31" s="1">
        <v>6</v>
      </c>
      <c r="F31" s="16">
        <f>VLOOKUP(E31,'e and d calculation '!$A$3:$Q$42,8,FALSE)</f>
        <v>7.8043478260869561</v>
      </c>
      <c r="G31" s="16">
        <f>VLOOKUP(E31,'e and d calculation '!$A$3:$Q$42,13,FALSE)</f>
        <v>8.304347826086957</v>
      </c>
      <c r="H31" s="16">
        <f>VLOOKUP(E31,'e and d calculation '!$A$3:$Q$42,17,FALSE)</f>
        <v>16.108695652173914</v>
      </c>
    </row>
    <row r="32" spans="1:8" x14ac:dyDescent="0.35">
      <c r="A32">
        <v>31</v>
      </c>
      <c r="B32">
        <v>5</v>
      </c>
      <c r="D32" s="1">
        <v>31</v>
      </c>
      <c r="E32" s="1">
        <v>6</v>
      </c>
      <c r="F32" s="16">
        <f>VLOOKUP(E32,'e and d calculation '!$A$3:$Q$42,8,FALSE)</f>
        <v>7.8043478260869561</v>
      </c>
      <c r="G32" s="16">
        <f>VLOOKUP(E32,'e and d calculation '!$A$3:$Q$42,13,FALSE)</f>
        <v>8.304347826086957</v>
      </c>
      <c r="H32" s="16">
        <f>VLOOKUP(E32,'e and d calculation '!$A$3:$Q$42,17,FALSE)</f>
        <v>16.108695652173914</v>
      </c>
    </row>
    <row r="33" spans="1:8" x14ac:dyDescent="0.35">
      <c r="A33">
        <v>32</v>
      </c>
      <c r="B33">
        <v>1</v>
      </c>
      <c r="D33" s="1">
        <v>32</v>
      </c>
      <c r="E33" s="1">
        <v>6</v>
      </c>
      <c r="F33" s="16">
        <f>VLOOKUP(E33,'e and d calculation '!$A$3:$Q$42,8,FALSE)</f>
        <v>7.8043478260869561</v>
      </c>
      <c r="G33" s="16">
        <f>VLOOKUP(E33,'e and d calculation '!$A$3:$Q$42,13,FALSE)</f>
        <v>8.304347826086957</v>
      </c>
      <c r="H33" s="16">
        <f>VLOOKUP(E33,'e and d calculation '!$A$3:$Q$42,17,FALSE)</f>
        <v>16.108695652173914</v>
      </c>
    </row>
    <row r="34" spans="1:8" x14ac:dyDescent="0.35">
      <c r="A34">
        <v>33</v>
      </c>
      <c r="B34">
        <v>1</v>
      </c>
      <c r="D34" s="1">
        <v>33</v>
      </c>
      <c r="E34" s="1">
        <v>6</v>
      </c>
      <c r="F34" s="16">
        <f>VLOOKUP(E34,'e and d calculation '!$A$3:$Q$42,8,FALSE)</f>
        <v>7.8043478260869561</v>
      </c>
      <c r="G34" s="16">
        <f>VLOOKUP(E34,'e and d calculation '!$A$3:$Q$42,13,FALSE)</f>
        <v>8.304347826086957</v>
      </c>
      <c r="H34" s="16">
        <f>VLOOKUP(E34,'e and d calculation '!$A$3:$Q$42,17,FALSE)</f>
        <v>16.108695652173914</v>
      </c>
    </row>
    <row r="35" spans="1:8" x14ac:dyDescent="0.35">
      <c r="A35">
        <v>34</v>
      </c>
      <c r="B35">
        <v>6</v>
      </c>
      <c r="D35" s="1">
        <v>34</v>
      </c>
      <c r="E35" s="1">
        <v>6</v>
      </c>
      <c r="F35" s="16">
        <f>VLOOKUP(E35,'e and d calculation '!$A$3:$Q$42,8,FALSE)</f>
        <v>7.8043478260869561</v>
      </c>
      <c r="G35" s="16">
        <f>VLOOKUP(E35,'e and d calculation '!$A$3:$Q$42,13,FALSE)</f>
        <v>8.304347826086957</v>
      </c>
      <c r="H35" s="16">
        <f>VLOOKUP(E35,'e and d calculation '!$A$3:$Q$42,17,FALSE)</f>
        <v>16.108695652173914</v>
      </c>
    </row>
    <row r="36" spans="1:8" x14ac:dyDescent="0.35">
      <c r="A36">
        <v>35</v>
      </c>
      <c r="B36">
        <v>1</v>
      </c>
      <c r="D36" s="1">
        <v>35</v>
      </c>
      <c r="E36" s="1">
        <v>7</v>
      </c>
      <c r="F36" s="16">
        <f>VLOOKUP(E36,'e and d calculation '!$A$3:$Q$42,8,FALSE)</f>
        <v>1.5434782608695652</v>
      </c>
      <c r="G36" s="16">
        <f>VLOOKUP(E36,'e and d calculation '!$A$3:$Q$42,13,FALSE)</f>
        <v>2.043478260869565</v>
      </c>
      <c r="H36" s="16">
        <f>VLOOKUP(E36,'e and d calculation '!$A$3:$Q$42,17,FALSE)</f>
        <v>3.5869565217391299</v>
      </c>
    </row>
    <row r="37" spans="1:8" x14ac:dyDescent="0.35">
      <c r="A37">
        <v>36</v>
      </c>
      <c r="B37">
        <v>3</v>
      </c>
      <c r="D37" s="1">
        <v>36</v>
      </c>
      <c r="E37" s="1">
        <v>7</v>
      </c>
      <c r="F37" s="16">
        <f>VLOOKUP(E37,'e and d calculation '!$A$3:$Q$42,8,FALSE)</f>
        <v>1.5434782608695652</v>
      </c>
      <c r="G37" s="16">
        <f>VLOOKUP(E37,'e and d calculation '!$A$3:$Q$42,13,FALSE)</f>
        <v>2.043478260869565</v>
      </c>
      <c r="H37" s="16">
        <f>VLOOKUP(E37,'e and d calculation '!$A$3:$Q$42,17,FALSE)</f>
        <v>3.5869565217391299</v>
      </c>
    </row>
    <row r="38" spans="1:8" x14ac:dyDescent="0.35">
      <c r="A38">
        <v>37</v>
      </c>
      <c r="B38">
        <v>5</v>
      </c>
      <c r="D38" s="1">
        <v>37</v>
      </c>
      <c r="E38" s="1">
        <v>7</v>
      </c>
      <c r="F38" s="16">
        <f>VLOOKUP(E38,'e and d calculation '!$A$3:$Q$42,8,FALSE)</f>
        <v>1.5434782608695652</v>
      </c>
      <c r="G38" s="16">
        <f>VLOOKUP(E38,'e and d calculation '!$A$3:$Q$42,13,FALSE)</f>
        <v>2.043478260869565</v>
      </c>
      <c r="H38" s="16">
        <f>VLOOKUP(E38,'e and d calculation '!$A$3:$Q$42,17,FALSE)</f>
        <v>3.5869565217391299</v>
      </c>
    </row>
    <row r="39" spans="1:8" x14ac:dyDescent="0.35">
      <c r="A39">
        <v>38</v>
      </c>
      <c r="B39">
        <v>7</v>
      </c>
      <c r="D39" s="1">
        <v>38</v>
      </c>
      <c r="E39" s="1">
        <v>7</v>
      </c>
      <c r="F39" s="16">
        <f>VLOOKUP(E39,'e and d calculation '!$A$3:$Q$42,8,FALSE)</f>
        <v>1.5434782608695652</v>
      </c>
      <c r="G39" s="16">
        <f>VLOOKUP(E39,'e and d calculation '!$A$3:$Q$42,13,FALSE)</f>
        <v>2.043478260869565</v>
      </c>
      <c r="H39" s="16">
        <f>VLOOKUP(E39,'e and d calculation '!$A$3:$Q$42,17,FALSE)</f>
        <v>3.5869565217391299</v>
      </c>
    </row>
    <row r="40" spans="1:8" x14ac:dyDescent="0.35">
      <c r="A40">
        <v>39</v>
      </c>
      <c r="B40">
        <v>5</v>
      </c>
      <c r="D40" s="1">
        <v>39</v>
      </c>
      <c r="E40" s="1">
        <v>7</v>
      </c>
      <c r="F40" s="16">
        <f>VLOOKUP(E40,'e and d calculation '!$A$3:$Q$42,8,FALSE)</f>
        <v>1.5434782608695652</v>
      </c>
      <c r="G40" s="16">
        <f>VLOOKUP(E40,'e and d calculation '!$A$3:$Q$42,13,FALSE)</f>
        <v>2.043478260869565</v>
      </c>
      <c r="H40" s="16">
        <f>VLOOKUP(E40,'e and d calculation '!$A$3:$Q$42,17,FALSE)</f>
        <v>3.5869565217391299</v>
      </c>
    </row>
    <row r="41" spans="1:8" x14ac:dyDescent="0.35">
      <c r="A41">
        <v>40</v>
      </c>
      <c r="B41">
        <v>8</v>
      </c>
      <c r="D41" s="1">
        <v>40</v>
      </c>
      <c r="E41" s="1">
        <v>7</v>
      </c>
      <c r="F41" s="16">
        <f>VLOOKUP(E41,'e and d calculation '!$A$3:$Q$42,8,FALSE)</f>
        <v>1.5434782608695652</v>
      </c>
      <c r="G41" s="16">
        <f>VLOOKUP(E41,'e and d calculation '!$A$3:$Q$42,13,FALSE)</f>
        <v>2.043478260869565</v>
      </c>
      <c r="H41" s="16">
        <f>VLOOKUP(E41,'e and d calculation '!$A$3:$Q$42,17,FALSE)</f>
        <v>3.5869565217391299</v>
      </c>
    </row>
    <row r="42" spans="1:8" x14ac:dyDescent="0.35">
      <c r="D42" s="1">
        <v>41</v>
      </c>
      <c r="E42" s="1">
        <v>7</v>
      </c>
      <c r="F42" s="16">
        <f>VLOOKUP(E42,'e and d calculation '!$A$3:$Q$42,8,FALSE)</f>
        <v>1.5434782608695652</v>
      </c>
      <c r="G42" s="16">
        <f>VLOOKUP(E42,'e and d calculation '!$A$3:$Q$42,13,FALSE)</f>
        <v>2.043478260869565</v>
      </c>
      <c r="H42" s="16">
        <f>VLOOKUP(E42,'e and d calculation '!$A$3:$Q$42,17,FALSE)</f>
        <v>3.5869565217391299</v>
      </c>
    </row>
    <row r="43" spans="1:8" x14ac:dyDescent="0.35">
      <c r="D43" s="1">
        <v>42</v>
      </c>
      <c r="E43" s="1">
        <v>7</v>
      </c>
      <c r="F43" s="16">
        <f>VLOOKUP(E43,'e and d calculation '!$A$3:$Q$42,8,FALSE)</f>
        <v>1.5434782608695652</v>
      </c>
      <c r="G43" s="16">
        <f>VLOOKUP(E43,'e and d calculation '!$A$3:$Q$42,13,FALSE)</f>
        <v>2.043478260869565</v>
      </c>
      <c r="H43" s="16">
        <f>VLOOKUP(E43,'e and d calculation '!$A$3:$Q$42,17,FALSE)</f>
        <v>3.5869565217391299</v>
      </c>
    </row>
    <row r="44" spans="1:8" x14ac:dyDescent="0.35">
      <c r="D44" s="1">
        <v>43</v>
      </c>
      <c r="E44" s="1">
        <v>7</v>
      </c>
      <c r="F44" s="16">
        <f>VLOOKUP(E44,'e and d calculation '!$A$3:$Q$42,8,FALSE)</f>
        <v>1.5434782608695652</v>
      </c>
      <c r="G44" s="16">
        <f>VLOOKUP(E44,'e and d calculation '!$A$3:$Q$42,13,FALSE)</f>
        <v>2.043478260869565</v>
      </c>
      <c r="H44" s="16">
        <f>VLOOKUP(E44,'e and d calculation '!$A$3:$Q$42,17,FALSE)</f>
        <v>3.5869565217391299</v>
      </c>
    </row>
    <row r="45" spans="1:8" x14ac:dyDescent="0.35">
      <c r="D45" s="1">
        <v>44</v>
      </c>
      <c r="E45" s="1">
        <v>7</v>
      </c>
      <c r="F45" s="16">
        <f>VLOOKUP(E45,'e and d calculation '!$A$3:$Q$42,8,FALSE)</f>
        <v>1.5434782608695652</v>
      </c>
      <c r="G45" s="16">
        <f>VLOOKUP(E45,'e and d calculation '!$A$3:$Q$42,13,FALSE)</f>
        <v>2.043478260869565</v>
      </c>
      <c r="H45" s="16">
        <f>VLOOKUP(E45,'e and d calculation '!$A$3:$Q$42,17,FALSE)</f>
        <v>3.5869565217391299</v>
      </c>
    </row>
    <row r="46" spans="1:8" x14ac:dyDescent="0.35">
      <c r="D46" s="1">
        <v>45</v>
      </c>
      <c r="E46" s="1">
        <v>8</v>
      </c>
      <c r="F46" s="16">
        <f>VLOOKUP(E46,'e and d calculation '!$A$3:$Q$42,8,FALSE)</f>
        <v>3.6304347826086958</v>
      </c>
      <c r="G46" s="16">
        <f>VLOOKUP(E46,'e and d calculation '!$A$3:$Q$42,13,FALSE)</f>
        <v>4.1304347826086953</v>
      </c>
      <c r="H46" s="16">
        <f>VLOOKUP(E46,'e and d calculation '!$A$3:$Q$42,17,FALSE)</f>
        <v>7.7608695652173907</v>
      </c>
    </row>
    <row r="47" spans="1:8" x14ac:dyDescent="0.35">
      <c r="D47" s="1">
        <v>46</v>
      </c>
      <c r="E47" s="1">
        <v>9</v>
      </c>
      <c r="F47" s="16">
        <f>VLOOKUP(E47,'e and d calculation '!$A$3:$Q$42,8,FALSE)</f>
        <v>4.6739130434782608</v>
      </c>
      <c r="G47" s="16">
        <f>VLOOKUP(E47,'e and d calculation '!$A$3:$Q$42,13,FALSE)</f>
        <v>5.1739130434782608</v>
      </c>
      <c r="H47" s="16">
        <f>VLOOKUP(E47,'e and d calculation '!$A$3:$Q$42,17,FALSE)</f>
        <v>9.8478260869565215</v>
      </c>
    </row>
    <row r="48" spans="1:8" x14ac:dyDescent="0.35">
      <c r="D48" s="1">
        <v>47</v>
      </c>
      <c r="E48" s="1">
        <v>9</v>
      </c>
      <c r="F48" s="16">
        <f>VLOOKUP(E48,'e and d calculation '!$A$3:$Q$42,8,FALSE)</f>
        <v>4.6739130434782608</v>
      </c>
      <c r="G48" s="16">
        <f>VLOOKUP(E48,'e and d calculation '!$A$3:$Q$42,13,FALSE)</f>
        <v>5.1739130434782608</v>
      </c>
      <c r="H48" s="16">
        <f>VLOOKUP(E48,'e and d calculation '!$A$3:$Q$42,17,FALSE)</f>
        <v>9.8478260869565215</v>
      </c>
    </row>
    <row r="49" spans="4:8" x14ac:dyDescent="0.35">
      <c r="D49" s="1">
        <v>48</v>
      </c>
      <c r="E49" s="1">
        <v>9</v>
      </c>
      <c r="F49" s="16">
        <f>VLOOKUP(E49,'e and d calculation '!$A$3:$Q$42,8,FALSE)</f>
        <v>4.6739130434782608</v>
      </c>
      <c r="G49" s="16">
        <f>VLOOKUP(E49,'e and d calculation '!$A$3:$Q$42,13,FALSE)</f>
        <v>5.1739130434782608</v>
      </c>
      <c r="H49" s="16">
        <f>VLOOKUP(E49,'e and d calculation '!$A$3:$Q$42,17,FALSE)</f>
        <v>9.8478260869565215</v>
      </c>
    </row>
    <row r="50" spans="4:8" x14ac:dyDescent="0.35">
      <c r="D50" s="1">
        <v>49</v>
      </c>
      <c r="E50" s="1">
        <v>9</v>
      </c>
      <c r="F50" s="16">
        <f>VLOOKUP(E50,'e and d calculation '!$A$3:$Q$42,8,FALSE)</f>
        <v>4.6739130434782608</v>
      </c>
      <c r="G50" s="16">
        <f>VLOOKUP(E50,'e and d calculation '!$A$3:$Q$42,13,FALSE)</f>
        <v>5.1739130434782608</v>
      </c>
      <c r="H50" s="16">
        <f>VLOOKUP(E50,'e and d calculation '!$A$3:$Q$42,17,FALSE)</f>
        <v>9.8478260869565215</v>
      </c>
    </row>
    <row r="51" spans="4:8" x14ac:dyDescent="0.35">
      <c r="D51" s="1">
        <v>50</v>
      </c>
      <c r="E51" s="1">
        <v>9</v>
      </c>
      <c r="F51" s="16">
        <f>VLOOKUP(E51,'e and d calculation '!$A$3:$Q$42,8,FALSE)</f>
        <v>4.6739130434782608</v>
      </c>
      <c r="G51" s="16">
        <f>VLOOKUP(E51,'e and d calculation '!$A$3:$Q$42,13,FALSE)</f>
        <v>5.1739130434782608</v>
      </c>
      <c r="H51" s="16">
        <f>VLOOKUP(E51,'e and d calculation '!$A$3:$Q$42,17,FALSE)</f>
        <v>9.8478260869565215</v>
      </c>
    </row>
    <row r="52" spans="4:8" x14ac:dyDescent="0.35">
      <c r="D52" s="1">
        <v>51</v>
      </c>
      <c r="E52" s="1">
        <v>9</v>
      </c>
      <c r="F52" s="16">
        <f>VLOOKUP(E52,'e and d calculation '!$A$3:$Q$42,8,FALSE)</f>
        <v>4.6739130434782608</v>
      </c>
      <c r="G52" s="16">
        <f>VLOOKUP(E52,'e and d calculation '!$A$3:$Q$42,13,FALSE)</f>
        <v>5.1739130434782608</v>
      </c>
      <c r="H52" s="16">
        <f>VLOOKUP(E52,'e and d calculation '!$A$3:$Q$42,17,FALSE)</f>
        <v>9.8478260869565215</v>
      </c>
    </row>
    <row r="53" spans="4:8" x14ac:dyDescent="0.35">
      <c r="D53" s="1">
        <v>52</v>
      </c>
      <c r="E53" s="1">
        <v>9</v>
      </c>
      <c r="F53" s="16">
        <f>VLOOKUP(E53,'e and d calculation '!$A$3:$Q$42,8,FALSE)</f>
        <v>4.6739130434782608</v>
      </c>
      <c r="G53" s="16">
        <f>VLOOKUP(E53,'e and d calculation '!$A$3:$Q$42,13,FALSE)</f>
        <v>5.1739130434782608</v>
      </c>
      <c r="H53" s="16">
        <f>VLOOKUP(E53,'e and d calculation '!$A$3:$Q$42,17,FALSE)</f>
        <v>9.8478260869565215</v>
      </c>
    </row>
    <row r="54" spans="4:8" x14ac:dyDescent="0.35">
      <c r="D54" s="1">
        <v>53</v>
      </c>
      <c r="E54" s="1">
        <v>9</v>
      </c>
      <c r="F54" s="16">
        <f>VLOOKUP(E54,'e and d calculation '!$A$3:$Q$42,8,FALSE)</f>
        <v>4.6739130434782608</v>
      </c>
      <c r="G54" s="16">
        <f>VLOOKUP(E54,'e and d calculation '!$A$3:$Q$42,13,FALSE)</f>
        <v>5.1739130434782608</v>
      </c>
      <c r="H54" s="16">
        <f>VLOOKUP(E54,'e and d calculation '!$A$3:$Q$42,17,FALSE)</f>
        <v>9.8478260869565215</v>
      </c>
    </row>
    <row r="55" spans="4:8" x14ac:dyDescent="0.35">
      <c r="D55" s="1">
        <v>54</v>
      </c>
      <c r="E55" s="1">
        <v>9</v>
      </c>
      <c r="F55" s="16">
        <f>VLOOKUP(E55,'e and d calculation '!$A$3:$Q$42,8,FALSE)</f>
        <v>4.6739130434782608</v>
      </c>
      <c r="G55" s="16">
        <f>VLOOKUP(E55,'e and d calculation '!$A$3:$Q$42,13,FALSE)</f>
        <v>5.1739130434782608</v>
      </c>
      <c r="H55" s="16">
        <f>VLOOKUP(E55,'e and d calculation '!$A$3:$Q$42,17,FALSE)</f>
        <v>9.8478260869565215</v>
      </c>
    </row>
    <row r="56" spans="4:8" x14ac:dyDescent="0.35">
      <c r="D56" s="1">
        <v>55</v>
      </c>
      <c r="E56" s="1">
        <v>10</v>
      </c>
      <c r="F56" s="16">
        <f>VLOOKUP(E56,'e and d calculation '!$A$3:$Q$42,8,FALSE)</f>
        <v>6.7608695652173916</v>
      </c>
      <c r="G56" s="16">
        <f>VLOOKUP(E56,'e and d calculation '!$A$3:$Q$42,13,FALSE)</f>
        <v>7.2608695652173916</v>
      </c>
      <c r="H56" s="16">
        <f>VLOOKUP(E56,'e and d calculation '!$A$3:$Q$42,17,FALSE)</f>
        <v>14.021739130434783</v>
      </c>
    </row>
    <row r="57" spans="4:8" x14ac:dyDescent="0.35">
      <c r="D57" s="1">
        <v>56</v>
      </c>
      <c r="E57" s="1">
        <v>10</v>
      </c>
      <c r="F57" s="16">
        <f>VLOOKUP(E57,'e and d calculation '!$A$3:$Q$42,8,FALSE)</f>
        <v>6.7608695652173916</v>
      </c>
      <c r="G57" s="16">
        <f>VLOOKUP(E57,'e and d calculation '!$A$3:$Q$42,13,FALSE)</f>
        <v>7.2608695652173916</v>
      </c>
      <c r="H57" s="16">
        <f>VLOOKUP(E57,'e and d calculation '!$A$3:$Q$42,17,FALSE)</f>
        <v>14.021739130434783</v>
      </c>
    </row>
    <row r="58" spans="4:8" x14ac:dyDescent="0.35">
      <c r="D58" s="1">
        <v>57</v>
      </c>
      <c r="E58" s="1">
        <v>10</v>
      </c>
      <c r="F58" s="16">
        <f>VLOOKUP(E58,'e and d calculation '!$A$3:$Q$42,8,FALSE)</f>
        <v>6.7608695652173916</v>
      </c>
      <c r="G58" s="16">
        <f>VLOOKUP(E58,'e and d calculation '!$A$3:$Q$42,13,FALSE)</f>
        <v>7.2608695652173916</v>
      </c>
      <c r="H58" s="16">
        <f>VLOOKUP(E58,'e and d calculation '!$A$3:$Q$42,17,FALSE)</f>
        <v>14.021739130434783</v>
      </c>
    </row>
    <row r="59" spans="4:8" x14ac:dyDescent="0.35">
      <c r="D59" s="1">
        <v>58</v>
      </c>
      <c r="E59" s="1">
        <v>11</v>
      </c>
      <c r="F59" s="16">
        <f>VLOOKUP(E59,'e and d calculation '!$A$3:$Q$42,8,FALSE)</f>
        <v>7.8043478260869561</v>
      </c>
      <c r="G59" s="16">
        <f>VLOOKUP(E59,'e and d calculation '!$A$3:$Q$42,13,FALSE)</f>
        <v>8.304347826086957</v>
      </c>
      <c r="H59" s="16">
        <f>VLOOKUP(E59,'e and d calculation '!$A$3:$Q$42,17,FALSE)</f>
        <v>16.108695652173914</v>
      </c>
    </row>
    <row r="60" spans="4:8" x14ac:dyDescent="0.35">
      <c r="D60" s="1">
        <v>59</v>
      </c>
      <c r="E60" s="1">
        <v>11</v>
      </c>
      <c r="F60" s="16">
        <f>VLOOKUP(E60,'e and d calculation '!$A$3:$Q$42,8,FALSE)</f>
        <v>7.8043478260869561</v>
      </c>
      <c r="G60" s="16">
        <f>VLOOKUP(E60,'e and d calculation '!$A$3:$Q$42,13,FALSE)</f>
        <v>8.304347826086957</v>
      </c>
      <c r="H60" s="16">
        <f>VLOOKUP(E60,'e and d calculation '!$A$3:$Q$42,17,FALSE)</f>
        <v>16.108695652173914</v>
      </c>
    </row>
    <row r="61" spans="4:8" x14ac:dyDescent="0.35">
      <c r="D61" s="1">
        <v>60</v>
      </c>
      <c r="E61" s="1">
        <v>11</v>
      </c>
      <c r="F61" s="16">
        <f>VLOOKUP(E61,'e and d calculation '!$A$3:$Q$42,8,FALSE)</f>
        <v>7.8043478260869561</v>
      </c>
      <c r="G61" s="16">
        <f>VLOOKUP(E61,'e and d calculation '!$A$3:$Q$42,13,FALSE)</f>
        <v>8.304347826086957</v>
      </c>
      <c r="H61" s="16">
        <f>VLOOKUP(E61,'e and d calculation '!$A$3:$Q$42,17,FALSE)</f>
        <v>16.108695652173914</v>
      </c>
    </row>
    <row r="62" spans="4:8" x14ac:dyDescent="0.35">
      <c r="D62" s="1">
        <v>61</v>
      </c>
      <c r="E62" s="1">
        <v>12</v>
      </c>
      <c r="F62" s="16">
        <f>VLOOKUP(E62,'e and d calculation '!$A$3:$Q$42,8,FALSE)</f>
        <v>3.6304347826086958</v>
      </c>
      <c r="G62" s="16">
        <f>VLOOKUP(E62,'e and d calculation '!$A$3:$Q$42,13,FALSE)</f>
        <v>4.1304347826086953</v>
      </c>
      <c r="H62" s="16">
        <f>VLOOKUP(E62,'e and d calculation '!$A$3:$Q$42,17,FALSE)</f>
        <v>7.7608695652173907</v>
      </c>
    </row>
    <row r="63" spans="4:8" x14ac:dyDescent="0.35">
      <c r="D63" s="1">
        <v>62</v>
      </c>
      <c r="E63" s="1">
        <v>12</v>
      </c>
      <c r="F63" s="16">
        <f>VLOOKUP(E63,'e and d calculation '!$A$3:$Q$42,8,FALSE)</f>
        <v>3.6304347826086958</v>
      </c>
      <c r="G63" s="16">
        <f>VLOOKUP(E63,'e and d calculation '!$A$3:$Q$42,13,FALSE)</f>
        <v>4.1304347826086953</v>
      </c>
      <c r="H63" s="16">
        <f>VLOOKUP(E63,'e and d calculation '!$A$3:$Q$42,17,FALSE)</f>
        <v>7.7608695652173907</v>
      </c>
    </row>
    <row r="64" spans="4:8" x14ac:dyDescent="0.35">
      <c r="D64" s="1">
        <v>63</v>
      </c>
      <c r="E64" s="1">
        <v>12</v>
      </c>
      <c r="F64" s="16">
        <f>VLOOKUP(E64,'e and d calculation '!$A$3:$Q$42,8,FALSE)</f>
        <v>3.6304347826086958</v>
      </c>
      <c r="G64" s="16">
        <f>VLOOKUP(E64,'e and d calculation '!$A$3:$Q$42,13,FALSE)</f>
        <v>4.1304347826086953</v>
      </c>
      <c r="H64" s="16">
        <f>VLOOKUP(E64,'e and d calculation '!$A$3:$Q$42,17,FALSE)</f>
        <v>7.7608695652173907</v>
      </c>
    </row>
    <row r="65" spans="4:8" x14ac:dyDescent="0.35">
      <c r="D65" s="1">
        <v>64</v>
      </c>
      <c r="E65" s="1">
        <v>12</v>
      </c>
      <c r="F65" s="16">
        <f>VLOOKUP(E65,'e and d calculation '!$A$3:$Q$42,8,FALSE)</f>
        <v>3.6304347826086958</v>
      </c>
      <c r="G65" s="16">
        <f>VLOOKUP(E65,'e and d calculation '!$A$3:$Q$42,13,FALSE)</f>
        <v>4.1304347826086953</v>
      </c>
      <c r="H65" s="16">
        <f>VLOOKUP(E65,'e and d calculation '!$A$3:$Q$42,17,FALSE)</f>
        <v>7.7608695652173907</v>
      </c>
    </row>
    <row r="66" spans="4:8" x14ac:dyDescent="0.35">
      <c r="D66" s="1">
        <v>65</v>
      </c>
      <c r="E66" s="1">
        <v>12</v>
      </c>
      <c r="F66" s="16">
        <f>VLOOKUP(E66,'e and d calculation '!$A$3:$Q$42,8,FALSE)</f>
        <v>3.6304347826086958</v>
      </c>
      <c r="G66" s="16">
        <f>VLOOKUP(E66,'e and d calculation '!$A$3:$Q$42,13,FALSE)</f>
        <v>4.1304347826086953</v>
      </c>
      <c r="H66" s="16">
        <f>VLOOKUP(E66,'e and d calculation '!$A$3:$Q$42,17,FALSE)</f>
        <v>7.7608695652173907</v>
      </c>
    </row>
    <row r="67" spans="4:8" x14ac:dyDescent="0.35">
      <c r="D67" s="1">
        <v>66</v>
      </c>
      <c r="E67" s="1">
        <v>12</v>
      </c>
      <c r="F67" s="16">
        <f>VLOOKUP(E67,'e and d calculation '!$A$3:$Q$42,8,FALSE)</f>
        <v>3.6304347826086958</v>
      </c>
      <c r="G67" s="16">
        <f>VLOOKUP(E67,'e and d calculation '!$A$3:$Q$42,13,FALSE)</f>
        <v>4.1304347826086953</v>
      </c>
      <c r="H67" s="16">
        <f>VLOOKUP(E67,'e and d calculation '!$A$3:$Q$42,17,FALSE)</f>
        <v>7.7608695652173907</v>
      </c>
    </row>
    <row r="68" spans="4:8" x14ac:dyDescent="0.35">
      <c r="D68" s="1">
        <v>67</v>
      </c>
      <c r="E68" s="1">
        <v>12</v>
      </c>
      <c r="F68" s="16">
        <f>VLOOKUP(E68,'e and d calculation '!$A$3:$Q$42,8,FALSE)</f>
        <v>3.6304347826086958</v>
      </c>
      <c r="G68" s="16">
        <f>VLOOKUP(E68,'e and d calculation '!$A$3:$Q$42,13,FALSE)</f>
        <v>4.1304347826086953</v>
      </c>
      <c r="H68" s="16">
        <f>VLOOKUP(E68,'e and d calculation '!$A$3:$Q$42,17,FALSE)</f>
        <v>7.7608695652173907</v>
      </c>
    </row>
    <row r="69" spans="4:8" x14ac:dyDescent="0.35">
      <c r="D69" s="1">
        <v>68</v>
      </c>
      <c r="E69" s="1">
        <v>12</v>
      </c>
      <c r="F69" s="16">
        <f>VLOOKUP(E69,'e and d calculation '!$A$3:$Q$42,8,FALSE)</f>
        <v>3.6304347826086958</v>
      </c>
      <c r="G69" s="16">
        <f>VLOOKUP(E69,'e and d calculation '!$A$3:$Q$42,13,FALSE)</f>
        <v>4.1304347826086953</v>
      </c>
      <c r="H69" s="16">
        <f>VLOOKUP(E69,'e and d calculation '!$A$3:$Q$42,17,FALSE)</f>
        <v>7.7608695652173907</v>
      </c>
    </row>
    <row r="70" spans="4:8" x14ac:dyDescent="0.35">
      <c r="D70" s="1">
        <v>69</v>
      </c>
      <c r="E70" s="1">
        <v>13</v>
      </c>
      <c r="F70" s="16">
        <f>VLOOKUP(E70,'e and d calculation '!$A$3:$Q$42,8,FALSE)</f>
        <v>4.6739130434782608</v>
      </c>
      <c r="G70" s="16">
        <f>VLOOKUP(E70,'e and d calculation '!$A$3:$Q$42,13,FALSE)</f>
        <v>5.1739130434782608</v>
      </c>
      <c r="H70" s="16">
        <f>VLOOKUP(E70,'e and d calculation '!$A$3:$Q$42,17,FALSE)</f>
        <v>9.8478260869565215</v>
      </c>
    </row>
    <row r="71" spans="4:8" x14ac:dyDescent="0.35">
      <c r="D71" s="1">
        <v>70</v>
      </c>
      <c r="E71" s="1">
        <v>14</v>
      </c>
      <c r="F71" s="16">
        <f>VLOOKUP(E71,'e and d calculation '!$A$3:$Q$42,8,FALSE)</f>
        <v>5.7173913043478262</v>
      </c>
      <c r="G71" s="16">
        <f>VLOOKUP(E71,'e and d calculation '!$A$3:$Q$42,13,FALSE)</f>
        <v>6.2173913043478262</v>
      </c>
      <c r="H71" s="16">
        <f>VLOOKUP(E71,'e and d calculation '!$A$3:$Q$42,17,FALSE)</f>
        <v>11.934782608695652</v>
      </c>
    </row>
    <row r="72" spans="4:8" x14ac:dyDescent="0.35">
      <c r="D72" s="1">
        <v>71</v>
      </c>
      <c r="E72" s="1">
        <v>14</v>
      </c>
      <c r="F72" s="16">
        <f>VLOOKUP(E72,'e and d calculation '!$A$3:$Q$42,8,FALSE)</f>
        <v>5.7173913043478262</v>
      </c>
      <c r="G72" s="16">
        <f>VLOOKUP(E72,'e and d calculation '!$A$3:$Q$42,13,FALSE)</f>
        <v>6.2173913043478262</v>
      </c>
      <c r="H72" s="16">
        <f>VLOOKUP(E72,'e and d calculation '!$A$3:$Q$42,17,FALSE)</f>
        <v>11.934782608695652</v>
      </c>
    </row>
    <row r="73" spans="4:8" x14ac:dyDescent="0.35">
      <c r="D73" s="1">
        <v>72</v>
      </c>
      <c r="E73" s="1">
        <v>14</v>
      </c>
      <c r="F73" s="16">
        <f>VLOOKUP(E73,'e and d calculation '!$A$3:$Q$42,8,FALSE)</f>
        <v>5.7173913043478262</v>
      </c>
      <c r="G73" s="16">
        <f>VLOOKUP(E73,'e and d calculation '!$A$3:$Q$42,13,FALSE)</f>
        <v>6.2173913043478262</v>
      </c>
      <c r="H73" s="16">
        <f>VLOOKUP(E73,'e and d calculation '!$A$3:$Q$42,17,FALSE)</f>
        <v>11.934782608695652</v>
      </c>
    </row>
    <row r="74" spans="4:8" x14ac:dyDescent="0.35">
      <c r="D74" s="1">
        <v>73</v>
      </c>
      <c r="E74" s="1">
        <v>14</v>
      </c>
      <c r="F74" s="16">
        <f>VLOOKUP(E74,'e and d calculation '!$A$3:$Q$42,8,FALSE)</f>
        <v>5.7173913043478262</v>
      </c>
      <c r="G74" s="16">
        <f>VLOOKUP(E74,'e and d calculation '!$A$3:$Q$42,13,FALSE)</f>
        <v>6.2173913043478262</v>
      </c>
      <c r="H74" s="16">
        <f>VLOOKUP(E74,'e and d calculation '!$A$3:$Q$42,17,FALSE)</f>
        <v>11.934782608695652</v>
      </c>
    </row>
    <row r="75" spans="4:8" x14ac:dyDescent="0.35">
      <c r="D75" s="1">
        <v>74</v>
      </c>
      <c r="E75" s="1">
        <v>14</v>
      </c>
      <c r="F75" s="16">
        <f>VLOOKUP(E75,'e and d calculation '!$A$3:$Q$42,8,FALSE)</f>
        <v>5.7173913043478262</v>
      </c>
      <c r="G75" s="16">
        <f>VLOOKUP(E75,'e and d calculation '!$A$3:$Q$42,13,FALSE)</f>
        <v>6.2173913043478262</v>
      </c>
      <c r="H75" s="16">
        <f>VLOOKUP(E75,'e and d calculation '!$A$3:$Q$42,17,FALSE)</f>
        <v>11.934782608695652</v>
      </c>
    </row>
    <row r="76" spans="4:8" x14ac:dyDescent="0.35">
      <c r="D76" s="1">
        <v>75</v>
      </c>
      <c r="E76" s="1">
        <v>14</v>
      </c>
      <c r="F76" s="16">
        <f>VLOOKUP(E76,'e and d calculation '!$A$3:$Q$42,8,FALSE)</f>
        <v>5.7173913043478262</v>
      </c>
      <c r="G76" s="16">
        <f>VLOOKUP(E76,'e and d calculation '!$A$3:$Q$42,13,FALSE)</f>
        <v>6.2173913043478262</v>
      </c>
      <c r="H76" s="16">
        <f>VLOOKUP(E76,'e and d calculation '!$A$3:$Q$42,17,FALSE)</f>
        <v>11.934782608695652</v>
      </c>
    </row>
    <row r="77" spans="4:8" x14ac:dyDescent="0.35">
      <c r="D77" s="1">
        <v>76</v>
      </c>
      <c r="E77" s="1">
        <v>14</v>
      </c>
      <c r="F77" s="16">
        <f>VLOOKUP(E77,'e and d calculation '!$A$3:$Q$42,8,FALSE)</f>
        <v>5.7173913043478262</v>
      </c>
      <c r="G77" s="16">
        <f>VLOOKUP(E77,'e and d calculation '!$A$3:$Q$42,13,FALSE)</f>
        <v>6.2173913043478262</v>
      </c>
      <c r="H77" s="16">
        <f>VLOOKUP(E77,'e and d calculation '!$A$3:$Q$42,17,FALSE)</f>
        <v>11.934782608695652</v>
      </c>
    </row>
    <row r="78" spans="4:8" x14ac:dyDescent="0.35">
      <c r="D78" s="1">
        <v>77</v>
      </c>
      <c r="E78" s="1">
        <v>14</v>
      </c>
      <c r="F78" s="16">
        <f>VLOOKUP(E78,'e and d calculation '!$A$3:$Q$42,8,FALSE)</f>
        <v>5.7173913043478262</v>
      </c>
      <c r="G78" s="16">
        <f>VLOOKUP(E78,'e and d calculation '!$A$3:$Q$42,13,FALSE)</f>
        <v>6.2173913043478262</v>
      </c>
      <c r="H78" s="16">
        <f>VLOOKUP(E78,'e and d calculation '!$A$3:$Q$42,17,FALSE)</f>
        <v>11.934782608695652</v>
      </c>
    </row>
    <row r="79" spans="4:8" x14ac:dyDescent="0.35">
      <c r="D79" s="1">
        <v>78</v>
      </c>
      <c r="E79" s="1">
        <v>15</v>
      </c>
      <c r="F79" s="16">
        <f>VLOOKUP(E79,'e and d calculation '!$A$3:$Q$42,8,FALSE)</f>
        <v>4.6739130434782608</v>
      </c>
      <c r="G79" s="16">
        <f>VLOOKUP(E79,'e and d calculation '!$A$3:$Q$42,13,FALSE)</f>
        <v>5.1739130434782608</v>
      </c>
      <c r="H79" s="16">
        <f>VLOOKUP(E79,'e and d calculation '!$A$3:$Q$42,17,FALSE)</f>
        <v>9.8478260869565215</v>
      </c>
    </row>
    <row r="80" spans="4:8" x14ac:dyDescent="0.35">
      <c r="D80" s="1">
        <v>79</v>
      </c>
      <c r="E80" s="1">
        <v>15</v>
      </c>
      <c r="F80" s="16">
        <f>VLOOKUP(E80,'e and d calculation '!$A$3:$Q$42,8,FALSE)</f>
        <v>4.6739130434782608</v>
      </c>
      <c r="G80" s="16">
        <f>VLOOKUP(E80,'e and d calculation '!$A$3:$Q$42,13,FALSE)</f>
        <v>5.1739130434782608</v>
      </c>
      <c r="H80" s="16">
        <f>VLOOKUP(E80,'e and d calculation '!$A$3:$Q$42,17,FALSE)</f>
        <v>9.8478260869565215</v>
      </c>
    </row>
    <row r="81" spans="4:8" x14ac:dyDescent="0.35">
      <c r="D81" s="1">
        <v>80</v>
      </c>
      <c r="E81" s="1">
        <v>15</v>
      </c>
      <c r="F81" s="16">
        <f>VLOOKUP(E81,'e and d calculation '!$A$3:$Q$42,8,FALSE)</f>
        <v>4.6739130434782608</v>
      </c>
      <c r="G81" s="16">
        <f>VLOOKUP(E81,'e and d calculation '!$A$3:$Q$42,13,FALSE)</f>
        <v>5.1739130434782608</v>
      </c>
      <c r="H81" s="16">
        <f>VLOOKUP(E81,'e and d calculation '!$A$3:$Q$42,17,FALSE)</f>
        <v>9.8478260869565215</v>
      </c>
    </row>
    <row r="82" spans="4:8" x14ac:dyDescent="0.35">
      <c r="D82" s="1">
        <v>81</v>
      </c>
      <c r="E82" s="1">
        <v>15</v>
      </c>
      <c r="F82" s="16">
        <f>VLOOKUP(E82,'e and d calculation '!$A$3:$Q$42,8,FALSE)</f>
        <v>4.6739130434782608</v>
      </c>
      <c r="G82" s="16">
        <f>VLOOKUP(E82,'e and d calculation '!$A$3:$Q$42,13,FALSE)</f>
        <v>5.1739130434782608</v>
      </c>
      <c r="H82" s="16">
        <f>VLOOKUP(E82,'e and d calculation '!$A$3:$Q$42,17,FALSE)</f>
        <v>9.8478260869565215</v>
      </c>
    </row>
    <row r="83" spans="4:8" x14ac:dyDescent="0.35">
      <c r="D83" s="1">
        <v>82</v>
      </c>
      <c r="E83" s="1">
        <v>15</v>
      </c>
      <c r="F83" s="16">
        <f>VLOOKUP(E83,'e and d calculation '!$A$3:$Q$42,8,FALSE)</f>
        <v>4.6739130434782608</v>
      </c>
      <c r="G83" s="16">
        <f>VLOOKUP(E83,'e and d calculation '!$A$3:$Q$42,13,FALSE)</f>
        <v>5.1739130434782608</v>
      </c>
      <c r="H83" s="16">
        <f>VLOOKUP(E83,'e and d calculation '!$A$3:$Q$42,17,FALSE)</f>
        <v>9.8478260869565215</v>
      </c>
    </row>
    <row r="84" spans="4:8" x14ac:dyDescent="0.35">
      <c r="D84" s="1">
        <v>83</v>
      </c>
      <c r="E84" s="1">
        <v>15</v>
      </c>
      <c r="F84" s="16">
        <f>VLOOKUP(E84,'e and d calculation '!$A$3:$Q$42,8,FALSE)</f>
        <v>4.6739130434782608</v>
      </c>
      <c r="G84" s="16">
        <f>VLOOKUP(E84,'e and d calculation '!$A$3:$Q$42,13,FALSE)</f>
        <v>5.1739130434782608</v>
      </c>
      <c r="H84" s="16">
        <f>VLOOKUP(E84,'e and d calculation '!$A$3:$Q$42,17,FALSE)</f>
        <v>9.8478260869565215</v>
      </c>
    </row>
    <row r="85" spans="4:8" x14ac:dyDescent="0.35">
      <c r="D85" s="1">
        <v>84</v>
      </c>
      <c r="E85" s="1">
        <v>15</v>
      </c>
      <c r="F85" s="16">
        <f>VLOOKUP(E85,'e and d calculation '!$A$3:$Q$42,8,FALSE)</f>
        <v>4.6739130434782608</v>
      </c>
      <c r="G85" s="16">
        <f>VLOOKUP(E85,'e and d calculation '!$A$3:$Q$42,13,FALSE)</f>
        <v>5.1739130434782608</v>
      </c>
      <c r="H85" s="16">
        <f>VLOOKUP(E85,'e and d calculation '!$A$3:$Q$42,17,FALSE)</f>
        <v>9.8478260869565215</v>
      </c>
    </row>
    <row r="86" spans="4:8" x14ac:dyDescent="0.35">
      <c r="D86" s="1">
        <v>85</v>
      </c>
      <c r="E86" s="1">
        <v>15</v>
      </c>
      <c r="F86" s="16">
        <f>VLOOKUP(E86,'e and d calculation '!$A$3:$Q$42,8,FALSE)</f>
        <v>4.6739130434782608</v>
      </c>
      <c r="G86" s="16">
        <f>VLOOKUP(E86,'e and d calculation '!$A$3:$Q$42,13,FALSE)</f>
        <v>5.1739130434782608</v>
      </c>
      <c r="H86" s="16">
        <f>VLOOKUP(E86,'e and d calculation '!$A$3:$Q$42,17,FALSE)</f>
        <v>9.8478260869565215</v>
      </c>
    </row>
    <row r="87" spans="4:8" x14ac:dyDescent="0.35">
      <c r="D87" s="1">
        <v>86</v>
      </c>
      <c r="E87" s="1">
        <v>15</v>
      </c>
      <c r="F87" s="16">
        <f>VLOOKUP(E87,'e and d calculation '!$A$3:$Q$42,8,FALSE)</f>
        <v>4.6739130434782608</v>
      </c>
      <c r="G87" s="16">
        <f>VLOOKUP(E87,'e and d calculation '!$A$3:$Q$42,13,FALSE)</f>
        <v>5.1739130434782608</v>
      </c>
      <c r="H87" s="16">
        <f>VLOOKUP(E87,'e and d calculation '!$A$3:$Q$42,17,FALSE)</f>
        <v>9.8478260869565215</v>
      </c>
    </row>
    <row r="88" spans="4:8" x14ac:dyDescent="0.35">
      <c r="D88" s="1">
        <v>87</v>
      </c>
      <c r="E88" s="1">
        <v>15</v>
      </c>
      <c r="F88" s="16">
        <f>VLOOKUP(E88,'e and d calculation '!$A$3:$Q$42,8,FALSE)</f>
        <v>4.6739130434782608</v>
      </c>
      <c r="G88" s="16">
        <f>VLOOKUP(E88,'e and d calculation '!$A$3:$Q$42,13,FALSE)</f>
        <v>5.1739130434782608</v>
      </c>
      <c r="H88" s="16">
        <f>VLOOKUP(E88,'e and d calculation '!$A$3:$Q$42,17,FALSE)</f>
        <v>9.8478260869565215</v>
      </c>
    </row>
    <row r="89" spans="4:8" x14ac:dyDescent="0.35">
      <c r="D89" s="1">
        <v>88</v>
      </c>
      <c r="E89" s="1">
        <v>16</v>
      </c>
      <c r="F89" s="16">
        <f>VLOOKUP(E89,'e and d calculation '!$A$3:$Q$42,8,FALSE)</f>
        <v>6.7608695652173916</v>
      </c>
      <c r="G89" s="16">
        <f>VLOOKUP(E89,'e and d calculation '!$A$3:$Q$42,13,FALSE)</f>
        <v>7.2608695652173916</v>
      </c>
      <c r="H89" s="16">
        <f>VLOOKUP(E89,'e and d calculation '!$A$3:$Q$42,17,FALSE)</f>
        <v>14.021739130434783</v>
      </c>
    </row>
    <row r="90" spans="4:8" x14ac:dyDescent="0.35">
      <c r="D90" s="1">
        <v>89</v>
      </c>
      <c r="E90" s="1">
        <v>16</v>
      </c>
      <c r="F90" s="16">
        <f>VLOOKUP(E90,'e and d calculation '!$A$3:$Q$42,8,FALSE)</f>
        <v>6.7608695652173916</v>
      </c>
      <c r="G90" s="16">
        <f>VLOOKUP(E90,'e and d calculation '!$A$3:$Q$42,13,FALSE)</f>
        <v>7.2608695652173916</v>
      </c>
      <c r="H90" s="16">
        <f>VLOOKUP(E90,'e and d calculation '!$A$3:$Q$42,17,FALSE)</f>
        <v>14.021739130434783</v>
      </c>
    </row>
    <row r="91" spans="4:8" x14ac:dyDescent="0.35">
      <c r="D91" s="1">
        <v>90</v>
      </c>
      <c r="E91" s="1">
        <v>16</v>
      </c>
      <c r="F91" s="16">
        <f>VLOOKUP(E91,'e and d calculation '!$A$3:$Q$42,8,FALSE)</f>
        <v>6.7608695652173916</v>
      </c>
      <c r="G91" s="16">
        <f>VLOOKUP(E91,'e and d calculation '!$A$3:$Q$42,13,FALSE)</f>
        <v>7.2608695652173916</v>
      </c>
      <c r="H91" s="16">
        <f>VLOOKUP(E91,'e and d calculation '!$A$3:$Q$42,17,FALSE)</f>
        <v>14.021739130434783</v>
      </c>
    </row>
    <row r="92" spans="4:8" x14ac:dyDescent="0.35">
      <c r="D92" s="1">
        <v>91</v>
      </c>
      <c r="E92" s="1">
        <v>16</v>
      </c>
      <c r="F92" s="16">
        <f>VLOOKUP(E92,'e and d calculation '!$A$3:$Q$42,8,FALSE)</f>
        <v>6.7608695652173916</v>
      </c>
      <c r="G92" s="16">
        <f>VLOOKUP(E92,'e and d calculation '!$A$3:$Q$42,13,FALSE)</f>
        <v>7.2608695652173916</v>
      </c>
      <c r="H92" s="16">
        <f>VLOOKUP(E92,'e and d calculation '!$A$3:$Q$42,17,FALSE)</f>
        <v>14.021739130434783</v>
      </c>
    </row>
    <row r="93" spans="4:8" x14ac:dyDescent="0.35">
      <c r="D93" s="1">
        <v>92</v>
      </c>
      <c r="E93" s="1">
        <v>16</v>
      </c>
      <c r="F93" s="16">
        <f>VLOOKUP(E93,'e and d calculation '!$A$3:$Q$42,8,FALSE)</f>
        <v>6.7608695652173916</v>
      </c>
      <c r="G93" s="16">
        <f>VLOOKUP(E93,'e and d calculation '!$A$3:$Q$42,13,FALSE)</f>
        <v>7.2608695652173916</v>
      </c>
      <c r="H93" s="16">
        <f>VLOOKUP(E93,'e and d calculation '!$A$3:$Q$42,17,FALSE)</f>
        <v>14.021739130434783</v>
      </c>
    </row>
    <row r="94" spans="4:8" x14ac:dyDescent="0.35">
      <c r="D94" s="1">
        <v>93</v>
      </c>
      <c r="E94" s="1">
        <v>16</v>
      </c>
      <c r="F94" s="16">
        <f>VLOOKUP(E94,'e and d calculation '!$A$3:$Q$42,8,FALSE)</f>
        <v>6.7608695652173916</v>
      </c>
      <c r="G94" s="16">
        <f>VLOOKUP(E94,'e and d calculation '!$A$3:$Q$42,13,FALSE)</f>
        <v>7.2608695652173916</v>
      </c>
      <c r="H94" s="16">
        <f>VLOOKUP(E94,'e and d calculation '!$A$3:$Q$42,17,FALSE)</f>
        <v>14.021739130434783</v>
      </c>
    </row>
    <row r="95" spans="4:8" x14ac:dyDescent="0.35">
      <c r="D95" s="1">
        <v>94</v>
      </c>
      <c r="E95" s="1">
        <v>16</v>
      </c>
      <c r="F95" s="16">
        <f>VLOOKUP(E95,'e and d calculation '!$A$3:$Q$42,8,FALSE)</f>
        <v>6.7608695652173916</v>
      </c>
      <c r="G95" s="16">
        <f>VLOOKUP(E95,'e and d calculation '!$A$3:$Q$42,13,FALSE)</f>
        <v>7.2608695652173916</v>
      </c>
      <c r="H95" s="16">
        <f>VLOOKUP(E95,'e and d calculation '!$A$3:$Q$42,17,FALSE)</f>
        <v>14.021739130434783</v>
      </c>
    </row>
    <row r="96" spans="4:8" x14ac:dyDescent="0.35">
      <c r="D96" s="1">
        <v>95</v>
      </c>
      <c r="E96" s="1">
        <v>16</v>
      </c>
      <c r="F96" s="16">
        <f>VLOOKUP(E96,'e and d calculation '!$A$3:$Q$42,8,FALSE)</f>
        <v>6.7608695652173916</v>
      </c>
      <c r="G96" s="16">
        <f>VLOOKUP(E96,'e and d calculation '!$A$3:$Q$42,13,FALSE)</f>
        <v>7.2608695652173916</v>
      </c>
      <c r="H96" s="16">
        <f>VLOOKUP(E96,'e and d calculation '!$A$3:$Q$42,17,FALSE)</f>
        <v>14.021739130434783</v>
      </c>
    </row>
    <row r="97" spans="4:8" x14ac:dyDescent="0.35">
      <c r="D97" s="1">
        <v>96</v>
      </c>
      <c r="E97" s="1">
        <v>16</v>
      </c>
      <c r="F97" s="16">
        <f>VLOOKUP(E97,'e and d calculation '!$A$3:$Q$42,8,FALSE)</f>
        <v>6.7608695652173916</v>
      </c>
      <c r="G97" s="16">
        <f>VLOOKUP(E97,'e and d calculation '!$A$3:$Q$42,13,FALSE)</f>
        <v>7.2608695652173916</v>
      </c>
      <c r="H97" s="16">
        <f>VLOOKUP(E97,'e and d calculation '!$A$3:$Q$42,17,FALSE)</f>
        <v>14.021739130434783</v>
      </c>
    </row>
    <row r="98" spans="4:8" x14ac:dyDescent="0.35">
      <c r="D98" s="1">
        <v>97</v>
      </c>
      <c r="E98" s="1">
        <v>16</v>
      </c>
      <c r="F98" s="16">
        <f>VLOOKUP(E98,'e and d calculation '!$A$3:$Q$42,8,FALSE)</f>
        <v>6.7608695652173916</v>
      </c>
      <c r="G98" s="16">
        <f>VLOOKUP(E98,'e and d calculation '!$A$3:$Q$42,13,FALSE)</f>
        <v>7.2608695652173916</v>
      </c>
      <c r="H98" s="16">
        <f>VLOOKUP(E98,'e and d calculation '!$A$3:$Q$42,17,FALSE)</f>
        <v>14.021739130434783</v>
      </c>
    </row>
    <row r="99" spans="4:8" x14ac:dyDescent="0.35">
      <c r="D99" s="1">
        <v>98</v>
      </c>
      <c r="E99" s="1">
        <v>17</v>
      </c>
      <c r="F99" s="16">
        <f>VLOOKUP(E99,'e and d calculation '!$A$3:$Q$42,8,FALSE)</f>
        <v>7.8043478260869561</v>
      </c>
      <c r="G99" s="16">
        <f>VLOOKUP(E99,'e and d calculation '!$A$3:$Q$42,13,FALSE)</f>
        <v>8.304347826086957</v>
      </c>
      <c r="H99" s="16">
        <f>VLOOKUP(E99,'e and d calculation '!$A$3:$Q$42,17,FALSE)</f>
        <v>16.108695652173914</v>
      </c>
    </row>
    <row r="100" spans="4:8" x14ac:dyDescent="0.35">
      <c r="D100" s="1">
        <v>99</v>
      </c>
      <c r="E100" s="1">
        <v>17</v>
      </c>
      <c r="F100" s="16">
        <f>VLOOKUP(E100,'e and d calculation '!$A$3:$Q$42,8,FALSE)</f>
        <v>7.8043478260869561</v>
      </c>
      <c r="G100" s="16">
        <f>VLOOKUP(E100,'e and d calculation '!$A$3:$Q$42,13,FALSE)</f>
        <v>8.304347826086957</v>
      </c>
      <c r="H100" s="16">
        <f>VLOOKUP(E100,'e and d calculation '!$A$3:$Q$42,17,FALSE)</f>
        <v>16.108695652173914</v>
      </c>
    </row>
    <row r="101" spans="4:8" x14ac:dyDescent="0.35">
      <c r="D101" s="1">
        <v>100</v>
      </c>
      <c r="E101" s="1">
        <v>18</v>
      </c>
      <c r="F101" s="16">
        <f>VLOOKUP(E101,'e and d calculation '!$A$3:$Q$42,8,FALSE)</f>
        <v>8.8478260869565215</v>
      </c>
      <c r="G101" s="16">
        <f>VLOOKUP(E101,'e and d calculation '!$A$3:$Q$42,13,FALSE)</f>
        <v>9.3478260869565215</v>
      </c>
      <c r="H101" s="16">
        <f>VLOOKUP(E101,'e and d calculation '!$A$3:$Q$42,17,FALSE)</f>
        <v>18.195652173913043</v>
      </c>
    </row>
    <row r="102" spans="4:8" x14ac:dyDescent="0.35">
      <c r="D102" s="1">
        <v>101</v>
      </c>
      <c r="E102" s="1">
        <v>18</v>
      </c>
      <c r="F102" s="16">
        <f>VLOOKUP(E102,'e and d calculation '!$A$3:$Q$42,8,FALSE)</f>
        <v>8.8478260869565215</v>
      </c>
      <c r="G102" s="16">
        <f>VLOOKUP(E102,'e and d calculation '!$A$3:$Q$42,13,FALSE)</f>
        <v>9.3478260869565215</v>
      </c>
      <c r="H102" s="16">
        <f>VLOOKUP(E102,'e and d calculation '!$A$3:$Q$42,17,FALSE)</f>
        <v>18.195652173913043</v>
      </c>
    </row>
    <row r="103" spans="4:8" x14ac:dyDescent="0.35">
      <c r="D103" s="1">
        <v>102</v>
      </c>
      <c r="E103" s="1">
        <v>18</v>
      </c>
      <c r="F103" s="16">
        <f>VLOOKUP(E103,'e and d calculation '!$A$3:$Q$42,8,FALSE)</f>
        <v>8.8478260869565215</v>
      </c>
      <c r="G103" s="16">
        <f>VLOOKUP(E103,'e and d calculation '!$A$3:$Q$42,13,FALSE)</f>
        <v>9.3478260869565215</v>
      </c>
      <c r="H103" s="16">
        <f>VLOOKUP(E103,'e and d calculation '!$A$3:$Q$42,17,FALSE)</f>
        <v>18.195652173913043</v>
      </c>
    </row>
    <row r="104" spans="4:8" x14ac:dyDescent="0.35">
      <c r="D104" s="1">
        <v>103</v>
      </c>
      <c r="E104" s="1">
        <v>18</v>
      </c>
      <c r="F104" s="16">
        <f>VLOOKUP(E104,'e and d calculation '!$A$3:$Q$42,8,FALSE)</f>
        <v>8.8478260869565215</v>
      </c>
      <c r="G104" s="16">
        <f>VLOOKUP(E104,'e and d calculation '!$A$3:$Q$42,13,FALSE)</f>
        <v>9.3478260869565215</v>
      </c>
      <c r="H104" s="16">
        <f>VLOOKUP(E104,'e and d calculation '!$A$3:$Q$42,17,FALSE)</f>
        <v>18.195652173913043</v>
      </c>
    </row>
    <row r="105" spans="4:8" x14ac:dyDescent="0.35">
      <c r="D105" s="1">
        <v>104</v>
      </c>
      <c r="E105" s="1">
        <v>19</v>
      </c>
      <c r="F105" s="16">
        <f>VLOOKUP(E105,'e and d calculation '!$A$3:$Q$42,8,FALSE)</f>
        <v>3.6304347826086958</v>
      </c>
      <c r="G105" s="16">
        <f>VLOOKUP(E105,'e and d calculation '!$A$3:$Q$42,13,FALSE)</f>
        <v>4.1304347826086953</v>
      </c>
      <c r="H105" s="16">
        <f>VLOOKUP(E105,'e and d calculation '!$A$3:$Q$42,17,FALSE)</f>
        <v>7.7608695652173907</v>
      </c>
    </row>
    <row r="106" spans="4:8" x14ac:dyDescent="0.35">
      <c r="D106" s="1">
        <v>105</v>
      </c>
      <c r="E106" s="1">
        <v>19</v>
      </c>
      <c r="F106" s="16">
        <f>VLOOKUP(E106,'e and d calculation '!$A$3:$Q$42,8,FALSE)</f>
        <v>3.6304347826086958</v>
      </c>
      <c r="G106" s="16">
        <f>VLOOKUP(E106,'e and d calculation '!$A$3:$Q$42,13,FALSE)</f>
        <v>4.1304347826086953</v>
      </c>
      <c r="H106" s="16">
        <f>VLOOKUP(E106,'e and d calculation '!$A$3:$Q$42,17,FALSE)</f>
        <v>7.7608695652173907</v>
      </c>
    </row>
    <row r="107" spans="4:8" x14ac:dyDescent="0.35">
      <c r="D107" s="1">
        <v>106</v>
      </c>
      <c r="E107" s="1">
        <v>19</v>
      </c>
      <c r="F107" s="16">
        <f>VLOOKUP(E107,'e and d calculation '!$A$3:$Q$42,8,FALSE)</f>
        <v>3.6304347826086958</v>
      </c>
      <c r="G107" s="16">
        <f>VLOOKUP(E107,'e and d calculation '!$A$3:$Q$42,13,FALSE)</f>
        <v>4.1304347826086953</v>
      </c>
      <c r="H107" s="16">
        <f>VLOOKUP(E107,'e and d calculation '!$A$3:$Q$42,17,FALSE)</f>
        <v>7.7608695652173907</v>
      </c>
    </row>
    <row r="108" spans="4:8" x14ac:dyDescent="0.35">
      <c r="D108" s="1">
        <v>107</v>
      </c>
      <c r="E108" s="1">
        <v>20</v>
      </c>
      <c r="F108" s="16">
        <f>VLOOKUP(E108,'e and d calculation '!$A$3:$Q$42,8,FALSE)</f>
        <v>4.6739130434782608</v>
      </c>
      <c r="G108" s="16">
        <f>VLOOKUP(E108,'e and d calculation '!$A$3:$Q$42,13,FALSE)</f>
        <v>5.1739130434782608</v>
      </c>
      <c r="H108" s="16">
        <f>VLOOKUP(E108,'e and d calculation '!$A$3:$Q$42,17,FALSE)</f>
        <v>9.8478260869565215</v>
      </c>
    </row>
    <row r="109" spans="4:8" x14ac:dyDescent="0.35">
      <c r="D109" s="1">
        <v>108</v>
      </c>
      <c r="E109" s="1">
        <v>20</v>
      </c>
      <c r="F109" s="16">
        <f>VLOOKUP(E109,'e and d calculation '!$A$3:$Q$42,8,FALSE)</f>
        <v>4.6739130434782608</v>
      </c>
      <c r="G109" s="16">
        <f>VLOOKUP(E109,'e and d calculation '!$A$3:$Q$42,13,FALSE)</f>
        <v>5.1739130434782608</v>
      </c>
      <c r="H109" s="16">
        <f>VLOOKUP(E109,'e and d calculation '!$A$3:$Q$42,17,FALSE)</f>
        <v>9.8478260869565215</v>
      </c>
    </row>
    <row r="110" spans="4:8" x14ac:dyDescent="0.35">
      <c r="D110" s="1">
        <v>109</v>
      </c>
      <c r="E110" s="1">
        <v>21</v>
      </c>
      <c r="F110" s="16">
        <f>VLOOKUP(E110,'e and d calculation '!$A$3:$Q$42,8,FALSE)</f>
        <v>5.7173913043478262</v>
      </c>
      <c r="G110" s="16">
        <f>VLOOKUP(E110,'e and d calculation '!$A$3:$Q$42,13,FALSE)</f>
        <v>6.2173913043478262</v>
      </c>
      <c r="H110" s="16">
        <f>VLOOKUP(E110,'e and d calculation '!$A$3:$Q$42,17,FALSE)</f>
        <v>11.934782608695652</v>
      </c>
    </row>
    <row r="111" spans="4:8" x14ac:dyDescent="0.35">
      <c r="D111" s="1">
        <v>110</v>
      </c>
      <c r="E111" s="1">
        <v>21</v>
      </c>
      <c r="F111" s="16">
        <f>VLOOKUP(E111,'e and d calculation '!$A$3:$Q$42,8,FALSE)</f>
        <v>5.7173913043478262</v>
      </c>
      <c r="G111" s="16">
        <f>VLOOKUP(E111,'e and d calculation '!$A$3:$Q$42,13,FALSE)</f>
        <v>6.2173913043478262</v>
      </c>
      <c r="H111" s="16">
        <f>VLOOKUP(E111,'e and d calculation '!$A$3:$Q$42,17,FALSE)</f>
        <v>11.934782608695652</v>
      </c>
    </row>
    <row r="112" spans="4:8" x14ac:dyDescent="0.35">
      <c r="D112" s="1">
        <v>111</v>
      </c>
      <c r="E112" s="1">
        <v>21</v>
      </c>
      <c r="F112" s="16">
        <f>VLOOKUP(E112,'e and d calculation '!$A$3:$Q$42,8,FALSE)</f>
        <v>5.7173913043478262</v>
      </c>
      <c r="G112" s="16">
        <f>VLOOKUP(E112,'e and d calculation '!$A$3:$Q$42,13,FALSE)</f>
        <v>6.2173913043478262</v>
      </c>
      <c r="H112" s="16">
        <f>VLOOKUP(E112,'e and d calculation '!$A$3:$Q$42,17,FALSE)</f>
        <v>11.934782608695652</v>
      </c>
    </row>
    <row r="113" spans="4:8" x14ac:dyDescent="0.35">
      <c r="D113" s="1">
        <v>112</v>
      </c>
      <c r="E113" s="1">
        <v>21</v>
      </c>
      <c r="F113" s="16">
        <f>VLOOKUP(E113,'e and d calculation '!$A$3:$Q$42,8,FALSE)</f>
        <v>5.7173913043478262</v>
      </c>
      <c r="G113" s="16">
        <f>VLOOKUP(E113,'e and d calculation '!$A$3:$Q$42,13,FALSE)</f>
        <v>6.2173913043478262</v>
      </c>
      <c r="H113" s="16">
        <f>VLOOKUP(E113,'e and d calculation '!$A$3:$Q$42,17,FALSE)</f>
        <v>11.934782608695652</v>
      </c>
    </row>
    <row r="114" spans="4:8" x14ac:dyDescent="0.35">
      <c r="D114" s="1">
        <v>113</v>
      </c>
      <c r="E114" s="1">
        <v>21</v>
      </c>
      <c r="F114" s="16">
        <f>VLOOKUP(E114,'e and d calculation '!$A$3:$Q$42,8,FALSE)</f>
        <v>5.7173913043478262</v>
      </c>
      <c r="G114" s="16">
        <f>VLOOKUP(E114,'e and d calculation '!$A$3:$Q$42,13,FALSE)</f>
        <v>6.2173913043478262</v>
      </c>
      <c r="H114" s="16">
        <f>VLOOKUP(E114,'e and d calculation '!$A$3:$Q$42,17,FALSE)</f>
        <v>11.934782608695652</v>
      </c>
    </row>
    <row r="115" spans="4:8" x14ac:dyDescent="0.35">
      <c r="D115" s="1">
        <v>114</v>
      </c>
      <c r="E115" s="1">
        <v>21</v>
      </c>
      <c r="F115" s="16">
        <f>VLOOKUP(E115,'e and d calculation '!$A$3:$Q$42,8,FALSE)</f>
        <v>5.7173913043478262</v>
      </c>
      <c r="G115" s="16">
        <f>VLOOKUP(E115,'e and d calculation '!$A$3:$Q$42,13,FALSE)</f>
        <v>6.2173913043478262</v>
      </c>
      <c r="H115" s="16">
        <f>VLOOKUP(E115,'e and d calculation '!$A$3:$Q$42,17,FALSE)</f>
        <v>11.934782608695652</v>
      </c>
    </row>
    <row r="116" spans="4:8" x14ac:dyDescent="0.35">
      <c r="D116" s="1">
        <v>115</v>
      </c>
      <c r="E116" s="1">
        <v>21</v>
      </c>
      <c r="F116" s="16">
        <f>VLOOKUP(E116,'e and d calculation '!$A$3:$Q$42,8,FALSE)</f>
        <v>5.7173913043478262</v>
      </c>
      <c r="G116" s="16">
        <f>VLOOKUP(E116,'e and d calculation '!$A$3:$Q$42,13,FALSE)</f>
        <v>6.2173913043478262</v>
      </c>
      <c r="H116" s="16">
        <f>VLOOKUP(E116,'e and d calculation '!$A$3:$Q$42,17,FALSE)</f>
        <v>11.934782608695652</v>
      </c>
    </row>
    <row r="117" spans="4:8" x14ac:dyDescent="0.35">
      <c r="D117" s="1">
        <v>116</v>
      </c>
      <c r="E117" s="1">
        <v>21</v>
      </c>
      <c r="F117" s="16">
        <f>VLOOKUP(E117,'e and d calculation '!$A$3:$Q$42,8,FALSE)</f>
        <v>5.7173913043478262</v>
      </c>
      <c r="G117" s="16">
        <f>VLOOKUP(E117,'e and d calculation '!$A$3:$Q$42,13,FALSE)</f>
        <v>6.2173913043478262</v>
      </c>
      <c r="H117" s="16">
        <f>VLOOKUP(E117,'e and d calculation '!$A$3:$Q$42,17,FALSE)</f>
        <v>11.934782608695652</v>
      </c>
    </row>
    <row r="118" spans="4:8" x14ac:dyDescent="0.35">
      <c r="D118" s="1">
        <v>117</v>
      </c>
      <c r="E118" s="1">
        <v>21</v>
      </c>
      <c r="F118" s="16">
        <f>VLOOKUP(E118,'e and d calculation '!$A$3:$Q$42,8,FALSE)</f>
        <v>5.7173913043478262</v>
      </c>
      <c r="G118" s="16">
        <f>VLOOKUP(E118,'e and d calculation '!$A$3:$Q$42,13,FALSE)</f>
        <v>6.2173913043478262</v>
      </c>
      <c r="H118" s="16">
        <f>VLOOKUP(E118,'e and d calculation '!$A$3:$Q$42,17,FALSE)</f>
        <v>11.934782608695652</v>
      </c>
    </row>
    <row r="119" spans="4:8" x14ac:dyDescent="0.35">
      <c r="D119" s="1">
        <v>118</v>
      </c>
      <c r="E119" s="1">
        <v>22</v>
      </c>
      <c r="F119" s="16">
        <f>VLOOKUP(E119,'e and d calculation '!$A$3:$Q$42,8,FALSE)</f>
        <v>6.7608695652173916</v>
      </c>
      <c r="G119" s="16">
        <f>VLOOKUP(E119,'e and d calculation '!$A$3:$Q$42,13,FALSE)</f>
        <v>7.2608695652173916</v>
      </c>
      <c r="H119" s="16">
        <f>VLOOKUP(E119,'e and d calculation '!$A$3:$Q$42,17,FALSE)</f>
        <v>14.021739130434783</v>
      </c>
    </row>
    <row r="120" spans="4:8" x14ac:dyDescent="0.35">
      <c r="D120" s="1">
        <v>119</v>
      </c>
      <c r="E120" s="1">
        <v>22</v>
      </c>
      <c r="F120" s="16">
        <f>VLOOKUP(E120,'e and d calculation '!$A$3:$Q$42,8,FALSE)</f>
        <v>6.7608695652173916</v>
      </c>
      <c r="G120" s="16">
        <f>VLOOKUP(E120,'e and d calculation '!$A$3:$Q$42,13,FALSE)</f>
        <v>7.2608695652173916</v>
      </c>
      <c r="H120" s="16">
        <f>VLOOKUP(E120,'e and d calculation '!$A$3:$Q$42,17,FALSE)</f>
        <v>14.021739130434783</v>
      </c>
    </row>
    <row r="121" spans="4:8" x14ac:dyDescent="0.35">
      <c r="D121" s="1">
        <v>120</v>
      </c>
      <c r="E121" s="1">
        <v>22</v>
      </c>
      <c r="F121" s="16">
        <f>VLOOKUP(E121,'e and d calculation '!$A$3:$Q$42,8,FALSE)</f>
        <v>6.7608695652173916</v>
      </c>
      <c r="G121" s="16">
        <f>VLOOKUP(E121,'e and d calculation '!$A$3:$Q$42,13,FALSE)</f>
        <v>7.2608695652173916</v>
      </c>
      <c r="H121" s="16">
        <f>VLOOKUP(E121,'e and d calculation '!$A$3:$Q$42,17,FALSE)</f>
        <v>14.021739130434783</v>
      </c>
    </row>
    <row r="122" spans="4:8" x14ac:dyDescent="0.35">
      <c r="D122" s="1">
        <v>121</v>
      </c>
      <c r="E122" s="1">
        <v>22</v>
      </c>
      <c r="F122" s="16">
        <f>VLOOKUP(E122,'e and d calculation '!$A$3:$Q$42,8,FALSE)</f>
        <v>6.7608695652173916</v>
      </c>
      <c r="G122" s="16">
        <f>VLOOKUP(E122,'e and d calculation '!$A$3:$Q$42,13,FALSE)</f>
        <v>7.2608695652173916</v>
      </c>
      <c r="H122" s="16">
        <f>VLOOKUP(E122,'e and d calculation '!$A$3:$Q$42,17,FALSE)</f>
        <v>14.021739130434783</v>
      </c>
    </row>
    <row r="123" spans="4:8" x14ac:dyDescent="0.35">
      <c r="D123" s="1">
        <v>122</v>
      </c>
      <c r="E123" s="1">
        <v>22</v>
      </c>
      <c r="F123" s="16">
        <f>VLOOKUP(E123,'e and d calculation '!$A$3:$Q$42,8,FALSE)</f>
        <v>6.7608695652173916</v>
      </c>
      <c r="G123" s="16">
        <f>VLOOKUP(E123,'e and d calculation '!$A$3:$Q$42,13,FALSE)</f>
        <v>7.2608695652173916</v>
      </c>
      <c r="H123" s="16">
        <f>VLOOKUP(E123,'e and d calculation '!$A$3:$Q$42,17,FALSE)</f>
        <v>14.021739130434783</v>
      </c>
    </row>
    <row r="124" spans="4:8" x14ac:dyDescent="0.35">
      <c r="D124" s="1">
        <v>123</v>
      </c>
      <c r="E124" s="1">
        <v>22</v>
      </c>
      <c r="F124" s="16">
        <f>VLOOKUP(E124,'e and d calculation '!$A$3:$Q$42,8,FALSE)</f>
        <v>6.7608695652173916</v>
      </c>
      <c r="G124" s="16">
        <f>VLOOKUP(E124,'e and d calculation '!$A$3:$Q$42,13,FALSE)</f>
        <v>7.2608695652173916</v>
      </c>
      <c r="H124" s="16">
        <f>VLOOKUP(E124,'e and d calculation '!$A$3:$Q$42,17,FALSE)</f>
        <v>14.021739130434783</v>
      </c>
    </row>
    <row r="125" spans="4:8" x14ac:dyDescent="0.35">
      <c r="D125" s="1">
        <v>124</v>
      </c>
      <c r="E125" s="1">
        <v>23</v>
      </c>
      <c r="F125" s="16">
        <f>VLOOKUP(E125,'e and d calculation '!$A$3:$Q$42,8,FALSE)</f>
        <v>7.8043478260869561</v>
      </c>
      <c r="G125" s="16">
        <f>VLOOKUP(E125,'e and d calculation '!$A$3:$Q$42,13,FALSE)</f>
        <v>8.304347826086957</v>
      </c>
      <c r="H125" s="16">
        <f>VLOOKUP(E125,'e and d calculation '!$A$3:$Q$42,17,FALSE)</f>
        <v>16.108695652173914</v>
      </c>
    </row>
    <row r="126" spans="4:8" x14ac:dyDescent="0.35">
      <c r="D126" s="1">
        <v>125</v>
      </c>
      <c r="E126" s="1">
        <v>23</v>
      </c>
      <c r="F126" s="16">
        <f>VLOOKUP(E126,'e and d calculation '!$A$3:$Q$42,8,FALSE)</f>
        <v>7.8043478260869561</v>
      </c>
      <c r="G126" s="16">
        <f>VLOOKUP(E126,'e and d calculation '!$A$3:$Q$42,13,FALSE)</f>
        <v>8.304347826086957</v>
      </c>
      <c r="H126" s="16">
        <f>VLOOKUP(E126,'e and d calculation '!$A$3:$Q$42,17,FALSE)</f>
        <v>16.108695652173914</v>
      </c>
    </row>
    <row r="127" spans="4:8" x14ac:dyDescent="0.35">
      <c r="D127" s="1">
        <v>126</v>
      </c>
      <c r="E127" s="1">
        <v>23</v>
      </c>
      <c r="F127" s="16">
        <f>VLOOKUP(E127,'e and d calculation '!$A$3:$Q$42,8,FALSE)</f>
        <v>7.8043478260869561</v>
      </c>
      <c r="G127" s="16">
        <f>VLOOKUP(E127,'e and d calculation '!$A$3:$Q$42,13,FALSE)</f>
        <v>8.304347826086957</v>
      </c>
      <c r="H127" s="16">
        <f>VLOOKUP(E127,'e and d calculation '!$A$3:$Q$42,17,FALSE)</f>
        <v>16.108695652173914</v>
      </c>
    </row>
    <row r="128" spans="4:8" x14ac:dyDescent="0.35">
      <c r="D128" s="1">
        <v>127</v>
      </c>
      <c r="E128" s="1">
        <v>24</v>
      </c>
      <c r="F128" s="16">
        <f>VLOOKUP(E128,'e and d calculation '!$A$3:$Q$42,8,FALSE)</f>
        <v>8.8478260869565215</v>
      </c>
      <c r="G128" s="16">
        <f>VLOOKUP(E128,'e and d calculation '!$A$3:$Q$42,13,FALSE)</f>
        <v>9.3478260869565215</v>
      </c>
      <c r="H128" s="16">
        <f>VLOOKUP(E128,'e and d calculation '!$A$3:$Q$42,17,FALSE)</f>
        <v>18.195652173913043</v>
      </c>
    </row>
    <row r="129" spans="4:8" x14ac:dyDescent="0.35">
      <c r="D129" s="1">
        <v>128</v>
      </c>
      <c r="E129" s="1">
        <v>24</v>
      </c>
      <c r="F129" s="16">
        <f>VLOOKUP(E129,'e and d calculation '!$A$3:$Q$42,8,FALSE)</f>
        <v>8.8478260869565215</v>
      </c>
      <c r="G129" s="16">
        <f>VLOOKUP(E129,'e and d calculation '!$A$3:$Q$42,13,FALSE)</f>
        <v>9.3478260869565215</v>
      </c>
      <c r="H129" s="16">
        <f>VLOOKUP(E129,'e and d calculation '!$A$3:$Q$42,17,FALSE)</f>
        <v>18.195652173913043</v>
      </c>
    </row>
    <row r="130" spans="4:8" x14ac:dyDescent="0.35">
      <c r="D130" s="1">
        <v>129</v>
      </c>
      <c r="E130" s="1">
        <v>24</v>
      </c>
      <c r="F130" s="16">
        <f>VLOOKUP(E130,'e and d calculation '!$A$3:$Q$42,8,FALSE)</f>
        <v>8.8478260869565215</v>
      </c>
      <c r="G130" s="16">
        <f>VLOOKUP(E130,'e and d calculation '!$A$3:$Q$42,13,FALSE)</f>
        <v>9.3478260869565215</v>
      </c>
      <c r="H130" s="16">
        <f>VLOOKUP(E130,'e and d calculation '!$A$3:$Q$42,17,FALSE)</f>
        <v>18.195652173913043</v>
      </c>
    </row>
    <row r="131" spans="4:8" x14ac:dyDescent="0.35">
      <c r="D131" s="1">
        <v>130</v>
      </c>
      <c r="E131" s="1">
        <v>24</v>
      </c>
      <c r="F131" s="16">
        <f>VLOOKUP(E131,'e and d calculation '!$A$3:$Q$42,8,FALSE)</f>
        <v>8.8478260869565215</v>
      </c>
      <c r="G131" s="16">
        <f>VLOOKUP(E131,'e and d calculation '!$A$3:$Q$42,13,FALSE)</f>
        <v>9.3478260869565215</v>
      </c>
      <c r="H131" s="16">
        <f>VLOOKUP(E131,'e and d calculation '!$A$3:$Q$42,17,FALSE)</f>
        <v>18.195652173913043</v>
      </c>
    </row>
    <row r="132" spans="4:8" x14ac:dyDescent="0.35">
      <c r="D132" s="1">
        <v>131</v>
      </c>
      <c r="E132" s="1">
        <v>25</v>
      </c>
      <c r="F132" s="16">
        <f>VLOOKUP(E132,'e and d calculation '!$A$3:$Q$42,8,FALSE)</f>
        <v>5.7173913043478262</v>
      </c>
      <c r="G132" s="16">
        <f>VLOOKUP(E132,'e and d calculation '!$A$3:$Q$42,13,FALSE)</f>
        <v>6.2173913043478262</v>
      </c>
      <c r="H132" s="16">
        <f>VLOOKUP(E132,'e and d calculation '!$A$3:$Q$42,17,FALSE)</f>
        <v>11.934782608695652</v>
      </c>
    </row>
    <row r="133" spans="4:8" x14ac:dyDescent="0.35">
      <c r="D133" s="1">
        <v>132</v>
      </c>
      <c r="E133" s="1">
        <v>25</v>
      </c>
      <c r="F133" s="16">
        <f>VLOOKUP(E133,'e and d calculation '!$A$3:$Q$42,8,FALSE)</f>
        <v>5.7173913043478262</v>
      </c>
      <c r="G133" s="16">
        <f>VLOOKUP(E133,'e and d calculation '!$A$3:$Q$42,13,FALSE)</f>
        <v>6.2173913043478262</v>
      </c>
      <c r="H133" s="16">
        <f>VLOOKUP(E133,'e and d calculation '!$A$3:$Q$42,17,FALSE)</f>
        <v>11.934782608695652</v>
      </c>
    </row>
    <row r="134" spans="4:8" x14ac:dyDescent="0.35">
      <c r="D134" s="1">
        <v>133</v>
      </c>
      <c r="E134" s="1">
        <v>25</v>
      </c>
      <c r="F134" s="16">
        <f>VLOOKUP(E134,'e and d calculation '!$A$3:$Q$42,8,FALSE)</f>
        <v>5.7173913043478262</v>
      </c>
      <c r="G134" s="16">
        <f>VLOOKUP(E134,'e and d calculation '!$A$3:$Q$42,13,FALSE)</f>
        <v>6.2173913043478262</v>
      </c>
      <c r="H134" s="16">
        <f>VLOOKUP(E134,'e and d calculation '!$A$3:$Q$42,17,FALSE)</f>
        <v>11.934782608695652</v>
      </c>
    </row>
    <row r="135" spans="4:8" x14ac:dyDescent="0.35">
      <c r="D135" s="1">
        <v>134</v>
      </c>
      <c r="E135" s="1">
        <v>25</v>
      </c>
      <c r="F135" s="16">
        <f>VLOOKUP(E135,'e and d calculation '!$A$3:$Q$42,8,FALSE)</f>
        <v>5.7173913043478262</v>
      </c>
      <c r="G135" s="16">
        <f>VLOOKUP(E135,'e and d calculation '!$A$3:$Q$42,13,FALSE)</f>
        <v>6.2173913043478262</v>
      </c>
      <c r="H135" s="16">
        <f>VLOOKUP(E135,'e and d calculation '!$A$3:$Q$42,17,FALSE)</f>
        <v>11.934782608695652</v>
      </c>
    </row>
    <row r="136" spans="4:8" x14ac:dyDescent="0.35">
      <c r="D136" s="1">
        <v>135</v>
      </c>
      <c r="E136" s="1">
        <v>25</v>
      </c>
      <c r="F136" s="16">
        <f>VLOOKUP(E136,'e and d calculation '!$A$3:$Q$42,8,FALSE)</f>
        <v>5.7173913043478262</v>
      </c>
      <c r="G136" s="16">
        <f>VLOOKUP(E136,'e and d calculation '!$A$3:$Q$42,13,FALSE)</f>
        <v>6.2173913043478262</v>
      </c>
      <c r="H136" s="16">
        <f>VLOOKUP(E136,'e and d calculation '!$A$3:$Q$42,17,FALSE)</f>
        <v>11.934782608695652</v>
      </c>
    </row>
    <row r="137" spans="4:8" x14ac:dyDescent="0.35">
      <c r="D137" s="1">
        <v>136</v>
      </c>
      <c r="E137" s="1">
        <v>25</v>
      </c>
      <c r="F137" s="16">
        <f>VLOOKUP(E137,'e and d calculation '!$A$3:$Q$42,8,FALSE)</f>
        <v>5.7173913043478262</v>
      </c>
      <c r="G137" s="16">
        <f>VLOOKUP(E137,'e and d calculation '!$A$3:$Q$42,13,FALSE)</f>
        <v>6.2173913043478262</v>
      </c>
      <c r="H137" s="16">
        <f>VLOOKUP(E137,'e and d calculation '!$A$3:$Q$42,17,FALSE)</f>
        <v>11.934782608695652</v>
      </c>
    </row>
    <row r="138" spans="4:8" x14ac:dyDescent="0.35">
      <c r="D138" s="1">
        <v>137</v>
      </c>
      <c r="E138" s="1">
        <v>25</v>
      </c>
      <c r="F138" s="16">
        <f>VLOOKUP(E138,'e and d calculation '!$A$3:$Q$42,8,FALSE)</f>
        <v>5.7173913043478262</v>
      </c>
      <c r="G138" s="16">
        <f>VLOOKUP(E138,'e and d calculation '!$A$3:$Q$42,13,FALSE)</f>
        <v>6.2173913043478262</v>
      </c>
      <c r="H138" s="16">
        <f>VLOOKUP(E138,'e and d calculation '!$A$3:$Q$42,17,FALSE)</f>
        <v>11.934782608695652</v>
      </c>
    </row>
    <row r="139" spans="4:8" x14ac:dyDescent="0.35">
      <c r="D139" s="1">
        <v>138</v>
      </c>
      <c r="E139" s="1">
        <v>25</v>
      </c>
      <c r="F139" s="16">
        <f>VLOOKUP(E139,'e and d calculation '!$A$3:$Q$42,8,FALSE)</f>
        <v>5.7173913043478262</v>
      </c>
      <c r="G139" s="16">
        <f>VLOOKUP(E139,'e and d calculation '!$A$3:$Q$42,13,FALSE)</f>
        <v>6.2173913043478262</v>
      </c>
      <c r="H139" s="16">
        <f>VLOOKUP(E139,'e and d calculation '!$A$3:$Q$42,17,FALSE)</f>
        <v>11.934782608695652</v>
      </c>
    </row>
    <row r="140" spans="4:8" x14ac:dyDescent="0.35">
      <c r="D140" s="1">
        <v>139</v>
      </c>
      <c r="E140" s="1">
        <v>25</v>
      </c>
      <c r="F140" s="16">
        <f>VLOOKUP(E140,'e and d calculation '!$A$3:$Q$42,8,FALSE)</f>
        <v>5.7173913043478262</v>
      </c>
      <c r="G140" s="16">
        <f>VLOOKUP(E140,'e and d calculation '!$A$3:$Q$42,13,FALSE)</f>
        <v>6.2173913043478262</v>
      </c>
      <c r="H140" s="16">
        <f>VLOOKUP(E140,'e and d calculation '!$A$3:$Q$42,17,FALSE)</f>
        <v>11.934782608695652</v>
      </c>
    </row>
    <row r="141" spans="4:8" x14ac:dyDescent="0.35">
      <c r="D141" s="1">
        <v>140</v>
      </c>
      <c r="E141" s="1">
        <v>25</v>
      </c>
      <c r="F141" s="16">
        <f>VLOOKUP(E141,'e and d calculation '!$A$3:$Q$42,8,FALSE)</f>
        <v>5.7173913043478262</v>
      </c>
      <c r="G141" s="16">
        <f>VLOOKUP(E141,'e and d calculation '!$A$3:$Q$42,13,FALSE)</f>
        <v>6.2173913043478262</v>
      </c>
      <c r="H141" s="16">
        <f>VLOOKUP(E141,'e and d calculation '!$A$3:$Q$42,17,FALSE)</f>
        <v>11.934782608695652</v>
      </c>
    </row>
    <row r="142" spans="4:8" x14ac:dyDescent="0.35">
      <c r="D142" s="1">
        <v>141</v>
      </c>
      <c r="E142" s="1">
        <v>26</v>
      </c>
      <c r="F142" s="16">
        <f>VLOOKUP(E142,'e and d calculation '!$A$3:$Q$42,8,FALSE)</f>
        <v>6.7608695652173916</v>
      </c>
      <c r="G142" s="16">
        <f>VLOOKUP(E142,'e and d calculation '!$A$3:$Q$42,13,FALSE)</f>
        <v>7.2608695652173916</v>
      </c>
      <c r="H142" s="16">
        <f>VLOOKUP(E142,'e and d calculation '!$A$3:$Q$42,17,FALSE)</f>
        <v>14.021739130434783</v>
      </c>
    </row>
    <row r="143" spans="4:8" x14ac:dyDescent="0.35">
      <c r="D143" s="1">
        <v>142</v>
      </c>
      <c r="E143" s="1">
        <v>26</v>
      </c>
      <c r="F143" s="16">
        <f>VLOOKUP(E143,'e and d calculation '!$A$3:$Q$42,8,FALSE)</f>
        <v>6.7608695652173916</v>
      </c>
      <c r="G143" s="16">
        <f>VLOOKUP(E143,'e and d calculation '!$A$3:$Q$42,13,FALSE)</f>
        <v>7.2608695652173916</v>
      </c>
      <c r="H143" s="16">
        <f>VLOOKUP(E143,'e and d calculation '!$A$3:$Q$42,17,FALSE)</f>
        <v>14.021739130434783</v>
      </c>
    </row>
    <row r="144" spans="4:8" x14ac:dyDescent="0.35">
      <c r="D144" s="1">
        <v>143</v>
      </c>
      <c r="E144" s="1">
        <v>26</v>
      </c>
      <c r="F144" s="16">
        <f>VLOOKUP(E144,'e and d calculation '!$A$3:$Q$42,8,FALSE)</f>
        <v>6.7608695652173916</v>
      </c>
      <c r="G144" s="16">
        <f>VLOOKUP(E144,'e and d calculation '!$A$3:$Q$42,13,FALSE)</f>
        <v>7.2608695652173916</v>
      </c>
      <c r="H144" s="16">
        <f>VLOOKUP(E144,'e and d calculation '!$A$3:$Q$42,17,FALSE)</f>
        <v>14.021739130434783</v>
      </c>
    </row>
    <row r="145" spans="4:8" x14ac:dyDescent="0.35">
      <c r="D145" s="1">
        <v>144</v>
      </c>
      <c r="E145" s="1">
        <v>26</v>
      </c>
      <c r="F145" s="16">
        <f>VLOOKUP(E145,'e and d calculation '!$A$3:$Q$42,8,FALSE)</f>
        <v>6.7608695652173916</v>
      </c>
      <c r="G145" s="16">
        <f>VLOOKUP(E145,'e and d calculation '!$A$3:$Q$42,13,FALSE)</f>
        <v>7.2608695652173916</v>
      </c>
      <c r="H145" s="16">
        <f>VLOOKUP(E145,'e and d calculation '!$A$3:$Q$42,17,FALSE)</f>
        <v>14.021739130434783</v>
      </c>
    </row>
    <row r="146" spans="4:8" x14ac:dyDescent="0.35">
      <c r="D146" s="1">
        <v>145</v>
      </c>
      <c r="E146" s="1">
        <v>26</v>
      </c>
      <c r="F146" s="16">
        <f>VLOOKUP(E146,'e and d calculation '!$A$3:$Q$42,8,FALSE)</f>
        <v>6.7608695652173916</v>
      </c>
      <c r="G146" s="16">
        <f>VLOOKUP(E146,'e and d calculation '!$A$3:$Q$42,13,FALSE)</f>
        <v>7.2608695652173916</v>
      </c>
      <c r="H146" s="16">
        <f>VLOOKUP(E146,'e and d calculation '!$A$3:$Q$42,17,FALSE)</f>
        <v>14.021739130434783</v>
      </c>
    </row>
    <row r="147" spans="4:8" x14ac:dyDescent="0.35">
      <c r="D147" s="1">
        <v>146</v>
      </c>
      <c r="E147" s="1">
        <v>27</v>
      </c>
      <c r="F147" s="16">
        <f>VLOOKUP(E147,'e and d calculation '!$A$3:$Q$42,8,FALSE)</f>
        <v>8.8478260869565215</v>
      </c>
      <c r="G147" s="16">
        <f>VLOOKUP(E147,'e and d calculation '!$A$3:$Q$42,13,FALSE)</f>
        <v>9.3478260869565215</v>
      </c>
      <c r="H147" s="16">
        <f>VLOOKUP(E147,'e and d calculation '!$A$3:$Q$42,17,FALSE)</f>
        <v>18.195652173913043</v>
      </c>
    </row>
    <row r="148" spans="4:8" x14ac:dyDescent="0.35">
      <c r="D148" s="1">
        <v>147</v>
      </c>
      <c r="E148" s="1">
        <v>27</v>
      </c>
      <c r="F148" s="16">
        <f>VLOOKUP(E148,'e and d calculation '!$A$3:$Q$42,8,FALSE)</f>
        <v>8.8478260869565215</v>
      </c>
      <c r="G148" s="16">
        <f>VLOOKUP(E148,'e and d calculation '!$A$3:$Q$42,13,FALSE)</f>
        <v>9.3478260869565215</v>
      </c>
      <c r="H148" s="16">
        <f>VLOOKUP(E148,'e and d calculation '!$A$3:$Q$42,17,FALSE)</f>
        <v>18.195652173913043</v>
      </c>
    </row>
    <row r="149" spans="4:8" x14ac:dyDescent="0.35">
      <c r="D149" s="1">
        <v>148</v>
      </c>
      <c r="E149" s="1">
        <v>28</v>
      </c>
      <c r="F149" s="16">
        <f>VLOOKUP(E149,'e and d calculation '!$A$3:$Q$42,8,FALSE)</f>
        <v>9.8913043478260878</v>
      </c>
      <c r="G149" s="16">
        <f>VLOOKUP(E149,'e and d calculation '!$A$3:$Q$42,13,FALSE)</f>
        <v>10.391304347826086</v>
      </c>
      <c r="H149" s="16">
        <f>VLOOKUP(E149,'e and d calculation '!$A$3:$Q$42,17,FALSE)</f>
        <v>20.282608695652172</v>
      </c>
    </row>
    <row r="150" spans="4:8" x14ac:dyDescent="0.35">
      <c r="D150" s="1">
        <v>149</v>
      </c>
      <c r="E150" s="1">
        <v>29</v>
      </c>
      <c r="F150" s="16">
        <f>VLOOKUP(E150,'e and d calculation '!$A$3:$Q$42,8,FALSE)</f>
        <v>10.934782608695652</v>
      </c>
      <c r="G150" s="16">
        <f>VLOOKUP(E150,'e and d calculation '!$A$3:$Q$42,13,FALSE)</f>
        <v>11.434782608695652</v>
      </c>
      <c r="H150" s="16">
        <f>VLOOKUP(E150,'e and d calculation '!$A$3:$Q$42,17,FALSE)</f>
        <v>22.369565217391305</v>
      </c>
    </row>
    <row r="151" spans="4:8" x14ac:dyDescent="0.35">
      <c r="D151" s="1">
        <v>150</v>
      </c>
      <c r="E151" s="1">
        <v>29</v>
      </c>
      <c r="F151" s="16">
        <f>VLOOKUP(E151,'e and d calculation '!$A$3:$Q$42,8,FALSE)</f>
        <v>10.934782608695652</v>
      </c>
      <c r="G151" s="16">
        <f>VLOOKUP(E151,'e and d calculation '!$A$3:$Q$42,13,FALSE)</f>
        <v>11.434782608695652</v>
      </c>
      <c r="H151" s="16">
        <f>VLOOKUP(E151,'e and d calculation '!$A$3:$Q$42,17,FALSE)</f>
        <v>22.369565217391305</v>
      </c>
    </row>
    <row r="152" spans="4:8" x14ac:dyDescent="0.35">
      <c r="D152" s="1">
        <v>151</v>
      </c>
      <c r="E152" s="1">
        <v>30</v>
      </c>
      <c r="F152" s="16">
        <f>VLOOKUP(E152,'e and d calculation '!$A$3:$Q$42,8,FALSE)</f>
        <v>4.6739130434782608</v>
      </c>
      <c r="G152" s="16">
        <f>VLOOKUP(E152,'e and d calculation '!$A$3:$Q$42,13,FALSE)</f>
        <v>5.1739130434782608</v>
      </c>
      <c r="H152" s="16">
        <f>VLOOKUP(E152,'e and d calculation '!$A$3:$Q$42,17,FALSE)</f>
        <v>9.8478260869565215</v>
      </c>
    </row>
    <row r="153" spans="4:8" x14ac:dyDescent="0.35">
      <c r="D153" s="1">
        <v>152</v>
      </c>
      <c r="E153" s="1">
        <v>30</v>
      </c>
      <c r="F153" s="16">
        <f>VLOOKUP(E153,'e and d calculation '!$A$3:$Q$42,8,FALSE)</f>
        <v>4.6739130434782608</v>
      </c>
      <c r="G153" s="16">
        <f>VLOOKUP(E153,'e and d calculation '!$A$3:$Q$42,13,FALSE)</f>
        <v>5.1739130434782608</v>
      </c>
      <c r="H153" s="16">
        <f>VLOOKUP(E153,'e and d calculation '!$A$3:$Q$42,17,FALSE)</f>
        <v>9.8478260869565215</v>
      </c>
    </row>
    <row r="154" spans="4:8" x14ac:dyDescent="0.35">
      <c r="D154" s="1">
        <v>153</v>
      </c>
      <c r="E154" s="1">
        <v>30</v>
      </c>
      <c r="F154" s="16">
        <f>VLOOKUP(E154,'e and d calculation '!$A$3:$Q$42,8,FALSE)</f>
        <v>4.6739130434782608</v>
      </c>
      <c r="G154" s="16">
        <f>VLOOKUP(E154,'e and d calculation '!$A$3:$Q$42,13,FALSE)</f>
        <v>5.1739130434782608</v>
      </c>
      <c r="H154" s="16">
        <f>VLOOKUP(E154,'e and d calculation '!$A$3:$Q$42,17,FALSE)</f>
        <v>9.8478260869565215</v>
      </c>
    </row>
    <row r="155" spans="4:8" x14ac:dyDescent="0.35">
      <c r="D155" s="1">
        <v>154</v>
      </c>
      <c r="E155" s="1">
        <v>30</v>
      </c>
      <c r="F155" s="16">
        <f>VLOOKUP(E155,'e and d calculation '!$A$3:$Q$42,8,FALSE)</f>
        <v>4.6739130434782608</v>
      </c>
      <c r="G155" s="16">
        <f>VLOOKUP(E155,'e and d calculation '!$A$3:$Q$42,13,FALSE)</f>
        <v>5.1739130434782608</v>
      </c>
      <c r="H155" s="16">
        <f>VLOOKUP(E155,'e and d calculation '!$A$3:$Q$42,17,FALSE)</f>
        <v>9.8478260869565215</v>
      </c>
    </row>
    <row r="156" spans="4:8" x14ac:dyDescent="0.35">
      <c r="D156" s="1">
        <v>155</v>
      </c>
      <c r="E156" s="1">
        <v>30</v>
      </c>
      <c r="F156" s="16">
        <f>VLOOKUP(E156,'e and d calculation '!$A$3:$Q$42,8,FALSE)</f>
        <v>4.6739130434782608</v>
      </c>
      <c r="G156" s="16">
        <f>VLOOKUP(E156,'e and d calculation '!$A$3:$Q$42,13,FALSE)</f>
        <v>5.1739130434782608</v>
      </c>
      <c r="H156" s="16">
        <f>VLOOKUP(E156,'e and d calculation '!$A$3:$Q$42,17,FALSE)</f>
        <v>9.8478260869565215</v>
      </c>
    </row>
    <row r="157" spans="4:8" x14ac:dyDescent="0.35">
      <c r="D157" s="1">
        <v>156</v>
      </c>
      <c r="E157" s="1">
        <v>30</v>
      </c>
      <c r="F157" s="16">
        <f>VLOOKUP(E157,'e and d calculation '!$A$3:$Q$42,8,FALSE)</f>
        <v>4.6739130434782608</v>
      </c>
      <c r="G157" s="16">
        <f>VLOOKUP(E157,'e and d calculation '!$A$3:$Q$42,13,FALSE)</f>
        <v>5.1739130434782608</v>
      </c>
      <c r="H157" s="16">
        <f>VLOOKUP(E157,'e and d calculation '!$A$3:$Q$42,17,FALSE)</f>
        <v>9.8478260869565215</v>
      </c>
    </row>
    <row r="158" spans="4:8" x14ac:dyDescent="0.35">
      <c r="D158" s="1">
        <v>157</v>
      </c>
      <c r="E158" s="1">
        <v>30</v>
      </c>
      <c r="F158" s="16">
        <f>VLOOKUP(E158,'e and d calculation '!$A$3:$Q$42,8,FALSE)</f>
        <v>4.6739130434782608</v>
      </c>
      <c r="G158" s="16">
        <f>VLOOKUP(E158,'e and d calculation '!$A$3:$Q$42,13,FALSE)</f>
        <v>5.1739130434782608</v>
      </c>
      <c r="H158" s="16">
        <f>VLOOKUP(E158,'e and d calculation '!$A$3:$Q$42,17,FALSE)</f>
        <v>9.8478260869565215</v>
      </c>
    </row>
    <row r="159" spans="4:8" x14ac:dyDescent="0.35">
      <c r="D159" s="1">
        <v>158</v>
      </c>
      <c r="E159" s="1">
        <v>30</v>
      </c>
      <c r="F159" s="16">
        <f>VLOOKUP(E159,'e and d calculation '!$A$3:$Q$42,8,FALSE)</f>
        <v>4.6739130434782608</v>
      </c>
      <c r="G159" s="16">
        <f>VLOOKUP(E159,'e and d calculation '!$A$3:$Q$42,13,FALSE)</f>
        <v>5.1739130434782608</v>
      </c>
      <c r="H159" s="16">
        <f>VLOOKUP(E159,'e and d calculation '!$A$3:$Q$42,17,FALSE)</f>
        <v>9.8478260869565215</v>
      </c>
    </row>
    <row r="160" spans="4:8" x14ac:dyDescent="0.35">
      <c r="D160" s="1">
        <v>159</v>
      </c>
      <c r="E160" s="1">
        <v>31</v>
      </c>
      <c r="F160" s="16">
        <f>VLOOKUP(E160,'e and d calculation '!$A$3:$Q$42,8,FALSE)</f>
        <v>7.8043478260869561</v>
      </c>
      <c r="G160" s="16">
        <f>VLOOKUP(E160,'e and d calculation '!$A$3:$Q$42,13,FALSE)</f>
        <v>8.304347826086957</v>
      </c>
      <c r="H160" s="16">
        <f>VLOOKUP(E160,'e and d calculation '!$A$3:$Q$42,17,FALSE)</f>
        <v>16.108695652173914</v>
      </c>
    </row>
    <row r="161" spans="4:8" x14ac:dyDescent="0.35">
      <c r="D161" s="1">
        <v>160</v>
      </c>
      <c r="E161" s="1">
        <v>31</v>
      </c>
      <c r="F161" s="16">
        <f>VLOOKUP(E161,'e and d calculation '!$A$3:$Q$42,8,FALSE)</f>
        <v>7.8043478260869561</v>
      </c>
      <c r="G161" s="16">
        <f>VLOOKUP(E161,'e and d calculation '!$A$3:$Q$42,13,FALSE)</f>
        <v>8.304347826086957</v>
      </c>
      <c r="H161" s="16">
        <f>VLOOKUP(E161,'e and d calculation '!$A$3:$Q$42,17,FALSE)</f>
        <v>16.108695652173914</v>
      </c>
    </row>
    <row r="162" spans="4:8" x14ac:dyDescent="0.35">
      <c r="D162" s="1">
        <v>161</v>
      </c>
      <c r="E162" s="1">
        <v>31</v>
      </c>
      <c r="F162" s="16">
        <f>VLOOKUP(E162,'e and d calculation '!$A$3:$Q$42,8,FALSE)</f>
        <v>7.8043478260869561</v>
      </c>
      <c r="G162" s="16">
        <f>VLOOKUP(E162,'e and d calculation '!$A$3:$Q$42,13,FALSE)</f>
        <v>8.304347826086957</v>
      </c>
      <c r="H162" s="16">
        <f>VLOOKUP(E162,'e and d calculation '!$A$3:$Q$42,17,FALSE)</f>
        <v>16.108695652173914</v>
      </c>
    </row>
    <row r="163" spans="4:8" x14ac:dyDescent="0.35">
      <c r="D163" s="1">
        <v>162</v>
      </c>
      <c r="E163" s="1">
        <v>31</v>
      </c>
      <c r="F163" s="16">
        <f>VLOOKUP(E163,'e and d calculation '!$A$3:$Q$42,8,FALSE)</f>
        <v>7.8043478260869561</v>
      </c>
      <c r="G163" s="16">
        <f>VLOOKUP(E163,'e and d calculation '!$A$3:$Q$42,13,FALSE)</f>
        <v>8.304347826086957</v>
      </c>
      <c r="H163" s="16">
        <f>VLOOKUP(E163,'e and d calculation '!$A$3:$Q$42,17,FALSE)</f>
        <v>16.108695652173914</v>
      </c>
    </row>
    <row r="164" spans="4:8" x14ac:dyDescent="0.35">
      <c r="D164" s="1">
        <v>163</v>
      </c>
      <c r="E164" s="1">
        <v>31</v>
      </c>
      <c r="F164" s="16">
        <f>VLOOKUP(E164,'e and d calculation '!$A$3:$Q$42,8,FALSE)</f>
        <v>7.8043478260869561</v>
      </c>
      <c r="G164" s="16">
        <f>VLOOKUP(E164,'e and d calculation '!$A$3:$Q$42,13,FALSE)</f>
        <v>8.304347826086957</v>
      </c>
      <c r="H164" s="16">
        <f>VLOOKUP(E164,'e and d calculation '!$A$3:$Q$42,17,FALSE)</f>
        <v>16.108695652173914</v>
      </c>
    </row>
    <row r="165" spans="4:8" x14ac:dyDescent="0.35">
      <c r="D165" s="1">
        <v>164</v>
      </c>
      <c r="E165" s="1">
        <v>32</v>
      </c>
      <c r="F165" s="16">
        <f>VLOOKUP(E165,'e and d calculation '!$A$3:$Q$42,8,FALSE)</f>
        <v>8.8478260869565215</v>
      </c>
      <c r="G165" s="16">
        <f>VLOOKUP(E165,'e and d calculation '!$A$3:$Q$42,13,FALSE)</f>
        <v>9.3478260869565215</v>
      </c>
      <c r="H165" s="16">
        <f>VLOOKUP(E165,'e and d calculation '!$A$3:$Q$42,17,FALSE)</f>
        <v>18.195652173913043</v>
      </c>
    </row>
    <row r="166" spans="4:8" x14ac:dyDescent="0.35">
      <c r="D166" s="1">
        <v>165</v>
      </c>
      <c r="E166" s="1">
        <v>33</v>
      </c>
      <c r="F166" s="16">
        <f>VLOOKUP(E166,'e and d calculation '!$A$3:$Q$42,8,FALSE)</f>
        <v>10.934782608695652</v>
      </c>
      <c r="G166" s="16">
        <f>VLOOKUP(E166,'e and d calculation '!$A$3:$Q$42,13,FALSE)</f>
        <v>11.434782608695652</v>
      </c>
      <c r="H166" s="16">
        <f>VLOOKUP(E166,'e and d calculation '!$A$3:$Q$42,17,FALSE)</f>
        <v>22.369565217391305</v>
      </c>
    </row>
    <row r="167" spans="4:8" x14ac:dyDescent="0.35">
      <c r="D167" s="1">
        <v>166</v>
      </c>
      <c r="E167" s="1">
        <v>34</v>
      </c>
      <c r="F167" s="16">
        <f>VLOOKUP(E167,'e and d calculation '!$A$3:$Q$42,8,FALSE)</f>
        <v>11.978260869565217</v>
      </c>
      <c r="G167" s="16">
        <f>VLOOKUP(E167,'e and d calculation '!$A$3:$Q$42,13,FALSE)</f>
        <v>12.478260869565215</v>
      </c>
      <c r="H167" s="16">
        <f>VLOOKUP(E167,'e and d calculation '!$A$3:$Q$42,17,FALSE)</f>
        <v>24.45652173913043</v>
      </c>
    </row>
    <row r="168" spans="4:8" x14ac:dyDescent="0.35">
      <c r="D168" s="1">
        <v>167</v>
      </c>
      <c r="E168" s="1">
        <v>34</v>
      </c>
      <c r="F168" s="16">
        <f>VLOOKUP(E168,'e and d calculation '!$A$3:$Q$42,8,FALSE)</f>
        <v>11.978260869565217</v>
      </c>
      <c r="G168" s="16">
        <f>VLOOKUP(E168,'e and d calculation '!$A$3:$Q$42,13,FALSE)</f>
        <v>12.478260869565215</v>
      </c>
      <c r="H168" s="16">
        <f>VLOOKUP(E168,'e and d calculation '!$A$3:$Q$42,17,FALSE)</f>
        <v>24.45652173913043</v>
      </c>
    </row>
    <row r="169" spans="4:8" x14ac:dyDescent="0.35">
      <c r="D169" s="1">
        <v>168</v>
      </c>
      <c r="E169" s="1">
        <v>34</v>
      </c>
      <c r="F169" s="16">
        <f>VLOOKUP(E169,'e and d calculation '!$A$3:$Q$42,8,FALSE)</f>
        <v>11.978260869565217</v>
      </c>
      <c r="G169" s="16">
        <f>VLOOKUP(E169,'e and d calculation '!$A$3:$Q$42,13,FALSE)</f>
        <v>12.478260869565215</v>
      </c>
      <c r="H169" s="16">
        <f>VLOOKUP(E169,'e and d calculation '!$A$3:$Q$42,17,FALSE)</f>
        <v>24.45652173913043</v>
      </c>
    </row>
    <row r="170" spans="4:8" x14ac:dyDescent="0.35">
      <c r="D170" s="1">
        <v>169</v>
      </c>
      <c r="E170" s="1">
        <v>34</v>
      </c>
      <c r="F170" s="16">
        <f>VLOOKUP(E170,'e and d calculation '!$A$3:$Q$42,8,FALSE)</f>
        <v>11.978260869565217</v>
      </c>
      <c r="G170" s="16">
        <f>VLOOKUP(E170,'e and d calculation '!$A$3:$Q$42,13,FALSE)</f>
        <v>12.478260869565215</v>
      </c>
      <c r="H170" s="16">
        <f>VLOOKUP(E170,'e and d calculation '!$A$3:$Q$42,17,FALSE)</f>
        <v>24.45652173913043</v>
      </c>
    </row>
    <row r="171" spans="4:8" x14ac:dyDescent="0.35">
      <c r="D171" s="1">
        <v>170</v>
      </c>
      <c r="E171" s="1">
        <v>34</v>
      </c>
      <c r="F171" s="16">
        <f>VLOOKUP(E171,'e and d calculation '!$A$3:$Q$42,8,FALSE)</f>
        <v>11.978260869565217</v>
      </c>
      <c r="G171" s="16">
        <f>VLOOKUP(E171,'e and d calculation '!$A$3:$Q$42,13,FALSE)</f>
        <v>12.478260869565215</v>
      </c>
      <c r="H171" s="16">
        <f>VLOOKUP(E171,'e and d calculation '!$A$3:$Q$42,17,FALSE)</f>
        <v>24.45652173913043</v>
      </c>
    </row>
    <row r="172" spans="4:8" x14ac:dyDescent="0.35">
      <c r="D172" s="1">
        <v>171</v>
      </c>
      <c r="E172" s="1">
        <v>34</v>
      </c>
      <c r="F172" s="16">
        <f>VLOOKUP(E172,'e and d calculation '!$A$3:$Q$42,8,FALSE)</f>
        <v>11.978260869565217</v>
      </c>
      <c r="G172" s="16">
        <f>VLOOKUP(E172,'e and d calculation '!$A$3:$Q$42,13,FALSE)</f>
        <v>12.478260869565215</v>
      </c>
      <c r="H172" s="16">
        <f>VLOOKUP(E172,'e and d calculation '!$A$3:$Q$42,17,FALSE)</f>
        <v>24.45652173913043</v>
      </c>
    </row>
    <row r="173" spans="4:8" x14ac:dyDescent="0.35">
      <c r="D173" s="1">
        <v>172</v>
      </c>
      <c r="E173" s="1">
        <v>35</v>
      </c>
      <c r="F173" s="16">
        <f>VLOOKUP(E173,'e and d calculation '!$A$3:$Q$42,8,FALSE)</f>
        <v>13.021739130434783</v>
      </c>
      <c r="G173" s="16">
        <f>VLOOKUP(E173,'e and d calculation '!$A$3:$Q$42,13,FALSE)</f>
        <v>13.521739130434783</v>
      </c>
      <c r="H173" s="16">
        <f>VLOOKUP(E173,'e and d calculation '!$A$3:$Q$42,17,FALSE)</f>
        <v>26.543478260869566</v>
      </c>
    </row>
    <row r="174" spans="4:8" x14ac:dyDescent="0.35">
      <c r="D174" s="1">
        <v>173</v>
      </c>
      <c r="E174" s="1">
        <v>36</v>
      </c>
      <c r="F174" s="16">
        <f>VLOOKUP(E174,'e and d calculation '!$A$3:$Q$42,8,FALSE)</f>
        <v>7.8043478260869561</v>
      </c>
      <c r="G174" s="16">
        <f>VLOOKUP(E174,'e and d calculation '!$A$3:$Q$42,13,FALSE)</f>
        <v>8.304347826086957</v>
      </c>
      <c r="H174" s="16">
        <f>VLOOKUP(E174,'e and d calculation '!$A$3:$Q$42,17,FALSE)</f>
        <v>16.108695652173914</v>
      </c>
    </row>
    <row r="175" spans="4:8" x14ac:dyDescent="0.35">
      <c r="D175" s="1">
        <v>174</v>
      </c>
      <c r="E175" s="1">
        <v>36</v>
      </c>
      <c r="F175" s="16">
        <f>VLOOKUP(E175,'e and d calculation '!$A$3:$Q$42,8,FALSE)</f>
        <v>7.8043478260869561</v>
      </c>
      <c r="G175" s="16">
        <f>VLOOKUP(E175,'e and d calculation '!$A$3:$Q$42,13,FALSE)</f>
        <v>8.304347826086957</v>
      </c>
      <c r="H175" s="16">
        <f>VLOOKUP(E175,'e and d calculation '!$A$3:$Q$42,17,FALSE)</f>
        <v>16.108695652173914</v>
      </c>
    </row>
    <row r="176" spans="4:8" x14ac:dyDescent="0.35">
      <c r="D176" s="1">
        <v>175</v>
      </c>
      <c r="E176" s="1">
        <v>36</v>
      </c>
      <c r="F176" s="16">
        <f>VLOOKUP(E176,'e and d calculation '!$A$3:$Q$42,8,FALSE)</f>
        <v>7.8043478260869561</v>
      </c>
      <c r="G176" s="16">
        <f>VLOOKUP(E176,'e and d calculation '!$A$3:$Q$42,13,FALSE)</f>
        <v>8.304347826086957</v>
      </c>
      <c r="H176" s="16">
        <f>VLOOKUP(E176,'e and d calculation '!$A$3:$Q$42,17,FALSE)</f>
        <v>16.108695652173914</v>
      </c>
    </row>
    <row r="177" spans="4:8" x14ac:dyDescent="0.35">
      <c r="D177" s="1">
        <v>176</v>
      </c>
      <c r="E177" s="1">
        <v>37</v>
      </c>
      <c r="F177" s="16">
        <f>VLOOKUP(E177,'e and d calculation '!$A$3:$Q$42,8,FALSE)</f>
        <v>8.8478260869565215</v>
      </c>
      <c r="G177" s="16">
        <f>VLOOKUP(E177,'e and d calculation '!$A$3:$Q$42,13,FALSE)</f>
        <v>9.3478260869565215</v>
      </c>
      <c r="H177" s="16">
        <f>VLOOKUP(E177,'e and d calculation '!$A$3:$Q$42,17,FALSE)</f>
        <v>18.195652173913043</v>
      </c>
    </row>
    <row r="178" spans="4:8" x14ac:dyDescent="0.35">
      <c r="D178" s="1">
        <v>177</v>
      </c>
      <c r="E178" s="1">
        <v>37</v>
      </c>
      <c r="F178" s="16">
        <f>VLOOKUP(E178,'e and d calculation '!$A$3:$Q$42,8,FALSE)</f>
        <v>8.8478260869565215</v>
      </c>
      <c r="G178" s="16">
        <f>VLOOKUP(E178,'e and d calculation '!$A$3:$Q$42,13,FALSE)</f>
        <v>9.3478260869565215</v>
      </c>
      <c r="H178" s="16">
        <f>VLOOKUP(E178,'e and d calculation '!$A$3:$Q$42,17,FALSE)</f>
        <v>18.195652173913043</v>
      </c>
    </row>
    <row r="179" spans="4:8" x14ac:dyDescent="0.35">
      <c r="D179" s="1">
        <v>178</v>
      </c>
      <c r="E179" s="1">
        <v>37</v>
      </c>
      <c r="F179" s="16">
        <f>VLOOKUP(E179,'e and d calculation '!$A$3:$Q$42,8,FALSE)</f>
        <v>8.8478260869565215</v>
      </c>
      <c r="G179" s="16">
        <f>VLOOKUP(E179,'e and d calculation '!$A$3:$Q$42,13,FALSE)</f>
        <v>9.3478260869565215</v>
      </c>
      <c r="H179" s="16">
        <f>VLOOKUP(E179,'e and d calculation '!$A$3:$Q$42,17,FALSE)</f>
        <v>18.195652173913043</v>
      </c>
    </row>
    <row r="180" spans="4:8" x14ac:dyDescent="0.35">
      <c r="D180" s="1">
        <v>179</v>
      </c>
      <c r="E180" s="1">
        <v>37</v>
      </c>
      <c r="F180" s="16">
        <f>VLOOKUP(E180,'e and d calculation '!$A$3:$Q$42,8,FALSE)</f>
        <v>8.8478260869565215</v>
      </c>
      <c r="G180" s="16">
        <f>VLOOKUP(E180,'e and d calculation '!$A$3:$Q$42,13,FALSE)</f>
        <v>9.3478260869565215</v>
      </c>
      <c r="H180" s="16">
        <f>VLOOKUP(E180,'e and d calculation '!$A$3:$Q$42,17,FALSE)</f>
        <v>18.195652173913043</v>
      </c>
    </row>
    <row r="181" spans="4:8" x14ac:dyDescent="0.35">
      <c r="D181" s="1">
        <v>180</v>
      </c>
      <c r="E181" s="1">
        <v>37</v>
      </c>
      <c r="F181" s="16">
        <f>VLOOKUP(E181,'e and d calculation '!$A$3:$Q$42,8,FALSE)</f>
        <v>8.8478260869565215</v>
      </c>
      <c r="G181" s="16">
        <f>VLOOKUP(E181,'e and d calculation '!$A$3:$Q$42,13,FALSE)</f>
        <v>9.3478260869565215</v>
      </c>
      <c r="H181" s="16">
        <f>VLOOKUP(E181,'e and d calculation '!$A$3:$Q$42,17,FALSE)</f>
        <v>18.195652173913043</v>
      </c>
    </row>
    <row r="182" spans="4:8" x14ac:dyDescent="0.35">
      <c r="D182" s="1">
        <v>181</v>
      </c>
      <c r="E182" s="1">
        <v>38</v>
      </c>
      <c r="F182" s="16">
        <f>VLOOKUP(E182,'e and d calculation '!$A$3:$Q$42,8,FALSE)</f>
        <v>9.8913043478260878</v>
      </c>
      <c r="G182" s="16">
        <f>VLOOKUP(E182,'e and d calculation '!$A$3:$Q$42,13,FALSE)</f>
        <v>10.391304347826086</v>
      </c>
      <c r="H182" s="16">
        <f>VLOOKUP(E182,'e and d calculation '!$A$3:$Q$42,17,FALSE)</f>
        <v>20.282608695652172</v>
      </c>
    </row>
    <row r="183" spans="4:8" x14ac:dyDescent="0.35">
      <c r="D183" s="1">
        <v>182</v>
      </c>
      <c r="E183" s="1">
        <v>38</v>
      </c>
      <c r="F183" s="16">
        <f>VLOOKUP(E183,'e and d calculation '!$A$3:$Q$42,8,FALSE)</f>
        <v>9.8913043478260878</v>
      </c>
      <c r="G183" s="16">
        <f>VLOOKUP(E183,'e and d calculation '!$A$3:$Q$42,13,FALSE)</f>
        <v>10.391304347826086</v>
      </c>
      <c r="H183" s="16">
        <f>VLOOKUP(E183,'e and d calculation '!$A$3:$Q$42,17,FALSE)</f>
        <v>20.282608695652172</v>
      </c>
    </row>
    <row r="184" spans="4:8" x14ac:dyDescent="0.35">
      <c r="D184" s="1">
        <v>183</v>
      </c>
      <c r="E184" s="1">
        <v>38</v>
      </c>
      <c r="F184" s="16">
        <f>VLOOKUP(E184,'e and d calculation '!$A$3:$Q$42,8,FALSE)</f>
        <v>9.8913043478260878</v>
      </c>
      <c r="G184" s="16">
        <f>VLOOKUP(E184,'e and d calculation '!$A$3:$Q$42,13,FALSE)</f>
        <v>10.391304347826086</v>
      </c>
      <c r="H184" s="16">
        <f>VLOOKUP(E184,'e and d calculation '!$A$3:$Q$42,17,FALSE)</f>
        <v>20.282608695652172</v>
      </c>
    </row>
    <row r="185" spans="4:8" x14ac:dyDescent="0.35">
      <c r="D185" s="1">
        <v>184</v>
      </c>
      <c r="E185" s="1">
        <v>38</v>
      </c>
      <c r="F185" s="16">
        <f>VLOOKUP(E185,'e and d calculation '!$A$3:$Q$42,8,FALSE)</f>
        <v>9.8913043478260878</v>
      </c>
      <c r="G185" s="16">
        <f>VLOOKUP(E185,'e and d calculation '!$A$3:$Q$42,13,FALSE)</f>
        <v>10.391304347826086</v>
      </c>
      <c r="H185" s="16">
        <f>VLOOKUP(E185,'e and d calculation '!$A$3:$Q$42,17,FALSE)</f>
        <v>20.282608695652172</v>
      </c>
    </row>
    <row r="186" spans="4:8" x14ac:dyDescent="0.35">
      <c r="D186" s="1">
        <v>185</v>
      </c>
      <c r="E186" s="1">
        <v>38</v>
      </c>
      <c r="F186" s="16">
        <f>VLOOKUP(E186,'e and d calculation '!$A$3:$Q$42,8,FALSE)</f>
        <v>9.8913043478260878</v>
      </c>
      <c r="G186" s="16">
        <f>VLOOKUP(E186,'e and d calculation '!$A$3:$Q$42,13,FALSE)</f>
        <v>10.391304347826086</v>
      </c>
      <c r="H186" s="16">
        <f>VLOOKUP(E186,'e and d calculation '!$A$3:$Q$42,17,FALSE)</f>
        <v>20.282608695652172</v>
      </c>
    </row>
    <row r="187" spans="4:8" x14ac:dyDescent="0.35">
      <c r="D187" s="1">
        <v>186</v>
      </c>
      <c r="E187" s="1">
        <v>38</v>
      </c>
      <c r="F187" s="16">
        <f>VLOOKUP(E187,'e and d calculation '!$A$3:$Q$42,8,FALSE)</f>
        <v>9.8913043478260878</v>
      </c>
      <c r="G187" s="16">
        <f>VLOOKUP(E187,'e and d calculation '!$A$3:$Q$42,13,FALSE)</f>
        <v>10.391304347826086</v>
      </c>
      <c r="H187" s="16">
        <f>VLOOKUP(E187,'e and d calculation '!$A$3:$Q$42,17,FALSE)</f>
        <v>20.282608695652172</v>
      </c>
    </row>
    <row r="188" spans="4:8" x14ac:dyDescent="0.35">
      <c r="D188" s="1">
        <v>187</v>
      </c>
      <c r="E188" s="1">
        <v>38</v>
      </c>
      <c r="F188" s="16">
        <f>VLOOKUP(E188,'e and d calculation '!$A$3:$Q$42,8,FALSE)</f>
        <v>9.8913043478260878</v>
      </c>
      <c r="G188" s="16">
        <f>VLOOKUP(E188,'e and d calculation '!$A$3:$Q$42,13,FALSE)</f>
        <v>10.391304347826086</v>
      </c>
      <c r="H188" s="16">
        <f>VLOOKUP(E188,'e and d calculation '!$A$3:$Q$42,17,FALSE)</f>
        <v>20.282608695652172</v>
      </c>
    </row>
    <row r="189" spans="4:8" x14ac:dyDescent="0.35">
      <c r="D189" s="1">
        <v>188</v>
      </c>
      <c r="E189" s="1">
        <v>39</v>
      </c>
      <c r="F189" s="16">
        <f>VLOOKUP(E189,'e and d calculation '!$A$3:$Q$42,8,FALSE)</f>
        <v>10.934782608695652</v>
      </c>
      <c r="G189" s="16">
        <f>VLOOKUP(E189,'e and d calculation '!$A$3:$Q$42,13,FALSE)</f>
        <v>11.434782608695652</v>
      </c>
      <c r="H189" s="16">
        <f>VLOOKUP(E189,'e and d calculation '!$A$3:$Q$42,17,FALSE)</f>
        <v>22.369565217391305</v>
      </c>
    </row>
    <row r="190" spans="4:8" x14ac:dyDescent="0.35">
      <c r="D190" s="1">
        <v>189</v>
      </c>
      <c r="E190" s="1">
        <v>39</v>
      </c>
      <c r="F190" s="16">
        <f>VLOOKUP(E190,'e and d calculation '!$A$3:$Q$42,8,FALSE)</f>
        <v>10.934782608695652</v>
      </c>
      <c r="G190" s="16">
        <f>VLOOKUP(E190,'e and d calculation '!$A$3:$Q$42,13,FALSE)</f>
        <v>11.434782608695652</v>
      </c>
      <c r="H190" s="16">
        <f>VLOOKUP(E190,'e and d calculation '!$A$3:$Q$42,17,FALSE)</f>
        <v>22.369565217391305</v>
      </c>
    </row>
    <row r="191" spans="4:8" x14ac:dyDescent="0.35">
      <c r="D191" s="1">
        <v>190</v>
      </c>
      <c r="E191" s="1">
        <v>39</v>
      </c>
      <c r="F191" s="16">
        <f>VLOOKUP(E191,'e and d calculation '!$A$3:$Q$42,8,FALSE)</f>
        <v>10.934782608695652</v>
      </c>
      <c r="G191" s="16">
        <f>VLOOKUP(E191,'e and d calculation '!$A$3:$Q$42,13,FALSE)</f>
        <v>11.434782608695652</v>
      </c>
      <c r="H191" s="16">
        <f>VLOOKUP(E191,'e and d calculation '!$A$3:$Q$42,17,FALSE)</f>
        <v>22.369565217391305</v>
      </c>
    </row>
    <row r="192" spans="4:8" x14ac:dyDescent="0.35">
      <c r="D192" s="1">
        <v>191</v>
      </c>
      <c r="E192" s="1">
        <v>39</v>
      </c>
      <c r="F192" s="16">
        <f>VLOOKUP(E192,'e and d calculation '!$A$3:$Q$42,8,FALSE)</f>
        <v>10.934782608695652</v>
      </c>
      <c r="G192" s="16">
        <f>VLOOKUP(E192,'e and d calculation '!$A$3:$Q$42,13,FALSE)</f>
        <v>11.434782608695652</v>
      </c>
      <c r="H192" s="16">
        <f>VLOOKUP(E192,'e and d calculation '!$A$3:$Q$42,17,FALSE)</f>
        <v>22.369565217391305</v>
      </c>
    </row>
    <row r="193" spans="4:13" x14ac:dyDescent="0.35">
      <c r="D193" s="1">
        <v>192</v>
      </c>
      <c r="E193" s="1">
        <v>39</v>
      </c>
      <c r="F193" s="16">
        <f>VLOOKUP(E193,'e and d calculation '!$A$3:$Q$42,8,FALSE)</f>
        <v>10.934782608695652</v>
      </c>
      <c r="G193" s="16">
        <f>VLOOKUP(E193,'e and d calculation '!$A$3:$Q$42,13,FALSE)</f>
        <v>11.434782608695652</v>
      </c>
      <c r="H193" s="16">
        <f>VLOOKUP(E193,'e and d calculation '!$A$3:$Q$42,17,FALSE)</f>
        <v>22.369565217391305</v>
      </c>
    </row>
    <row r="194" spans="4:13" x14ac:dyDescent="0.35">
      <c r="D194" s="1">
        <v>193</v>
      </c>
      <c r="E194" s="1">
        <v>40</v>
      </c>
      <c r="F194" s="16">
        <f>VLOOKUP(E194,'e and d calculation '!$A$3:$Q$42,8,FALSE)</f>
        <v>11.978260869565217</v>
      </c>
      <c r="G194" s="16">
        <f>VLOOKUP(E194,'e and d calculation '!$A$3:$Q$42,13,FALSE)</f>
        <v>12.478260869565215</v>
      </c>
      <c r="H194" s="16">
        <f>VLOOKUP(E194,'e and d calculation '!$A$3:$Q$42,17,FALSE)</f>
        <v>24.45652173913043</v>
      </c>
    </row>
    <row r="195" spans="4:13" x14ac:dyDescent="0.35">
      <c r="D195" s="1">
        <v>194</v>
      </c>
      <c r="E195" s="1">
        <v>40</v>
      </c>
      <c r="F195" s="16">
        <f>VLOOKUP(E195,'e and d calculation '!$A$3:$Q$42,8,FALSE)</f>
        <v>11.978260869565217</v>
      </c>
      <c r="G195" s="16">
        <f>VLOOKUP(E195,'e and d calculation '!$A$3:$Q$42,13,FALSE)</f>
        <v>12.478260869565215</v>
      </c>
      <c r="H195" s="16">
        <f>VLOOKUP(E195,'e and d calculation '!$A$3:$Q$42,17,FALSE)</f>
        <v>24.45652173913043</v>
      </c>
    </row>
    <row r="196" spans="4:13" x14ac:dyDescent="0.35">
      <c r="D196" s="1">
        <v>195</v>
      </c>
      <c r="E196" s="1">
        <v>40</v>
      </c>
      <c r="F196" s="16">
        <f>VLOOKUP(E196,'e and d calculation '!$A$3:$Q$42,8,FALSE)</f>
        <v>11.978260869565217</v>
      </c>
      <c r="G196" s="16">
        <f>VLOOKUP(E196,'e and d calculation '!$A$3:$Q$42,13,FALSE)</f>
        <v>12.478260869565215</v>
      </c>
      <c r="H196" s="16">
        <f>VLOOKUP(E196,'e and d calculation '!$A$3:$Q$42,17,FALSE)</f>
        <v>24.45652173913043</v>
      </c>
    </row>
    <row r="197" spans="4:13" x14ac:dyDescent="0.35">
      <c r="D197" s="1">
        <v>196</v>
      </c>
      <c r="E197" s="1">
        <v>40</v>
      </c>
      <c r="F197" s="16">
        <f>VLOOKUP(E197,'e and d calculation '!$A$3:$Q$42,8,FALSE)</f>
        <v>11.978260869565217</v>
      </c>
      <c r="G197" s="16">
        <f>VLOOKUP(E197,'e and d calculation '!$A$3:$Q$42,13,FALSE)</f>
        <v>12.478260869565215</v>
      </c>
      <c r="H197" s="16">
        <f>VLOOKUP(E197,'e and d calculation '!$A$3:$Q$42,17,FALSE)</f>
        <v>24.45652173913043</v>
      </c>
    </row>
    <row r="198" spans="4:13" x14ac:dyDescent="0.35">
      <c r="D198" s="1">
        <v>197</v>
      </c>
      <c r="E198" s="1">
        <v>40</v>
      </c>
      <c r="F198" s="16">
        <f>VLOOKUP(E198,'e and d calculation '!$A$3:$Q$42,8,FALSE)</f>
        <v>11.978260869565217</v>
      </c>
      <c r="G198" s="16">
        <f>VLOOKUP(E198,'e and d calculation '!$A$3:$Q$42,13,FALSE)</f>
        <v>12.478260869565215</v>
      </c>
      <c r="H198" s="16">
        <f>VLOOKUP(E198,'e and d calculation '!$A$3:$Q$42,17,FALSE)</f>
        <v>24.45652173913043</v>
      </c>
    </row>
    <row r="199" spans="4:13" x14ac:dyDescent="0.35">
      <c r="D199" s="1">
        <v>198</v>
      </c>
      <c r="E199" s="1">
        <v>40</v>
      </c>
      <c r="F199" s="16">
        <f>VLOOKUP(E199,'e and d calculation '!$A$3:$Q$42,8,FALSE)</f>
        <v>11.978260869565217</v>
      </c>
      <c r="G199" s="16">
        <f>VLOOKUP(E199,'e and d calculation '!$A$3:$Q$42,13,FALSE)</f>
        <v>12.478260869565215</v>
      </c>
      <c r="H199" s="16">
        <f>VLOOKUP(E199,'e and d calculation '!$A$3:$Q$42,17,FALSE)</f>
        <v>24.45652173913043</v>
      </c>
    </row>
    <row r="200" spans="4:13" x14ac:dyDescent="0.35">
      <c r="D200" s="1">
        <v>199</v>
      </c>
      <c r="E200" s="1">
        <v>40</v>
      </c>
      <c r="F200" s="16">
        <f>VLOOKUP(E200,'e and d calculation '!$A$3:$Q$42,8,FALSE)</f>
        <v>11.978260869565217</v>
      </c>
      <c r="G200" s="16">
        <f>VLOOKUP(E200,'e and d calculation '!$A$3:$Q$42,13,FALSE)</f>
        <v>12.478260869565215</v>
      </c>
      <c r="H200" s="16">
        <f>VLOOKUP(E200,'e and d calculation '!$A$3:$Q$42,17,FALSE)</f>
        <v>24.45652173913043</v>
      </c>
    </row>
    <row r="201" spans="4:13" x14ac:dyDescent="0.35">
      <c r="D201" s="1">
        <v>200</v>
      </c>
      <c r="E201" s="1">
        <v>40</v>
      </c>
      <c r="F201" s="16">
        <f>VLOOKUP(E201,'e and d calculation '!$A$3:$Q$42,8,FALSE)</f>
        <v>11.978260869565217</v>
      </c>
      <c r="G201" s="16">
        <f>VLOOKUP(E201,'e and d calculation '!$A$3:$Q$42,13,FALSE)</f>
        <v>12.478260869565215</v>
      </c>
      <c r="H201" s="16">
        <f>VLOOKUP(E201,'e and d calculation '!$A$3:$Q$42,17,FALSE)</f>
        <v>24.45652173913043</v>
      </c>
    </row>
    <row r="202" spans="4:13" x14ac:dyDescent="0.35">
      <c r="F202" s="16"/>
      <c r="G202" s="16"/>
      <c r="H202" s="16"/>
      <c r="K202" s="18" t="s">
        <v>39</v>
      </c>
      <c r="L202" s="18"/>
      <c r="M202" s="18"/>
    </row>
    <row r="203" spans="4:13" x14ac:dyDescent="0.35">
      <c r="F203" s="16"/>
      <c r="G203" s="16"/>
      <c r="H203" s="16"/>
      <c r="J203" s="1" t="s">
        <v>38</v>
      </c>
      <c r="K203">
        <v>5</v>
      </c>
      <c r="L203">
        <v>15</v>
      </c>
      <c r="M203">
        <v>30</v>
      </c>
    </row>
    <row r="204" spans="4:13" x14ac:dyDescent="0.35">
      <c r="F204" s="16">
        <f>SUM(F2:F201)</f>
        <v>1313.5652173913049</v>
      </c>
      <c r="G204" s="16">
        <f>SUM(G2:G201)</f>
        <v>1413.5652173913049</v>
      </c>
      <c r="H204" s="16"/>
      <c r="J204">
        <v>1</v>
      </c>
      <c r="K204">
        <f>ROUNDUP((($F$204+($H$205-J204)*$K$203)/J204),0)</f>
        <v>1349</v>
      </c>
      <c r="L204">
        <f>ROUNDUP((($F$204+($H$205-J204)*$L$203)/J204),0)</f>
        <v>1419</v>
      </c>
    </row>
    <row r="205" spans="4:13" x14ac:dyDescent="0.35">
      <c r="G205">
        <f>G204/200</f>
        <v>7.0678260869565248</v>
      </c>
      <c r="H205" s="1">
        <f>ROUNDUP(G205,0)</f>
        <v>8</v>
      </c>
      <c r="J205">
        <v>2</v>
      </c>
      <c r="K205">
        <f t="shared" ref="K205:K213" si="0">ROUNDUP((($F$204+($H$205-J205)*$K$203)/J205),0)</f>
        <v>672</v>
      </c>
      <c r="L205">
        <f t="shared" ref="L205:L213" si="1">ROUNDUP((($F$204+($H$205-J205)*$L$203)/J205),0)</f>
        <v>702</v>
      </c>
    </row>
    <row r="206" spans="4:13" x14ac:dyDescent="0.35">
      <c r="G206">
        <f>G204/160</f>
        <v>8.8347826086956562</v>
      </c>
      <c r="H206" s="1">
        <f t="shared" ref="H206:H211" si="2">ROUNDUP(G206,0)</f>
        <v>9</v>
      </c>
      <c r="J206">
        <v>3</v>
      </c>
      <c r="K206">
        <f t="shared" si="0"/>
        <v>447</v>
      </c>
      <c r="L206">
        <f t="shared" si="1"/>
        <v>463</v>
      </c>
    </row>
    <row r="207" spans="4:13" x14ac:dyDescent="0.35">
      <c r="J207">
        <v>4</v>
      </c>
      <c r="K207">
        <f t="shared" si="0"/>
        <v>334</v>
      </c>
      <c r="L207">
        <f t="shared" si="1"/>
        <v>344</v>
      </c>
    </row>
    <row r="208" spans="4:13" x14ac:dyDescent="0.35">
      <c r="G208">
        <f>G204/100</f>
        <v>14.13565217391305</v>
      </c>
      <c r="H208" s="1">
        <f t="shared" si="2"/>
        <v>15</v>
      </c>
      <c r="J208">
        <v>5</v>
      </c>
      <c r="K208">
        <f t="shared" si="0"/>
        <v>266</v>
      </c>
      <c r="L208">
        <f t="shared" si="1"/>
        <v>272</v>
      </c>
    </row>
    <row r="209" spans="6:12" x14ac:dyDescent="0.35">
      <c r="J209">
        <v>6</v>
      </c>
      <c r="K209">
        <f t="shared" si="0"/>
        <v>221</v>
      </c>
      <c r="L209">
        <f t="shared" si="1"/>
        <v>224</v>
      </c>
    </row>
    <row r="210" spans="6:12" x14ac:dyDescent="0.35">
      <c r="J210">
        <v>7</v>
      </c>
      <c r="K210">
        <f t="shared" si="0"/>
        <v>189</v>
      </c>
      <c r="L210">
        <f t="shared" si="1"/>
        <v>190</v>
      </c>
    </row>
    <row r="211" spans="6:12" x14ac:dyDescent="0.35">
      <c r="G211">
        <f>G204/50</f>
        <v>28.271304347826099</v>
      </c>
      <c r="H211" s="1">
        <f t="shared" si="2"/>
        <v>29</v>
      </c>
      <c r="J211">
        <v>8</v>
      </c>
      <c r="K211">
        <f t="shared" si="0"/>
        <v>165</v>
      </c>
      <c r="L211">
        <f t="shared" si="1"/>
        <v>165</v>
      </c>
    </row>
    <row r="212" spans="6:12" x14ac:dyDescent="0.35">
      <c r="J212">
        <v>9</v>
      </c>
      <c r="K212">
        <f t="shared" si="0"/>
        <v>146</v>
      </c>
      <c r="L212">
        <f t="shared" si="1"/>
        <v>145</v>
      </c>
    </row>
    <row r="213" spans="6:12" x14ac:dyDescent="0.35">
      <c r="J213">
        <v>10</v>
      </c>
      <c r="K213">
        <f t="shared" si="0"/>
        <v>131</v>
      </c>
      <c r="L213">
        <f t="shared" si="1"/>
        <v>129</v>
      </c>
    </row>
    <row r="216" spans="6:12" x14ac:dyDescent="0.35">
      <c r="F216">
        <f>F204/9</f>
        <v>145.95169082125611</v>
      </c>
    </row>
  </sheetData>
  <mergeCells count="1">
    <mergeCell ref="K202:M20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097A-66AF-441A-849F-2090D9F47FF2}">
  <dimension ref="A1:M216"/>
  <sheetViews>
    <sheetView topLeftCell="A166" workbookViewId="0">
      <selection activeCell="G2" sqref="G2:G201"/>
    </sheetView>
  </sheetViews>
  <sheetFormatPr defaultRowHeight="14.5" x14ac:dyDescent="0.35"/>
  <cols>
    <col min="4" max="5" width="9.1796875" style="1"/>
    <col min="6" max="7" width="10.54296875" bestFit="1" customWidth="1"/>
    <col min="8" max="8" width="10.54296875" style="1" bestFit="1" customWidth="1"/>
  </cols>
  <sheetData>
    <row r="1" spans="1:8" x14ac:dyDescent="0.35">
      <c r="A1" t="s">
        <v>35</v>
      </c>
      <c r="B1" t="s">
        <v>34</v>
      </c>
      <c r="D1" s="1" t="s">
        <v>36</v>
      </c>
      <c r="E1" s="1" t="s">
        <v>35</v>
      </c>
      <c r="F1" t="s">
        <v>37</v>
      </c>
      <c r="G1" t="s">
        <v>18</v>
      </c>
      <c r="H1" s="1" t="s">
        <v>33</v>
      </c>
    </row>
    <row r="2" spans="1:8" x14ac:dyDescent="0.35">
      <c r="A2">
        <v>1</v>
      </c>
      <c r="B2">
        <v>3</v>
      </c>
      <c r="D2" s="1">
        <v>1</v>
      </c>
      <c r="E2" s="1">
        <v>1</v>
      </c>
      <c r="F2" s="16">
        <f>VLOOKUP(E2,'e and d calculation '!$A$3:$Q$42,8,FALSE)</f>
        <v>1.5434782608695652</v>
      </c>
      <c r="G2" s="16">
        <f>VLOOKUP(E2,'e and d calculation '!$A$3:$Q$42,13,FALSE)</f>
        <v>2.043478260869565</v>
      </c>
      <c r="H2" s="16">
        <f>VLOOKUP(E2,'e and d calculation '!$A$3:$Q$42,17,FALSE)</f>
        <v>3.5869565217391299</v>
      </c>
    </row>
    <row r="3" spans="1:8" x14ac:dyDescent="0.35">
      <c r="A3">
        <v>2</v>
      </c>
      <c r="B3">
        <v>9</v>
      </c>
      <c r="D3" s="1">
        <v>2</v>
      </c>
      <c r="E3" s="1">
        <v>1</v>
      </c>
      <c r="F3" s="16">
        <f>VLOOKUP(E3,'e and d calculation '!$A$3:$Q$42,8,FALSE)</f>
        <v>1.5434782608695652</v>
      </c>
      <c r="G3" s="16">
        <f>VLOOKUP(E3,'e and d calculation '!$A$3:$Q$42,13,FALSE)</f>
        <v>2.043478260869565</v>
      </c>
      <c r="H3" s="16">
        <f>VLOOKUP(E3,'e and d calculation '!$A$3:$Q$42,17,FALSE)</f>
        <v>3.5869565217391299</v>
      </c>
    </row>
    <row r="4" spans="1:8" x14ac:dyDescent="0.35">
      <c r="A4">
        <v>3</v>
      </c>
      <c r="B4">
        <v>9</v>
      </c>
      <c r="D4" s="1">
        <v>3</v>
      </c>
      <c r="E4" s="1">
        <v>1</v>
      </c>
      <c r="F4" s="16">
        <f>VLOOKUP(E4,'e and d calculation '!$A$3:$Q$42,8,FALSE)</f>
        <v>1.5434782608695652</v>
      </c>
      <c r="G4" s="16">
        <f>VLOOKUP(E4,'e and d calculation '!$A$3:$Q$42,13,FALSE)</f>
        <v>2.043478260869565</v>
      </c>
      <c r="H4" s="16">
        <f>VLOOKUP(E4,'e and d calculation '!$A$3:$Q$42,17,FALSE)</f>
        <v>3.5869565217391299</v>
      </c>
    </row>
    <row r="5" spans="1:8" x14ac:dyDescent="0.35">
      <c r="A5">
        <v>4</v>
      </c>
      <c r="B5">
        <v>1</v>
      </c>
      <c r="D5" s="1">
        <v>4</v>
      </c>
      <c r="E5" s="1">
        <v>2</v>
      </c>
      <c r="F5" s="16">
        <f>VLOOKUP(E5,'e and d calculation '!$A$3:$Q$42,8,FALSE)</f>
        <v>3.6304347826086958</v>
      </c>
      <c r="G5" s="16">
        <f>VLOOKUP(E5,'e and d calculation '!$A$3:$Q$42,13,FALSE)</f>
        <v>4.1304347826086953</v>
      </c>
      <c r="H5" s="16">
        <f>VLOOKUP(E5,'e and d calculation '!$A$3:$Q$42,17,FALSE)</f>
        <v>7.7608695652173907</v>
      </c>
    </row>
    <row r="6" spans="1:8" x14ac:dyDescent="0.35">
      <c r="A6">
        <v>5</v>
      </c>
      <c r="B6">
        <v>9</v>
      </c>
      <c r="D6" s="1">
        <v>5</v>
      </c>
      <c r="E6" s="1">
        <v>2</v>
      </c>
      <c r="F6" s="16">
        <f>VLOOKUP(E6,'e and d calculation '!$A$3:$Q$42,8,FALSE)</f>
        <v>3.6304347826086958</v>
      </c>
      <c r="G6" s="16">
        <f>VLOOKUP(E6,'e and d calculation '!$A$3:$Q$42,13,FALSE)</f>
        <v>4.1304347826086953</v>
      </c>
      <c r="H6" s="16">
        <f>VLOOKUP(E6,'e and d calculation '!$A$3:$Q$42,17,FALSE)</f>
        <v>7.7608695652173907</v>
      </c>
    </row>
    <row r="7" spans="1:8" x14ac:dyDescent="0.35">
      <c r="A7">
        <v>6</v>
      </c>
      <c r="B7">
        <v>8</v>
      </c>
      <c r="D7" s="1">
        <v>6</v>
      </c>
      <c r="E7" s="1">
        <v>2</v>
      </c>
      <c r="F7" s="16">
        <f>VLOOKUP(E7,'e and d calculation '!$A$3:$Q$42,8,FALSE)</f>
        <v>3.6304347826086958</v>
      </c>
      <c r="G7" s="16">
        <f>VLOOKUP(E7,'e and d calculation '!$A$3:$Q$42,13,FALSE)</f>
        <v>4.1304347826086953</v>
      </c>
      <c r="H7" s="16">
        <f>VLOOKUP(E7,'e and d calculation '!$A$3:$Q$42,17,FALSE)</f>
        <v>7.7608695652173907</v>
      </c>
    </row>
    <row r="8" spans="1:8" x14ac:dyDescent="0.35">
      <c r="A8">
        <v>7</v>
      </c>
      <c r="B8">
        <v>5</v>
      </c>
      <c r="D8" s="1">
        <v>7</v>
      </c>
      <c r="E8" s="1">
        <v>2</v>
      </c>
      <c r="F8" s="16">
        <f>VLOOKUP(E8,'e and d calculation '!$A$3:$Q$42,8,FALSE)</f>
        <v>3.6304347826086958</v>
      </c>
      <c r="G8" s="16">
        <f>VLOOKUP(E8,'e and d calculation '!$A$3:$Q$42,13,FALSE)</f>
        <v>4.1304347826086953</v>
      </c>
      <c r="H8" s="16">
        <f>VLOOKUP(E8,'e and d calculation '!$A$3:$Q$42,17,FALSE)</f>
        <v>7.7608695652173907</v>
      </c>
    </row>
    <row r="9" spans="1:8" x14ac:dyDescent="0.35">
      <c r="A9">
        <v>8</v>
      </c>
      <c r="B9">
        <v>2</v>
      </c>
      <c r="D9" s="1">
        <v>8</v>
      </c>
      <c r="E9" s="1">
        <v>2</v>
      </c>
      <c r="F9" s="16">
        <f>VLOOKUP(E9,'e and d calculation '!$A$3:$Q$42,8,FALSE)</f>
        <v>3.6304347826086958</v>
      </c>
      <c r="G9" s="16">
        <f>VLOOKUP(E9,'e and d calculation '!$A$3:$Q$42,13,FALSE)</f>
        <v>4.1304347826086953</v>
      </c>
      <c r="H9" s="16">
        <f>VLOOKUP(E9,'e and d calculation '!$A$3:$Q$42,17,FALSE)</f>
        <v>7.7608695652173907</v>
      </c>
    </row>
    <row r="10" spans="1:8" x14ac:dyDescent="0.35">
      <c r="A10">
        <v>9</v>
      </c>
      <c r="B10">
        <v>1</v>
      </c>
      <c r="D10" s="1">
        <v>9</v>
      </c>
      <c r="E10" s="1">
        <v>2</v>
      </c>
      <c r="F10" s="16">
        <f>VLOOKUP(E10,'e and d calculation '!$A$3:$Q$42,8,FALSE)</f>
        <v>3.6304347826086958</v>
      </c>
      <c r="G10" s="16">
        <f>VLOOKUP(E10,'e and d calculation '!$A$3:$Q$42,13,FALSE)</f>
        <v>4.1304347826086953</v>
      </c>
      <c r="H10" s="16">
        <f>VLOOKUP(E10,'e and d calculation '!$A$3:$Q$42,17,FALSE)</f>
        <v>7.7608695652173907</v>
      </c>
    </row>
    <row r="11" spans="1:8" x14ac:dyDescent="0.35">
      <c r="A11">
        <v>10</v>
      </c>
      <c r="B11">
        <v>3</v>
      </c>
      <c r="D11" s="1">
        <v>10</v>
      </c>
      <c r="E11" s="1">
        <v>2</v>
      </c>
      <c r="F11" s="16">
        <f>VLOOKUP(E11,'e and d calculation '!$A$3:$Q$42,8,FALSE)</f>
        <v>3.6304347826086958</v>
      </c>
      <c r="G11" s="16">
        <f>VLOOKUP(E11,'e and d calculation '!$A$3:$Q$42,13,FALSE)</f>
        <v>4.1304347826086953</v>
      </c>
      <c r="H11" s="16">
        <f>VLOOKUP(E11,'e and d calculation '!$A$3:$Q$42,17,FALSE)</f>
        <v>7.7608695652173907</v>
      </c>
    </row>
    <row r="12" spans="1:8" x14ac:dyDescent="0.35">
      <c r="A12">
        <v>11</v>
      </c>
      <c r="B12">
        <v>8</v>
      </c>
      <c r="D12" s="1">
        <v>11</v>
      </c>
      <c r="E12" s="1">
        <v>2</v>
      </c>
      <c r="F12" s="16">
        <f>VLOOKUP(E12,'e and d calculation '!$A$3:$Q$42,8,FALSE)</f>
        <v>3.6304347826086958</v>
      </c>
      <c r="G12" s="16">
        <f>VLOOKUP(E12,'e and d calculation '!$A$3:$Q$42,13,FALSE)</f>
        <v>4.1304347826086953</v>
      </c>
      <c r="H12" s="16">
        <f>VLOOKUP(E12,'e and d calculation '!$A$3:$Q$42,17,FALSE)</f>
        <v>7.7608695652173907</v>
      </c>
    </row>
    <row r="13" spans="1:8" x14ac:dyDescent="0.35">
      <c r="A13">
        <v>12</v>
      </c>
      <c r="B13">
        <v>2</v>
      </c>
      <c r="D13" s="1">
        <v>12</v>
      </c>
      <c r="E13" s="1">
        <v>2</v>
      </c>
      <c r="F13" s="16">
        <f>VLOOKUP(E13,'e and d calculation '!$A$3:$Q$42,8,FALSE)</f>
        <v>3.6304347826086958</v>
      </c>
      <c r="G13" s="16">
        <f>VLOOKUP(E13,'e and d calculation '!$A$3:$Q$42,13,FALSE)</f>
        <v>4.1304347826086953</v>
      </c>
      <c r="H13" s="16">
        <f>VLOOKUP(E13,'e and d calculation '!$A$3:$Q$42,17,FALSE)</f>
        <v>7.7608695652173907</v>
      </c>
    </row>
    <row r="14" spans="1:8" x14ac:dyDescent="0.35">
      <c r="A14">
        <v>13</v>
      </c>
      <c r="B14">
        <v>6</v>
      </c>
      <c r="D14" s="1">
        <v>13</v>
      </c>
      <c r="E14" s="1">
        <v>3</v>
      </c>
      <c r="F14" s="16">
        <f>VLOOKUP(E14,'e and d calculation '!$A$3:$Q$42,8,FALSE)</f>
        <v>5.7173913043478262</v>
      </c>
      <c r="G14" s="16">
        <f>VLOOKUP(E14,'e and d calculation '!$A$3:$Q$42,13,FALSE)</f>
        <v>6.2173913043478262</v>
      </c>
      <c r="H14" s="16">
        <f>VLOOKUP(E14,'e and d calculation '!$A$3:$Q$42,17,FALSE)</f>
        <v>11.934782608695652</v>
      </c>
    </row>
    <row r="15" spans="1:8" x14ac:dyDescent="0.35">
      <c r="A15">
        <v>14</v>
      </c>
      <c r="B15">
        <v>7</v>
      </c>
      <c r="D15" s="1">
        <v>14</v>
      </c>
      <c r="E15" s="1">
        <v>3</v>
      </c>
      <c r="F15" s="16">
        <f>VLOOKUP(E15,'e and d calculation '!$A$3:$Q$42,8,FALSE)</f>
        <v>5.7173913043478262</v>
      </c>
      <c r="G15" s="16">
        <f>VLOOKUP(E15,'e and d calculation '!$A$3:$Q$42,13,FALSE)</f>
        <v>6.2173913043478262</v>
      </c>
      <c r="H15" s="16">
        <f>VLOOKUP(E15,'e and d calculation '!$A$3:$Q$42,17,FALSE)</f>
        <v>11.934782608695652</v>
      </c>
    </row>
    <row r="16" spans="1:8" x14ac:dyDescent="0.35">
      <c r="A16">
        <v>15</v>
      </c>
      <c r="B16">
        <v>2</v>
      </c>
      <c r="D16" s="1">
        <v>15</v>
      </c>
      <c r="E16" s="1">
        <v>3</v>
      </c>
      <c r="F16" s="16">
        <f>VLOOKUP(E16,'e and d calculation '!$A$3:$Q$42,8,FALSE)</f>
        <v>5.7173913043478262</v>
      </c>
      <c r="G16" s="16">
        <f>VLOOKUP(E16,'e and d calculation '!$A$3:$Q$42,13,FALSE)</f>
        <v>6.2173913043478262</v>
      </c>
      <c r="H16" s="16">
        <f>VLOOKUP(E16,'e and d calculation '!$A$3:$Q$42,17,FALSE)</f>
        <v>11.934782608695652</v>
      </c>
    </row>
    <row r="17" spans="1:8" x14ac:dyDescent="0.35">
      <c r="A17">
        <v>16</v>
      </c>
      <c r="B17">
        <v>3</v>
      </c>
      <c r="D17" s="1">
        <v>16</v>
      </c>
      <c r="E17" s="1">
        <v>3</v>
      </c>
      <c r="F17" s="16">
        <f>VLOOKUP(E17,'e and d calculation '!$A$3:$Q$42,8,FALSE)</f>
        <v>5.7173913043478262</v>
      </c>
      <c r="G17" s="16">
        <f>VLOOKUP(E17,'e and d calculation '!$A$3:$Q$42,13,FALSE)</f>
        <v>6.2173913043478262</v>
      </c>
      <c r="H17" s="16">
        <f>VLOOKUP(E17,'e and d calculation '!$A$3:$Q$42,17,FALSE)</f>
        <v>11.934782608695652</v>
      </c>
    </row>
    <row r="18" spans="1:8" x14ac:dyDescent="0.35">
      <c r="A18">
        <v>17</v>
      </c>
      <c r="B18">
        <v>8</v>
      </c>
      <c r="D18" s="1">
        <v>17</v>
      </c>
      <c r="E18" s="1">
        <v>3</v>
      </c>
      <c r="F18" s="16">
        <f>VLOOKUP(E18,'e and d calculation '!$A$3:$Q$42,8,FALSE)</f>
        <v>5.7173913043478262</v>
      </c>
      <c r="G18" s="16">
        <f>VLOOKUP(E18,'e and d calculation '!$A$3:$Q$42,13,FALSE)</f>
        <v>6.2173913043478262</v>
      </c>
      <c r="H18" s="16">
        <f>VLOOKUP(E18,'e and d calculation '!$A$3:$Q$42,17,FALSE)</f>
        <v>11.934782608695652</v>
      </c>
    </row>
    <row r="19" spans="1:8" x14ac:dyDescent="0.35">
      <c r="A19">
        <v>18</v>
      </c>
      <c r="B19">
        <v>7</v>
      </c>
      <c r="D19" s="1">
        <v>18</v>
      </c>
      <c r="E19" s="1">
        <v>3</v>
      </c>
      <c r="F19" s="16">
        <f>VLOOKUP(E19,'e and d calculation '!$A$3:$Q$42,8,FALSE)</f>
        <v>5.7173913043478262</v>
      </c>
      <c r="G19" s="16">
        <f>VLOOKUP(E19,'e and d calculation '!$A$3:$Q$42,13,FALSE)</f>
        <v>6.2173913043478262</v>
      </c>
      <c r="H19" s="16">
        <f>VLOOKUP(E19,'e and d calculation '!$A$3:$Q$42,17,FALSE)</f>
        <v>11.934782608695652</v>
      </c>
    </row>
    <row r="20" spans="1:8" x14ac:dyDescent="0.35">
      <c r="A20">
        <v>19</v>
      </c>
      <c r="B20">
        <v>1</v>
      </c>
      <c r="D20" s="1">
        <v>19</v>
      </c>
      <c r="E20" s="1">
        <v>3</v>
      </c>
      <c r="F20" s="16">
        <f>VLOOKUP(E20,'e and d calculation '!$A$3:$Q$42,8,FALSE)</f>
        <v>5.7173913043478262</v>
      </c>
      <c r="G20" s="16">
        <f>VLOOKUP(E20,'e and d calculation '!$A$3:$Q$42,13,FALSE)</f>
        <v>6.2173913043478262</v>
      </c>
      <c r="H20" s="16">
        <f>VLOOKUP(E20,'e and d calculation '!$A$3:$Q$42,17,FALSE)</f>
        <v>11.934782608695652</v>
      </c>
    </row>
    <row r="21" spans="1:8" x14ac:dyDescent="0.35">
      <c r="A21">
        <v>20</v>
      </c>
      <c r="B21">
        <v>6</v>
      </c>
      <c r="D21" s="1">
        <v>20</v>
      </c>
      <c r="E21" s="1">
        <v>3</v>
      </c>
      <c r="F21" s="16">
        <f>VLOOKUP(E21,'e and d calculation '!$A$3:$Q$42,8,FALSE)</f>
        <v>5.7173913043478262</v>
      </c>
      <c r="G21" s="16">
        <f>VLOOKUP(E21,'e and d calculation '!$A$3:$Q$42,13,FALSE)</f>
        <v>6.2173913043478262</v>
      </c>
      <c r="H21" s="16">
        <f>VLOOKUP(E21,'e and d calculation '!$A$3:$Q$42,17,FALSE)</f>
        <v>11.934782608695652</v>
      </c>
    </row>
    <row r="22" spans="1:8" x14ac:dyDescent="0.35">
      <c r="A22">
        <v>21</v>
      </c>
      <c r="B22">
        <v>3</v>
      </c>
      <c r="D22" s="1">
        <v>21</v>
      </c>
      <c r="E22" s="1">
        <v>3</v>
      </c>
      <c r="F22" s="16">
        <f>VLOOKUP(E22,'e and d calculation '!$A$3:$Q$42,8,FALSE)</f>
        <v>5.7173913043478262</v>
      </c>
      <c r="G22" s="16">
        <f>VLOOKUP(E22,'e and d calculation '!$A$3:$Q$42,13,FALSE)</f>
        <v>6.2173913043478262</v>
      </c>
      <c r="H22" s="16">
        <f>VLOOKUP(E22,'e and d calculation '!$A$3:$Q$42,17,FALSE)</f>
        <v>11.934782608695652</v>
      </c>
    </row>
    <row r="23" spans="1:8" x14ac:dyDescent="0.35">
      <c r="A23">
        <v>22</v>
      </c>
      <c r="B23">
        <v>3</v>
      </c>
      <c r="D23" s="1">
        <v>22</v>
      </c>
      <c r="E23" s="1">
        <v>4</v>
      </c>
      <c r="F23" s="16">
        <f>VLOOKUP(E23,'e and d calculation '!$A$3:$Q$42,8,FALSE)</f>
        <v>5.7173913043478262</v>
      </c>
      <c r="G23" s="16">
        <f>VLOOKUP(E23,'e and d calculation '!$A$3:$Q$42,13,FALSE)</f>
        <v>6.2173913043478262</v>
      </c>
      <c r="H23" s="16">
        <f>VLOOKUP(E23,'e and d calculation '!$A$3:$Q$42,17,FALSE)</f>
        <v>11.934782608695652</v>
      </c>
    </row>
    <row r="24" spans="1:8" x14ac:dyDescent="0.35">
      <c r="A24">
        <v>23</v>
      </c>
      <c r="B24">
        <v>4</v>
      </c>
      <c r="D24" s="1">
        <v>23</v>
      </c>
      <c r="E24" s="1">
        <v>5</v>
      </c>
      <c r="F24" s="16">
        <f>VLOOKUP(E24,'e and d calculation '!$A$3:$Q$42,8,FALSE)</f>
        <v>7.8043478260869561</v>
      </c>
      <c r="G24" s="16">
        <f>VLOOKUP(E24,'e and d calculation '!$A$3:$Q$42,13,FALSE)</f>
        <v>8.304347826086957</v>
      </c>
      <c r="H24" s="16">
        <f>VLOOKUP(E24,'e and d calculation '!$A$3:$Q$42,17,FALSE)</f>
        <v>16.108695652173914</v>
      </c>
    </row>
    <row r="25" spans="1:8" x14ac:dyDescent="0.35">
      <c r="A25">
        <v>24</v>
      </c>
      <c r="B25">
        <v>8</v>
      </c>
      <c r="D25" s="1">
        <v>24</v>
      </c>
      <c r="E25" s="1">
        <v>5</v>
      </c>
      <c r="F25" s="16">
        <f>VLOOKUP(E25,'e and d calculation '!$A$3:$Q$42,8,FALSE)</f>
        <v>7.8043478260869561</v>
      </c>
      <c r="G25" s="16">
        <f>VLOOKUP(E25,'e and d calculation '!$A$3:$Q$42,13,FALSE)</f>
        <v>8.304347826086957</v>
      </c>
      <c r="H25" s="16">
        <f>VLOOKUP(E25,'e and d calculation '!$A$3:$Q$42,17,FALSE)</f>
        <v>16.108695652173914</v>
      </c>
    </row>
    <row r="26" spans="1:8" x14ac:dyDescent="0.35">
      <c r="A26">
        <v>25</v>
      </c>
      <c r="B26">
        <v>5</v>
      </c>
      <c r="D26" s="1">
        <v>25</v>
      </c>
      <c r="E26" s="1">
        <v>5</v>
      </c>
      <c r="F26" s="16">
        <f>VLOOKUP(E26,'e and d calculation '!$A$3:$Q$42,8,FALSE)</f>
        <v>7.8043478260869561</v>
      </c>
      <c r="G26" s="16">
        <f>VLOOKUP(E26,'e and d calculation '!$A$3:$Q$42,13,FALSE)</f>
        <v>8.304347826086957</v>
      </c>
      <c r="H26" s="16">
        <f>VLOOKUP(E26,'e and d calculation '!$A$3:$Q$42,17,FALSE)</f>
        <v>16.108695652173914</v>
      </c>
    </row>
    <row r="27" spans="1:8" x14ac:dyDescent="0.35">
      <c r="A27">
        <v>26</v>
      </c>
      <c r="B27">
        <v>2</v>
      </c>
      <c r="D27" s="1">
        <v>26</v>
      </c>
      <c r="E27" s="1">
        <v>5</v>
      </c>
      <c r="F27" s="16">
        <f>VLOOKUP(E27,'e and d calculation '!$A$3:$Q$42,8,FALSE)</f>
        <v>7.8043478260869561</v>
      </c>
      <c r="G27" s="16">
        <f>VLOOKUP(E27,'e and d calculation '!$A$3:$Q$42,13,FALSE)</f>
        <v>8.304347826086957</v>
      </c>
      <c r="H27" s="16">
        <f>VLOOKUP(E27,'e and d calculation '!$A$3:$Q$42,17,FALSE)</f>
        <v>16.108695652173914</v>
      </c>
    </row>
    <row r="28" spans="1:8" x14ac:dyDescent="0.35">
      <c r="A28">
        <v>27</v>
      </c>
      <c r="B28">
        <v>8</v>
      </c>
      <c r="D28" s="1">
        <v>27</v>
      </c>
      <c r="E28" s="1">
        <v>5</v>
      </c>
      <c r="F28" s="16">
        <f>VLOOKUP(E28,'e and d calculation '!$A$3:$Q$42,8,FALSE)</f>
        <v>7.8043478260869561</v>
      </c>
      <c r="G28" s="16">
        <f>VLOOKUP(E28,'e and d calculation '!$A$3:$Q$42,13,FALSE)</f>
        <v>8.304347826086957</v>
      </c>
      <c r="H28" s="16">
        <f>VLOOKUP(E28,'e and d calculation '!$A$3:$Q$42,17,FALSE)</f>
        <v>16.108695652173914</v>
      </c>
    </row>
    <row r="29" spans="1:8" x14ac:dyDescent="0.35">
      <c r="A29">
        <v>28</v>
      </c>
      <c r="B29">
        <v>4</v>
      </c>
      <c r="D29" s="1">
        <v>28</v>
      </c>
      <c r="E29" s="1">
        <v>5</v>
      </c>
      <c r="F29" s="16">
        <f>VLOOKUP(E29,'e and d calculation '!$A$3:$Q$42,8,FALSE)</f>
        <v>7.8043478260869561</v>
      </c>
      <c r="G29" s="16">
        <f>VLOOKUP(E29,'e and d calculation '!$A$3:$Q$42,13,FALSE)</f>
        <v>8.304347826086957</v>
      </c>
      <c r="H29" s="16">
        <f>VLOOKUP(E29,'e and d calculation '!$A$3:$Q$42,17,FALSE)</f>
        <v>16.108695652173914</v>
      </c>
    </row>
    <row r="30" spans="1:8" x14ac:dyDescent="0.35">
      <c r="A30">
        <v>29</v>
      </c>
      <c r="B30">
        <v>9</v>
      </c>
      <c r="D30" s="1">
        <v>29</v>
      </c>
      <c r="E30" s="1">
        <v>5</v>
      </c>
      <c r="F30" s="16">
        <f>VLOOKUP(E30,'e and d calculation '!$A$3:$Q$42,8,FALSE)</f>
        <v>7.8043478260869561</v>
      </c>
      <c r="G30" s="16">
        <f>VLOOKUP(E30,'e and d calculation '!$A$3:$Q$42,13,FALSE)</f>
        <v>8.304347826086957</v>
      </c>
      <c r="H30" s="16">
        <f>VLOOKUP(E30,'e and d calculation '!$A$3:$Q$42,17,FALSE)</f>
        <v>16.108695652173914</v>
      </c>
    </row>
    <row r="31" spans="1:8" x14ac:dyDescent="0.35">
      <c r="A31">
        <v>30</v>
      </c>
      <c r="B31">
        <v>6</v>
      </c>
      <c r="D31" s="1">
        <v>30</v>
      </c>
      <c r="E31" s="1">
        <v>5</v>
      </c>
      <c r="F31" s="16">
        <f>VLOOKUP(E31,'e and d calculation '!$A$3:$Q$42,8,FALSE)</f>
        <v>7.8043478260869561</v>
      </c>
      <c r="G31" s="16">
        <f>VLOOKUP(E31,'e and d calculation '!$A$3:$Q$42,13,FALSE)</f>
        <v>8.304347826086957</v>
      </c>
      <c r="H31" s="16">
        <f>VLOOKUP(E31,'e and d calculation '!$A$3:$Q$42,17,FALSE)</f>
        <v>16.108695652173914</v>
      </c>
    </row>
    <row r="32" spans="1:8" x14ac:dyDescent="0.35">
      <c r="A32">
        <v>31</v>
      </c>
      <c r="B32">
        <v>3</v>
      </c>
      <c r="D32" s="1">
        <v>31</v>
      </c>
      <c r="E32" s="1">
        <v>5</v>
      </c>
      <c r="F32" s="16">
        <f>VLOOKUP(E32,'e and d calculation '!$A$3:$Q$42,8,FALSE)</f>
        <v>7.8043478260869561</v>
      </c>
      <c r="G32" s="16">
        <f>VLOOKUP(E32,'e and d calculation '!$A$3:$Q$42,13,FALSE)</f>
        <v>8.304347826086957</v>
      </c>
      <c r="H32" s="16">
        <f>VLOOKUP(E32,'e and d calculation '!$A$3:$Q$42,17,FALSE)</f>
        <v>16.108695652173914</v>
      </c>
    </row>
    <row r="33" spans="1:8" x14ac:dyDescent="0.35">
      <c r="A33">
        <v>32</v>
      </c>
      <c r="B33">
        <v>7</v>
      </c>
      <c r="D33" s="1">
        <v>32</v>
      </c>
      <c r="E33" s="1">
        <v>6</v>
      </c>
      <c r="F33" s="16">
        <f>VLOOKUP(E33,'e and d calculation '!$A$3:$Q$42,8,FALSE)</f>
        <v>7.8043478260869561</v>
      </c>
      <c r="G33" s="16">
        <f>VLOOKUP(E33,'e and d calculation '!$A$3:$Q$42,13,FALSE)</f>
        <v>8.304347826086957</v>
      </c>
      <c r="H33" s="16">
        <f>VLOOKUP(E33,'e and d calculation '!$A$3:$Q$42,17,FALSE)</f>
        <v>16.108695652173914</v>
      </c>
    </row>
    <row r="34" spans="1:8" x14ac:dyDescent="0.35">
      <c r="A34">
        <v>33</v>
      </c>
      <c r="B34">
        <v>9</v>
      </c>
      <c r="D34" s="1">
        <v>33</v>
      </c>
      <c r="E34" s="1">
        <v>6</v>
      </c>
      <c r="F34" s="16">
        <f>VLOOKUP(E34,'e and d calculation '!$A$3:$Q$42,8,FALSE)</f>
        <v>7.8043478260869561</v>
      </c>
      <c r="G34" s="16">
        <f>VLOOKUP(E34,'e and d calculation '!$A$3:$Q$42,13,FALSE)</f>
        <v>8.304347826086957</v>
      </c>
      <c r="H34" s="16">
        <f>VLOOKUP(E34,'e and d calculation '!$A$3:$Q$42,17,FALSE)</f>
        <v>16.108695652173914</v>
      </c>
    </row>
    <row r="35" spans="1:8" x14ac:dyDescent="0.35">
      <c r="A35">
        <v>34</v>
      </c>
      <c r="B35">
        <v>6</v>
      </c>
      <c r="D35" s="1">
        <v>34</v>
      </c>
      <c r="E35" s="1">
        <v>6</v>
      </c>
      <c r="F35" s="16">
        <f>VLOOKUP(E35,'e and d calculation '!$A$3:$Q$42,8,FALSE)</f>
        <v>7.8043478260869561</v>
      </c>
      <c r="G35" s="16">
        <f>VLOOKUP(E35,'e and d calculation '!$A$3:$Q$42,13,FALSE)</f>
        <v>8.304347826086957</v>
      </c>
      <c r="H35" s="16">
        <f>VLOOKUP(E35,'e and d calculation '!$A$3:$Q$42,17,FALSE)</f>
        <v>16.108695652173914</v>
      </c>
    </row>
    <row r="36" spans="1:8" x14ac:dyDescent="0.35">
      <c r="A36">
        <v>35</v>
      </c>
      <c r="B36">
        <v>2</v>
      </c>
      <c r="D36" s="1">
        <v>35</v>
      </c>
      <c r="E36" s="1">
        <v>6</v>
      </c>
      <c r="F36" s="16">
        <f>VLOOKUP(E36,'e and d calculation '!$A$3:$Q$42,8,FALSE)</f>
        <v>7.8043478260869561</v>
      </c>
      <c r="G36" s="16">
        <f>VLOOKUP(E36,'e and d calculation '!$A$3:$Q$42,13,FALSE)</f>
        <v>8.304347826086957</v>
      </c>
      <c r="H36" s="16">
        <f>VLOOKUP(E36,'e and d calculation '!$A$3:$Q$42,17,FALSE)</f>
        <v>16.108695652173914</v>
      </c>
    </row>
    <row r="37" spans="1:8" x14ac:dyDescent="0.35">
      <c r="A37">
        <v>36</v>
      </c>
      <c r="B37">
        <v>2</v>
      </c>
      <c r="D37" s="1">
        <v>36</v>
      </c>
      <c r="E37" s="1">
        <v>6</v>
      </c>
      <c r="F37" s="16">
        <f>VLOOKUP(E37,'e and d calculation '!$A$3:$Q$42,8,FALSE)</f>
        <v>7.8043478260869561</v>
      </c>
      <c r="G37" s="16">
        <f>VLOOKUP(E37,'e and d calculation '!$A$3:$Q$42,13,FALSE)</f>
        <v>8.304347826086957</v>
      </c>
      <c r="H37" s="16">
        <f>VLOOKUP(E37,'e and d calculation '!$A$3:$Q$42,17,FALSE)</f>
        <v>16.108695652173914</v>
      </c>
    </row>
    <row r="38" spans="1:8" x14ac:dyDescent="0.35">
      <c r="A38">
        <v>37</v>
      </c>
      <c r="B38">
        <v>9</v>
      </c>
      <c r="D38" s="1">
        <v>37</v>
      </c>
      <c r="E38" s="1">
        <v>6</v>
      </c>
      <c r="F38" s="16">
        <f>VLOOKUP(E38,'e and d calculation '!$A$3:$Q$42,8,FALSE)</f>
        <v>7.8043478260869561</v>
      </c>
      <c r="G38" s="16">
        <f>VLOOKUP(E38,'e and d calculation '!$A$3:$Q$42,13,FALSE)</f>
        <v>8.304347826086957</v>
      </c>
      <c r="H38" s="16">
        <f>VLOOKUP(E38,'e and d calculation '!$A$3:$Q$42,17,FALSE)</f>
        <v>16.108695652173914</v>
      </c>
    </row>
    <row r="39" spans="1:8" x14ac:dyDescent="0.35">
      <c r="A39">
        <v>38</v>
      </c>
      <c r="B39">
        <v>1</v>
      </c>
      <c r="D39" s="1">
        <v>38</v>
      </c>
      <c r="E39" s="1">
        <v>6</v>
      </c>
      <c r="F39" s="16">
        <f>VLOOKUP(E39,'e and d calculation '!$A$3:$Q$42,8,FALSE)</f>
        <v>7.8043478260869561</v>
      </c>
      <c r="G39" s="16">
        <f>VLOOKUP(E39,'e and d calculation '!$A$3:$Q$42,13,FALSE)</f>
        <v>8.304347826086957</v>
      </c>
      <c r="H39" s="16">
        <f>VLOOKUP(E39,'e and d calculation '!$A$3:$Q$42,17,FALSE)</f>
        <v>16.108695652173914</v>
      </c>
    </row>
    <row r="40" spans="1:8" x14ac:dyDescent="0.35">
      <c r="A40">
        <v>39</v>
      </c>
      <c r="B40">
        <v>5</v>
      </c>
      <c r="D40" s="1">
        <v>39</v>
      </c>
      <c r="E40" s="1">
        <v>6</v>
      </c>
      <c r="F40" s="16">
        <f>VLOOKUP(E40,'e and d calculation '!$A$3:$Q$42,8,FALSE)</f>
        <v>7.8043478260869561</v>
      </c>
      <c r="G40" s="16">
        <f>VLOOKUP(E40,'e and d calculation '!$A$3:$Q$42,13,FALSE)</f>
        <v>8.304347826086957</v>
      </c>
      <c r="H40" s="16">
        <f>VLOOKUP(E40,'e and d calculation '!$A$3:$Q$42,17,FALSE)</f>
        <v>16.108695652173914</v>
      </c>
    </row>
    <row r="41" spans="1:8" x14ac:dyDescent="0.35">
      <c r="A41">
        <v>40</v>
      </c>
      <c r="B41">
        <v>4</v>
      </c>
      <c r="D41" s="1">
        <v>40</v>
      </c>
      <c r="E41" s="1">
        <v>7</v>
      </c>
      <c r="F41" s="16">
        <f>VLOOKUP(E41,'e and d calculation '!$A$3:$Q$42,8,FALSE)</f>
        <v>1.5434782608695652</v>
      </c>
      <c r="G41" s="16">
        <f>VLOOKUP(E41,'e and d calculation '!$A$3:$Q$42,13,FALSE)</f>
        <v>2.043478260869565</v>
      </c>
      <c r="H41" s="16">
        <f>VLOOKUP(E41,'e and d calculation '!$A$3:$Q$42,17,FALSE)</f>
        <v>3.5869565217391299</v>
      </c>
    </row>
    <row r="42" spans="1:8" x14ac:dyDescent="0.35">
      <c r="D42" s="1">
        <v>41</v>
      </c>
      <c r="E42" s="1">
        <v>7</v>
      </c>
      <c r="F42" s="16">
        <f>VLOOKUP(E42,'e and d calculation '!$A$3:$Q$42,8,FALSE)</f>
        <v>1.5434782608695652</v>
      </c>
      <c r="G42" s="16">
        <f>VLOOKUP(E42,'e and d calculation '!$A$3:$Q$42,13,FALSE)</f>
        <v>2.043478260869565</v>
      </c>
      <c r="H42" s="16">
        <f>VLOOKUP(E42,'e and d calculation '!$A$3:$Q$42,17,FALSE)</f>
        <v>3.5869565217391299</v>
      </c>
    </row>
    <row r="43" spans="1:8" x14ac:dyDescent="0.35">
      <c r="D43" s="1">
        <v>42</v>
      </c>
      <c r="E43" s="1">
        <v>7</v>
      </c>
      <c r="F43" s="16">
        <f>VLOOKUP(E43,'e and d calculation '!$A$3:$Q$42,8,FALSE)</f>
        <v>1.5434782608695652</v>
      </c>
      <c r="G43" s="16">
        <f>VLOOKUP(E43,'e and d calculation '!$A$3:$Q$42,13,FALSE)</f>
        <v>2.043478260869565</v>
      </c>
      <c r="H43" s="16">
        <f>VLOOKUP(E43,'e and d calculation '!$A$3:$Q$42,17,FALSE)</f>
        <v>3.5869565217391299</v>
      </c>
    </row>
    <row r="44" spans="1:8" x14ac:dyDescent="0.35">
      <c r="D44" s="1">
        <v>43</v>
      </c>
      <c r="E44" s="1">
        <v>7</v>
      </c>
      <c r="F44" s="16">
        <f>VLOOKUP(E44,'e and d calculation '!$A$3:$Q$42,8,FALSE)</f>
        <v>1.5434782608695652</v>
      </c>
      <c r="G44" s="16">
        <f>VLOOKUP(E44,'e and d calculation '!$A$3:$Q$42,13,FALSE)</f>
        <v>2.043478260869565</v>
      </c>
      <c r="H44" s="16">
        <f>VLOOKUP(E44,'e and d calculation '!$A$3:$Q$42,17,FALSE)</f>
        <v>3.5869565217391299</v>
      </c>
    </row>
    <row r="45" spans="1:8" x14ac:dyDescent="0.35">
      <c r="D45" s="1">
        <v>44</v>
      </c>
      <c r="E45" s="1">
        <v>7</v>
      </c>
      <c r="F45" s="16">
        <f>VLOOKUP(E45,'e and d calculation '!$A$3:$Q$42,8,FALSE)</f>
        <v>1.5434782608695652</v>
      </c>
      <c r="G45" s="16">
        <f>VLOOKUP(E45,'e and d calculation '!$A$3:$Q$42,13,FALSE)</f>
        <v>2.043478260869565</v>
      </c>
      <c r="H45" s="16">
        <f>VLOOKUP(E45,'e and d calculation '!$A$3:$Q$42,17,FALSE)</f>
        <v>3.5869565217391299</v>
      </c>
    </row>
    <row r="46" spans="1:8" x14ac:dyDescent="0.35">
      <c r="D46" s="1">
        <v>45</v>
      </c>
      <c r="E46" s="1">
        <v>8</v>
      </c>
      <c r="F46" s="16">
        <f>VLOOKUP(E46,'e and d calculation '!$A$3:$Q$42,8,FALSE)</f>
        <v>3.6304347826086958</v>
      </c>
      <c r="G46" s="16">
        <f>VLOOKUP(E46,'e and d calculation '!$A$3:$Q$42,13,FALSE)</f>
        <v>4.1304347826086953</v>
      </c>
      <c r="H46" s="16">
        <f>VLOOKUP(E46,'e and d calculation '!$A$3:$Q$42,17,FALSE)</f>
        <v>7.7608695652173907</v>
      </c>
    </row>
    <row r="47" spans="1:8" x14ac:dyDescent="0.35">
      <c r="D47" s="1">
        <v>46</v>
      </c>
      <c r="E47" s="1">
        <v>8</v>
      </c>
      <c r="F47" s="16">
        <f>VLOOKUP(E47,'e and d calculation '!$A$3:$Q$42,8,FALSE)</f>
        <v>3.6304347826086958</v>
      </c>
      <c r="G47" s="16">
        <f>VLOOKUP(E47,'e and d calculation '!$A$3:$Q$42,13,FALSE)</f>
        <v>4.1304347826086953</v>
      </c>
      <c r="H47" s="16">
        <f>VLOOKUP(E47,'e and d calculation '!$A$3:$Q$42,17,FALSE)</f>
        <v>7.7608695652173907</v>
      </c>
    </row>
    <row r="48" spans="1:8" x14ac:dyDescent="0.35">
      <c r="D48" s="1">
        <v>47</v>
      </c>
      <c r="E48" s="1">
        <v>9</v>
      </c>
      <c r="F48" s="16">
        <f>VLOOKUP(E48,'e and d calculation '!$A$3:$Q$42,8,FALSE)</f>
        <v>4.6739130434782608</v>
      </c>
      <c r="G48" s="16">
        <f>VLOOKUP(E48,'e and d calculation '!$A$3:$Q$42,13,FALSE)</f>
        <v>5.1739130434782608</v>
      </c>
      <c r="H48" s="16">
        <f>VLOOKUP(E48,'e and d calculation '!$A$3:$Q$42,17,FALSE)</f>
        <v>9.8478260869565215</v>
      </c>
    </row>
    <row r="49" spans="4:8" x14ac:dyDescent="0.35">
      <c r="D49" s="1">
        <v>48</v>
      </c>
      <c r="E49" s="1">
        <v>10</v>
      </c>
      <c r="F49" s="16">
        <f>VLOOKUP(E49,'e and d calculation '!$A$3:$Q$42,8,FALSE)</f>
        <v>6.7608695652173916</v>
      </c>
      <c r="G49" s="16">
        <f>VLOOKUP(E49,'e and d calculation '!$A$3:$Q$42,13,FALSE)</f>
        <v>7.2608695652173916</v>
      </c>
      <c r="H49" s="16">
        <f>VLOOKUP(E49,'e and d calculation '!$A$3:$Q$42,17,FALSE)</f>
        <v>14.021739130434783</v>
      </c>
    </row>
    <row r="50" spans="4:8" x14ac:dyDescent="0.35">
      <c r="D50" s="1">
        <v>49</v>
      </c>
      <c r="E50" s="1">
        <v>10</v>
      </c>
      <c r="F50" s="16">
        <f>VLOOKUP(E50,'e and d calculation '!$A$3:$Q$42,8,FALSE)</f>
        <v>6.7608695652173916</v>
      </c>
      <c r="G50" s="16">
        <f>VLOOKUP(E50,'e and d calculation '!$A$3:$Q$42,13,FALSE)</f>
        <v>7.2608695652173916</v>
      </c>
      <c r="H50" s="16">
        <f>VLOOKUP(E50,'e and d calculation '!$A$3:$Q$42,17,FALSE)</f>
        <v>14.021739130434783</v>
      </c>
    </row>
    <row r="51" spans="4:8" x14ac:dyDescent="0.35">
      <c r="D51" s="1">
        <v>50</v>
      </c>
      <c r="E51" s="1">
        <v>10</v>
      </c>
      <c r="F51" s="16">
        <f>VLOOKUP(E51,'e and d calculation '!$A$3:$Q$42,8,FALSE)</f>
        <v>6.7608695652173916</v>
      </c>
      <c r="G51" s="16">
        <f>VLOOKUP(E51,'e and d calculation '!$A$3:$Q$42,13,FALSE)</f>
        <v>7.2608695652173916</v>
      </c>
      <c r="H51" s="16">
        <f>VLOOKUP(E51,'e and d calculation '!$A$3:$Q$42,17,FALSE)</f>
        <v>14.021739130434783</v>
      </c>
    </row>
    <row r="52" spans="4:8" x14ac:dyDescent="0.35">
      <c r="D52" s="1">
        <v>51</v>
      </c>
      <c r="E52" s="1">
        <v>11</v>
      </c>
      <c r="F52" s="16">
        <f>VLOOKUP(E52,'e and d calculation '!$A$3:$Q$42,8,FALSE)</f>
        <v>7.8043478260869561</v>
      </c>
      <c r="G52" s="16">
        <f>VLOOKUP(E52,'e and d calculation '!$A$3:$Q$42,13,FALSE)</f>
        <v>8.304347826086957</v>
      </c>
      <c r="H52" s="16">
        <f>VLOOKUP(E52,'e and d calculation '!$A$3:$Q$42,17,FALSE)</f>
        <v>16.108695652173914</v>
      </c>
    </row>
    <row r="53" spans="4:8" x14ac:dyDescent="0.35">
      <c r="D53" s="1">
        <v>52</v>
      </c>
      <c r="E53" s="1">
        <v>11</v>
      </c>
      <c r="F53" s="16">
        <f>VLOOKUP(E53,'e and d calculation '!$A$3:$Q$42,8,FALSE)</f>
        <v>7.8043478260869561</v>
      </c>
      <c r="G53" s="16">
        <f>VLOOKUP(E53,'e and d calculation '!$A$3:$Q$42,13,FALSE)</f>
        <v>8.304347826086957</v>
      </c>
      <c r="H53" s="16">
        <f>VLOOKUP(E53,'e and d calculation '!$A$3:$Q$42,17,FALSE)</f>
        <v>16.108695652173914</v>
      </c>
    </row>
    <row r="54" spans="4:8" x14ac:dyDescent="0.35">
      <c r="D54" s="1">
        <v>53</v>
      </c>
      <c r="E54" s="1">
        <v>11</v>
      </c>
      <c r="F54" s="16">
        <f>VLOOKUP(E54,'e and d calculation '!$A$3:$Q$42,8,FALSE)</f>
        <v>7.8043478260869561</v>
      </c>
      <c r="G54" s="16">
        <f>VLOOKUP(E54,'e and d calculation '!$A$3:$Q$42,13,FALSE)</f>
        <v>8.304347826086957</v>
      </c>
      <c r="H54" s="16">
        <f>VLOOKUP(E54,'e and d calculation '!$A$3:$Q$42,17,FALSE)</f>
        <v>16.108695652173914</v>
      </c>
    </row>
    <row r="55" spans="4:8" x14ac:dyDescent="0.35">
      <c r="D55" s="1">
        <v>54</v>
      </c>
      <c r="E55" s="1">
        <v>11</v>
      </c>
      <c r="F55" s="16">
        <f>VLOOKUP(E55,'e and d calculation '!$A$3:$Q$42,8,FALSE)</f>
        <v>7.8043478260869561</v>
      </c>
      <c r="G55" s="16">
        <f>VLOOKUP(E55,'e and d calculation '!$A$3:$Q$42,13,FALSE)</f>
        <v>8.304347826086957</v>
      </c>
      <c r="H55" s="16">
        <f>VLOOKUP(E55,'e and d calculation '!$A$3:$Q$42,17,FALSE)</f>
        <v>16.108695652173914</v>
      </c>
    </row>
    <row r="56" spans="4:8" x14ac:dyDescent="0.35">
      <c r="D56" s="1">
        <v>55</v>
      </c>
      <c r="E56" s="1">
        <v>11</v>
      </c>
      <c r="F56" s="16">
        <f>VLOOKUP(E56,'e and d calculation '!$A$3:$Q$42,8,FALSE)</f>
        <v>7.8043478260869561</v>
      </c>
      <c r="G56" s="16">
        <f>VLOOKUP(E56,'e and d calculation '!$A$3:$Q$42,13,FALSE)</f>
        <v>8.304347826086957</v>
      </c>
      <c r="H56" s="16">
        <f>VLOOKUP(E56,'e and d calculation '!$A$3:$Q$42,17,FALSE)</f>
        <v>16.108695652173914</v>
      </c>
    </row>
    <row r="57" spans="4:8" x14ac:dyDescent="0.35">
      <c r="D57" s="1">
        <v>56</v>
      </c>
      <c r="E57" s="1">
        <v>11</v>
      </c>
      <c r="F57" s="16">
        <f>VLOOKUP(E57,'e and d calculation '!$A$3:$Q$42,8,FALSE)</f>
        <v>7.8043478260869561</v>
      </c>
      <c r="G57" s="16">
        <f>VLOOKUP(E57,'e and d calculation '!$A$3:$Q$42,13,FALSE)</f>
        <v>8.304347826086957</v>
      </c>
      <c r="H57" s="16">
        <f>VLOOKUP(E57,'e and d calculation '!$A$3:$Q$42,17,FALSE)</f>
        <v>16.108695652173914</v>
      </c>
    </row>
    <row r="58" spans="4:8" x14ac:dyDescent="0.35">
      <c r="D58" s="1">
        <v>57</v>
      </c>
      <c r="E58" s="1">
        <v>11</v>
      </c>
      <c r="F58" s="16">
        <f>VLOOKUP(E58,'e and d calculation '!$A$3:$Q$42,8,FALSE)</f>
        <v>7.8043478260869561</v>
      </c>
      <c r="G58" s="16">
        <f>VLOOKUP(E58,'e and d calculation '!$A$3:$Q$42,13,FALSE)</f>
        <v>8.304347826086957</v>
      </c>
      <c r="H58" s="16">
        <f>VLOOKUP(E58,'e and d calculation '!$A$3:$Q$42,17,FALSE)</f>
        <v>16.108695652173914</v>
      </c>
    </row>
    <row r="59" spans="4:8" x14ac:dyDescent="0.35">
      <c r="D59" s="1">
        <v>58</v>
      </c>
      <c r="E59" s="1">
        <v>11</v>
      </c>
      <c r="F59" s="16">
        <f>VLOOKUP(E59,'e and d calculation '!$A$3:$Q$42,8,FALSE)</f>
        <v>7.8043478260869561</v>
      </c>
      <c r="G59" s="16">
        <f>VLOOKUP(E59,'e and d calculation '!$A$3:$Q$42,13,FALSE)</f>
        <v>8.304347826086957</v>
      </c>
      <c r="H59" s="16">
        <f>VLOOKUP(E59,'e and d calculation '!$A$3:$Q$42,17,FALSE)</f>
        <v>16.108695652173914</v>
      </c>
    </row>
    <row r="60" spans="4:8" x14ac:dyDescent="0.35">
      <c r="D60" s="1">
        <v>59</v>
      </c>
      <c r="E60" s="1">
        <v>12</v>
      </c>
      <c r="F60" s="16">
        <f>VLOOKUP(E60,'e and d calculation '!$A$3:$Q$42,8,FALSE)</f>
        <v>3.6304347826086958</v>
      </c>
      <c r="G60" s="16">
        <f>VLOOKUP(E60,'e and d calculation '!$A$3:$Q$42,13,FALSE)</f>
        <v>4.1304347826086953</v>
      </c>
      <c r="H60" s="16">
        <f>VLOOKUP(E60,'e and d calculation '!$A$3:$Q$42,17,FALSE)</f>
        <v>7.7608695652173907</v>
      </c>
    </row>
    <row r="61" spans="4:8" x14ac:dyDescent="0.35">
      <c r="D61" s="1">
        <v>60</v>
      </c>
      <c r="E61" s="1">
        <v>12</v>
      </c>
      <c r="F61" s="16">
        <f>VLOOKUP(E61,'e and d calculation '!$A$3:$Q$42,8,FALSE)</f>
        <v>3.6304347826086958</v>
      </c>
      <c r="G61" s="16">
        <f>VLOOKUP(E61,'e and d calculation '!$A$3:$Q$42,13,FALSE)</f>
        <v>4.1304347826086953</v>
      </c>
      <c r="H61" s="16">
        <f>VLOOKUP(E61,'e and d calculation '!$A$3:$Q$42,17,FALSE)</f>
        <v>7.7608695652173907</v>
      </c>
    </row>
    <row r="62" spans="4:8" x14ac:dyDescent="0.35">
      <c r="D62" s="1">
        <v>61</v>
      </c>
      <c r="E62" s="1">
        <v>13</v>
      </c>
      <c r="F62" s="16">
        <f>VLOOKUP(E62,'e and d calculation '!$A$3:$Q$42,8,FALSE)</f>
        <v>4.6739130434782608</v>
      </c>
      <c r="G62" s="16">
        <f>VLOOKUP(E62,'e and d calculation '!$A$3:$Q$42,13,FALSE)</f>
        <v>5.1739130434782608</v>
      </c>
      <c r="H62" s="16">
        <f>VLOOKUP(E62,'e and d calculation '!$A$3:$Q$42,17,FALSE)</f>
        <v>9.8478260869565215</v>
      </c>
    </row>
    <row r="63" spans="4:8" x14ac:dyDescent="0.35">
      <c r="D63" s="1">
        <v>62</v>
      </c>
      <c r="E63" s="1">
        <v>13</v>
      </c>
      <c r="F63" s="16">
        <f>VLOOKUP(E63,'e and d calculation '!$A$3:$Q$42,8,FALSE)</f>
        <v>4.6739130434782608</v>
      </c>
      <c r="G63" s="16">
        <f>VLOOKUP(E63,'e and d calculation '!$A$3:$Q$42,13,FALSE)</f>
        <v>5.1739130434782608</v>
      </c>
      <c r="H63" s="16">
        <f>VLOOKUP(E63,'e and d calculation '!$A$3:$Q$42,17,FALSE)</f>
        <v>9.8478260869565215</v>
      </c>
    </row>
    <row r="64" spans="4:8" x14ac:dyDescent="0.35">
      <c r="D64" s="1">
        <v>63</v>
      </c>
      <c r="E64" s="1">
        <v>13</v>
      </c>
      <c r="F64" s="16">
        <f>VLOOKUP(E64,'e and d calculation '!$A$3:$Q$42,8,FALSE)</f>
        <v>4.6739130434782608</v>
      </c>
      <c r="G64" s="16">
        <f>VLOOKUP(E64,'e and d calculation '!$A$3:$Q$42,13,FALSE)</f>
        <v>5.1739130434782608</v>
      </c>
      <c r="H64" s="16">
        <f>VLOOKUP(E64,'e and d calculation '!$A$3:$Q$42,17,FALSE)</f>
        <v>9.8478260869565215</v>
      </c>
    </row>
    <row r="65" spans="4:8" x14ac:dyDescent="0.35">
      <c r="D65" s="1">
        <v>64</v>
      </c>
      <c r="E65" s="1">
        <v>13</v>
      </c>
      <c r="F65" s="16">
        <f>VLOOKUP(E65,'e and d calculation '!$A$3:$Q$42,8,FALSE)</f>
        <v>4.6739130434782608</v>
      </c>
      <c r="G65" s="16">
        <f>VLOOKUP(E65,'e and d calculation '!$A$3:$Q$42,13,FALSE)</f>
        <v>5.1739130434782608</v>
      </c>
      <c r="H65" s="16">
        <f>VLOOKUP(E65,'e and d calculation '!$A$3:$Q$42,17,FALSE)</f>
        <v>9.8478260869565215</v>
      </c>
    </row>
    <row r="66" spans="4:8" x14ac:dyDescent="0.35">
      <c r="D66" s="1">
        <v>65</v>
      </c>
      <c r="E66" s="1">
        <v>13</v>
      </c>
      <c r="F66" s="16">
        <f>VLOOKUP(E66,'e and d calculation '!$A$3:$Q$42,8,FALSE)</f>
        <v>4.6739130434782608</v>
      </c>
      <c r="G66" s="16">
        <f>VLOOKUP(E66,'e and d calculation '!$A$3:$Q$42,13,FALSE)</f>
        <v>5.1739130434782608</v>
      </c>
      <c r="H66" s="16">
        <f>VLOOKUP(E66,'e and d calculation '!$A$3:$Q$42,17,FALSE)</f>
        <v>9.8478260869565215</v>
      </c>
    </row>
    <row r="67" spans="4:8" x14ac:dyDescent="0.35">
      <c r="D67" s="1">
        <v>66</v>
      </c>
      <c r="E67" s="1">
        <v>13</v>
      </c>
      <c r="F67" s="16">
        <f>VLOOKUP(E67,'e and d calculation '!$A$3:$Q$42,8,FALSE)</f>
        <v>4.6739130434782608</v>
      </c>
      <c r="G67" s="16">
        <f>VLOOKUP(E67,'e and d calculation '!$A$3:$Q$42,13,FALSE)</f>
        <v>5.1739130434782608</v>
      </c>
      <c r="H67" s="16">
        <f>VLOOKUP(E67,'e and d calculation '!$A$3:$Q$42,17,FALSE)</f>
        <v>9.8478260869565215</v>
      </c>
    </row>
    <row r="68" spans="4:8" x14ac:dyDescent="0.35">
      <c r="D68" s="1">
        <v>67</v>
      </c>
      <c r="E68" s="1">
        <v>14</v>
      </c>
      <c r="F68" s="16">
        <f>VLOOKUP(E68,'e and d calculation '!$A$3:$Q$42,8,FALSE)</f>
        <v>5.7173913043478262</v>
      </c>
      <c r="G68" s="16">
        <f>VLOOKUP(E68,'e and d calculation '!$A$3:$Q$42,13,FALSE)</f>
        <v>6.2173913043478262</v>
      </c>
      <c r="H68" s="16">
        <f>VLOOKUP(E68,'e and d calculation '!$A$3:$Q$42,17,FALSE)</f>
        <v>11.934782608695652</v>
      </c>
    </row>
    <row r="69" spans="4:8" x14ac:dyDescent="0.35">
      <c r="D69" s="1">
        <v>68</v>
      </c>
      <c r="E69" s="1">
        <v>14</v>
      </c>
      <c r="F69" s="16">
        <f>VLOOKUP(E69,'e and d calculation '!$A$3:$Q$42,8,FALSE)</f>
        <v>5.7173913043478262</v>
      </c>
      <c r="G69" s="16">
        <f>VLOOKUP(E69,'e and d calculation '!$A$3:$Q$42,13,FALSE)</f>
        <v>6.2173913043478262</v>
      </c>
      <c r="H69" s="16">
        <f>VLOOKUP(E69,'e and d calculation '!$A$3:$Q$42,17,FALSE)</f>
        <v>11.934782608695652</v>
      </c>
    </row>
    <row r="70" spans="4:8" x14ac:dyDescent="0.35">
      <c r="D70" s="1">
        <v>69</v>
      </c>
      <c r="E70" s="1">
        <v>14</v>
      </c>
      <c r="F70" s="16">
        <f>VLOOKUP(E70,'e and d calculation '!$A$3:$Q$42,8,FALSE)</f>
        <v>5.7173913043478262</v>
      </c>
      <c r="G70" s="16">
        <f>VLOOKUP(E70,'e and d calculation '!$A$3:$Q$42,13,FALSE)</f>
        <v>6.2173913043478262</v>
      </c>
      <c r="H70" s="16">
        <f>VLOOKUP(E70,'e and d calculation '!$A$3:$Q$42,17,FALSE)</f>
        <v>11.934782608695652</v>
      </c>
    </row>
    <row r="71" spans="4:8" x14ac:dyDescent="0.35">
      <c r="D71" s="1">
        <v>70</v>
      </c>
      <c r="E71" s="1">
        <v>14</v>
      </c>
      <c r="F71" s="16">
        <f>VLOOKUP(E71,'e and d calculation '!$A$3:$Q$42,8,FALSE)</f>
        <v>5.7173913043478262</v>
      </c>
      <c r="G71" s="16">
        <f>VLOOKUP(E71,'e and d calculation '!$A$3:$Q$42,13,FALSE)</f>
        <v>6.2173913043478262</v>
      </c>
      <c r="H71" s="16">
        <f>VLOOKUP(E71,'e and d calculation '!$A$3:$Q$42,17,FALSE)</f>
        <v>11.934782608695652</v>
      </c>
    </row>
    <row r="72" spans="4:8" x14ac:dyDescent="0.35">
      <c r="D72" s="1">
        <v>71</v>
      </c>
      <c r="E72" s="1">
        <v>14</v>
      </c>
      <c r="F72" s="16">
        <f>VLOOKUP(E72,'e and d calculation '!$A$3:$Q$42,8,FALSE)</f>
        <v>5.7173913043478262</v>
      </c>
      <c r="G72" s="16">
        <f>VLOOKUP(E72,'e and d calculation '!$A$3:$Q$42,13,FALSE)</f>
        <v>6.2173913043478262</v>
      </c>
      <c r="H72" s="16">
        <f>VLOOKUP(E72,'e and d calculation '!$A$3:$Q$42,17,FALSE)</f>
        <v>11.934782608695652</v>
      </c>
    </row>
    <row r="73" spans="4:8" x14ac:dyDescent="0.35">
      <c r="D73" s="1">
        <v>72</v>
      </c>
      <c r="E73" s="1">
        <v>14</v>
      </c>
      <c r="F73" s="16">
        <f>VLOOKUP(E73,'e and d calculation '!$A$3:$Q$42,8,FALSE)</f>
        <v>5.7173913043478262</v>
      </c>
      <c r="G73" s="16">
        <f>VLOOKUP(E73,'e and d calculation '!$A$3:$Q$42,13,FALSE)</f>
        <v>6.2173913043478262</v>
      </c>
      <c r="H73" s="16">
        <f>VLOOKUP(E73,'e and d calculation '!$A$3:$Q$42,17,FALSE)</f>
        <v>11.934782608695652</v>
      </c>
    </row>
    <row r="74" spans="4:8" x14ac:dyDescent="0.35">
      <c r="D74" s="1">
        <v>73</v>
      </c>
      <c r="E74" s="1">
        <v>14</v>
      </c>
      <c r="F74" s="16">
        <f>VLOOKUP(E74,'e and d calculation '!$A$3:$Q$42,8,FALSE)</f>
        <v>5.7173913043478262</v>
      </c>
      <c r="G74" s="16">
        <f>VLOOKUP(E74,'e and d calculation '!$A$3:$Q$42,13,FALSE)</f>
        <v>6.2173913043478262</v>
      </c>
      <c r="H74" s="16">
        <f>VLOOKUP(E74,'e and d calculation '!$A$3:$Q$42,17,FALSE)</f>
        <v>11.934782608695652</v>
      </c>
    </row>
    <row r="75" spans="4:8" x14ac:dyDescent="0.35">
      <c r="D75" s="1">
        <v>74</v>
      </c>
      <c r="E75" s="1">
        <v>15</v>
      </c>
      <c r="F75" s="16">
        <f>VLOOKUP(E75,'e and d calculation '!$A$3:$Q$42,8,FALSE)</f>
        <v>4.6739130434782608</v>
      </c>
      <c r="G75" s="16">
        <f>VLOOKUP(E75,'e and d calculation '!$A$3:$Q$42,13,FALSE)</f>
        <v>5.1739130434782608</v>
      </c>
      <c r="H75" s="16">
        <f>VLOOKUP(E75,'e and d calculation '!$A$3:$Q$42,17,FALSE)</f>
        <v>9.8478260869565215</v>
      </c>
    </row>
    <row r="76" spans="4:8" x14ac:dyDescent="0.35">
      <c r="D76" s="1">
        <v>75</v>
      </c>
      <c r="E76" s="1">
        <v>15</v>
      </c>
      <c r="F76" s="16">
        <f>VLOOKUP(E76,'e and d calculation '!$A$3:$Q$42,8,FALSE)</f>
        <v>4.6739130434782608</v>
      </c>
      <c r="G76" s="16">
        <f>VLOOKUP(E76,'e and d calculation '!$A$3:$Q$42,13,FALSE)</f>
        <v>5.1739130434782608</v>
      </c>
      <c r="H76" s="16">
        <f>VLOOKUP(E76,'e and d calculation '!$A$3:$Q$42,17,FALSE)</f>
        <v>9.8478260869565215</v>
      </c>
    </row>
    <row r="77" spans="4:8" x14ac:dyDescent="0.35">
      <c r="D77" s="1">
        <v>76</v>
      </c>
      <c r="E77" s="1">
        <v>16</v>
      </c>
      <c r="F77" s="16">
        <f>VLOOKUP(E77,'e and d calculation '!$A$3:$Q$42,8,FALSE)</f>
        <v>6.7608695652173916</v>
      </c>
      <c r="G77" s="16">
        <f>VLOOKUP(E77,'e and d calculation '!$A$3:$Q$42,13,FALSE)</f>
        <v>7.2608695652173916</v>
      </c>
      <c r="H77" s="16">
        <f>VLOOKUP(E77,'e and d calculation '!$A$3:$Q$42,17,FALSE)</f>
        <v>14.021739130434783</v>
      </c>
    </row>
    <row r="78" spans="4:8" x14ac:dyDescent="0.35">
      <c r="D78" s="1">
        <v>77</v>
      </c>
      <c r="E78" s="1">
        <v>16</v>
      </c>
      <c r="F78" s="16">
        <f>VLOOKUP(E78,'e and d calculation '!$A$3:$Q$42,8,FALSE)</f>
        <v>6.7608695652173916</v>
      </c>
      <c r="G78" s="16">
        <f>VLOOKUP(E78,'e and d calculation '!$A$3:$Q$42,13,FALSE)</f>
        <v>7.2608695652173916</v>
      </c>
      <c r="H78" s="16">
        <f>VLOOKUP(E78,'e and d calculation '!$A$3:$Q$42,17,FALSE)</f>
        <v>14.021739130434783</v>
      </c>
    </row>
    <row r="79" spans="4:8" x14ac:dyDescent="0.35">
      <c r="D79" s="1">
        <v>78</v>
      </c>
      <c r="E79" s="1">
        <v>16</v>
      </c>
      <c r="F79" s="16">
        <f>VLOOKUP(E79,'e and d calculation '!$A$3:$Q$42,8,FALSE)</f>
        <v>6.7608695652173916</v>
      </c>
      <c r="G79" s="16">
        <f>VLOOKUP(E79,'e and d calculation '!$A$3:$Q$42,13,FALSE)</f>
        <v>7.2608695652173916</v>
      </c>
      <c r="H79" s="16">
        <f>VLOOKUP(E79,'e and d calculation '!$A$3:$Q$42,17,FALSE)</f>
        <v>14.021739130434783</v>
      </c>
    </row>
    <row r="80" spans="4:8" x14ac:dyDescent="0.35">
      <c r="D80" s="1">
        <v>79</v>
      </c>
      <c r="E80" s="1">
        <v>17</v>
      </c>
      <c r="F80" s="16">
        <f>VLOOKUP(E80,'e and d calculation '!$A$3:$Q$42,8,FALSE)</f>
        <v>7.8043478260869561</v>
      </c>
      <c r="G80" s="16">
        <f>VLOOKUP(E80,'e and d calculation '!$A$3:$Q$42,13,FALSE)</f>
        <v>8.304347826086957</v>
      </c>
      <c r="H80" s="16">
        <f>VLOOKUP(E80,'e and d calculation '!$A$3:$Q$42,17,FALSE)</f>
        <v>16.108695652173914</v>
      </c>
    </row>
    <row r="81" spans="4:8" x14ac:dyDescent="0.35">
      <c r="D81" s="1">
        <v>80</v>
      </c>
      <c r="E81" s="1">
        <v>17</v>
      </c>
      <c r="F81" s="16">
        <f>VLOOKUP(E81,'e and d calculation '!$A$3:$Q$42,8,FALSE)</f>
        <v>7.8043478260869561</v>
      </c>
      <c r="G81" s="16">
        <f>VLOOKUP(E81,'e and d calculation '!$A$3:$Q$42,13,FALSE)</f>
        <v>8.304347826086957</v>
      </c>
      <c r="H81" s="16">
        <f>VLOOKUP(E81,'e and d calculation '!$A$3:$Q$42,17,FALSE)</f>
        <v>16.108695652173914</v>
      </c>
    </row>
    <row r="82" spans="4:8" x14ac:dyDescent="0.35">
      <c r="D82" s="1">
        <v>81</v>
      </c>
      <c r="E82" s="1">
        <v>17</v>
      </c>
      <c r="F82" s="16">
        <f>VLOOKUP(E82,'e and d calculation '!$A$3:$Q$42,8,FALSE)</f>
        <v>7.8043478260869561</v>
      </c>
      <c r="G82" s="16">
        <f>VLOOKUP(E82,'e and d calculation '!$A$3:$Q$42,13,FALSE)</f>
        <v>8.304347826086957</v>
      </c>
      <c r="H82" s="16">
        <f>VLOOKUP(E82,'e and d calculation '!$A$3:$Q$42,17,FALSE)</f>
        <v>16.108695652173914</v>
      </c>
    </row>
    <row r="83" spans="4:8" x14ac:dyDescent="0.35">
      <c r="D83" s="1">
        <v>82</v>
      </c>
      <c r="E83" s="1">
        <v>17</v>
      </c>
      <c r="F83" s="16">
        <f>VLOOKUP(E83,'e and d calculation '!$A$3:$Q$42,8,FALSE)</f>
        <v>7.8043478260869561</v>
      </c>
      <c r="G83" s="16">
        <f>VLOOKUP(E83,'e and d calculation '!$A$3:$Q$42,13,FALSE)</f>
        <v>8.304347826086957</v>
      </c>
      <c r="H83" s="16">
        <f>VLOOKUP(E83,'e and d calculation '!$A$3:$Q$42,17,FALSE)</f>
        <v>16.108695652173914</v>
      </c>
    </row>
    <row r="84" spans="4:8" x14ac:dyDescent="0.35">
      <c r="D84" s="1">
        <v>83</v>
      </c>
      <c r="E84" s="1">
        <v>17</v>
      </c>
      <c r="F84" s="16">
        <f>VLOOKUP(E84,'e and d calculation '!$A$3:$Q$42,8,FALSE)</f>
        <v>7.8043478260869561</v>
      </c>
      <c r="G84" s="16">
        <f>VLOOKUP(E84,'e and d calculation '!$A$3:$Q$42,13,FALSE)</f>
        <v>8.304347826086957</v>
      </c>
      <c r="H84" s="16">
        <f>VLOOKUP(E84,'e and d calculation '!$A$3:$Q$42,17,FALSE)</f>
        <v>16.108695652173914</v>
      </c>
    </row>
    <row r="85" spans="4:8" x14ac:dyDescent="0.35">
      <c r="D85" s="1">
        <v>84</v>
      </c>
      <c r="E85" s="1">
        <v>17</v>
      </c>
      <c r="F85" s="16">
        <f>VLOOKUP(E85,'e and d calculation '!$A$3:$Q$42,8,FALSE)</f>
        <v>7.8043478260869561</v>
      </c>
      <c r="G85" s="16">
        <f>VLOOKUP(E85,'e and d calculation '!$A$3:$Q$42,13,FALSE)</f>
        <v>8.304347826086957</v>
      </c>
      <c r="H85" s="16">
        <f>VLOOKUP(E85,'e and d calculation '!$A$3:$Q$42,17,FALSE)</f>
        <v>16.108695652173914</v>
      </c>
    </row>
    <row r="86" spans="4:8" x14ac:dyDescent="0.35">
      <c r="D86" s="1">
        <v>85</v>
      </c>
      <c r="E86" s="1">
        <v>17</v>
      </c>
      <c r="F86" s="16">
        <f>VLOOKUP(E86,'e and d calculation '!$A$3:$Q$42,8,FALSE)</f>
        <v>7.8043478260869561</v>
      </c>
      <c r="G86" s="16">
        <f>VLOOKUP(E86,'e and d calculation '!$A$3:$Q$42,13,FALSE)</f>
        <v>8.304347826086957</v>
      </c>
      <c r="H86" s="16">
        <f>VLOOKUP(E86,'e and d calculation '!$A$3:$Q$42,17,FALSE)</f>
        <v>16.108695652173914</v>
      </c>
    </row>
    <row r="87" spans="4:8" x14ac:dyDescent="0.35">
      <c r="D87" s="1">
        <v>86</v>
      </c>
      <c r="E87" s="1">
        <v>17</v>
      </c>
      <c r="F87" s="16">
        <f>VLOOKUP(E87,'e and d calculation '!$A$3:$Q$42,8,FALSE)</f>
        <v>7.8043478260869561</v>
      </c>
      <c r="G87" s="16">
        <f>VLOOKUP(E87,'e and d calculation '!$A$3:$Q$42,13,FALSE)</f>
        <v>8.304347826086957</v>
      </c>
      <c r="H87" s="16">
        <f>VLOOKUP(E87,'e and d calculation '!$A$3:$Q$42,17,FALSE)</f>
        <v>16.108695652173914</v>
      </c>
    </row>
    <row r="88" spans="4:8" x14ac:dyDescent="0.35">
      <c r="D88" s="1">
        <v>87</v>
      </c>
      <c r="E88" s="1">
        <v>18</v>
      </c>
      <c r="F88" s="16">
        <f>VLOOKUP(E88,'e and d calculation '!$A$3:$Q$42,8,FALSE)</f>
        <v>8.8478260869565215</v>
      </c>
      <c r="G88" s="16">
        <f>VLOOKUP(E88,'e and d calculation '!$A$3:$Q$42,13,FALSE)</f>
        <v>9.3478260869565215</v>
      </c>
      <c r="H88" s="16">
        <f>VLOOKUP(E88,'e and d calculation '!$A$3:$Q$42,17,FALSE)</f>
        <v>18.195652173913043</v>
      </c>
    </row>
    <row r="89" spans="4:8" x14ac:dyDescent="0.35">
      <c r="D89" s="1">
        <v>88</v>
      </c>
      <c r="E89" s="1">
        <v>18</v>
      </c>
      <c r="F89" s="16">
        <f>VLOOKUP(E89,'e and d calculation '!$A$3:$Q$42,8,FALSE)</f>
        <v>8.8478260869565215</v>
      </c>
      <c r="G89" s="16">
        <f>VLOOKUP(E89,'e and d calculation '!$A$3:$Q$42,13,FALSE)</f>
        <v>9.3478260869565215</v>
      </c>
      <c r="H89" s="16">
        <f>VLOOKUP(E89,'e and d calculation '!$A$3:$Q$42,17,FALSE)</f>
        <v>18.195652173913043</v>
      </c>
    </row>
    <row r="90" spans="4:8" x14ac:dyDescent="0.35">
      <c r="D90" s="1">
        <v>89</v>
      </c>
      <c r="E90" s="1">
        <v>18</v>
      </c>
      <c r="F90" s="16">
        <f>VLOOKUP(E90,'e and d calculation '!$A$3:$Q$42,8,FALSE)</f>
        <v>8.8478260869565215</v>
      </c>
      <c r="G90" s="16">
        <f>VLOOKUP(E90,'e and d calculation '!$A$3:$Q$42,13,FALSE)</f>
        <v>9.3478260869565215</v>
      </c>
      <c r="H90" s="16">
        <f>VLOOKUP(E90,'e and d calculation '!$A$3:$Q$42,17,FALSE)</f>
        <v>18.195652173913043</v>
      </c>
    </row>
    <row r="91" spans="4:8" x14ac:dyDescent="0.35">
      <c r="D91" s="1">
        <v>90</v>
      </c>
      <c r="E91" s="1">
        <v>18</v>
      </c>
      <c r="F91" s="16">
        <f>VLOOKUP(E91,'e and d calculation '!$A$3:$Q$42,8,FALSE)</f>
        <v>8.8478260869565215</v>
      </c>
      <c r="G91" s="16">
        <f>VLOOKUP(E91,'e and d calculation '!$A$3:$Q$42,13,FALSE)</f>
        <v>9.3478260869565215</v>
      </c>
      <c r="H91" s="16">
        <f>VLOOKUP(E91,'e and d calculation '!$A$3:$Q$42,17,FALSE)</f>
        <v>18.195652173913043</v>
      </c>
    </row>
    <row r="92" spans="4:8" x14ac:dyDescent="0.35">
      <c r="D92" s="1">
        <v>91</v>
      </c>
      <c r="E92" s="1">
        <v>18</v>
      </c>
      <c r="F92" s="16">
        <f>VLOOKUP(E92,'e and d calculation '!$A$3:$Q$42,8,FALSE)</f>
        <v>8.8478260869565215</v>
      </c>
      <c r="G92" s="16">
        <f>VLOOKUP(E92,'e and d calculation '!$A$3:$Q$42,13,FALSE)</f>
        <v>9.3478260869565215</v>
      </c>
      <c r="H92" s="16">
        <f>VLOOKUP(E92,'e and d calculation '!$A$3:$Q$42,17,FALSE)</f>
        <v>18.195652173913043</v>
      </c>
    </row>
    <row r="93" spans="4:8" x14ac:dyDescent="0.35">
      <c r="D93" s="1">
        <v>92</v>
      </c>
      <c r="E93" s="1">
        <v>18</v>
      </c>
      <c r="F93" s="16">
        <f>VLOOKUP(E93,'e and d calculation '!$A$3:$Q$42,8,FALSE)</f>
        <v>8.8478260869565215</v>
      </c>
      <c r="G93" s="16">
        <f>VLOOKUP(E93,'e and d calculation '!$A$3:$Q$42,13,FALSE)</f>
        <v>9.3478260869565215</v>
      </c>
      <c r="H93" s="16">
        <f>VLOOKUP(E93,'e and d calculation '!$A$3:$Q$42,17,FALSE)</f>
        <v>18.195652173913043</v>
      </c>
    </row>
    <row r="94" spans="4:8" x14ac:dyDescent="0.35">
      <c r="D94" s="1">
        <v>93</v>
      </c>
      <c r="E94" s="1">
        <v>18</v>
      </c>
      <c r="F94" s="16">
        <f>VLOOKUP(E94,'e and d calculation '!$A$3:$Q$42,8,FALSE)</f>
        <v>8.8478260869565215</v>
      </c>
      <c r="G94" s="16">
        <f>VLOOKUP(E94,'e and d calculation '!$A$3:$Q$42,13,FALSE)</f>
        <v>9.3478260869565215</v>
      </c>
      <c r="H94" s="16">
        <f>VLOOKUP(E94,'e and d calculation '!$A$3:$Q$42,17,FALSE)</f>
        <v>18.195652173913043</v>
      </c>
    </row>
    <row r="95" spans="4:8" x14ac:dyDescent="0.35">
      <c r="D95" s="1">
        <v>94</v>
      </c>
      <c r="E95" s="1">
        <v>19</v>
      </c>
      <c r="F95" s="16">
        <f>VLOOKUP(E95,'e and d calculation '!$A$3:$Q$42,8,FALSE)</f>
        <v>3.6304347826086958</v>
      </c>
      <c r="G95" s="16">
        <f>VLOOKUP(E95,'e and d calculation '!$A$3:$Q$42,13,FALSE)</f>
        <v>4.1304347826086953</v>
      </c>
      <c r="H95" s="16">
        <f>VLOOKUP(E95,'e and d calculation '!$A$3:$Q$42,17,FALSE)</f>
        <v>7.7608695652173907</v>
      </c>
    </row>
    <row r="96" spans="4:8" x14ac:dyDescent="0.35">
      <c r="D96" s="1">
        <v>95</v>
      </c>
      <c r="E96" s="1">
        <v>20</v>
      </c>
      <c r="F96" s="16">
        <f>VLOOKUP(E96,'e and d calculation '!$A$3:$Q$42,8,FALSE)</f>
        <v>4.6739130434782608</v>
      </c>
      <c r="G96" s="16">
        <f>VLOOKUP(E96,'e and d calculation '!$A$3:$Q$42,13,FALSE)</f>
        <v>5.1739130434782608</v>
      </c>
      <c r="H96" s="16">
        <f>VLOOKUP(E96,'e and d calculation '!$A$3:$Q$42,17,FALSE)</f>
        <v>9.8478260869565215</v>
      </c>
    </row>
    <row r="97" spans="4:8" x14ac:dyDescent="0.35">
      <c r="D97" s="1">
        <v>96</v>
      </c>
      <c r="E97" s="1">
        <v>20</v>
      </c>
      <c r="F97" s="16">
        <f>VLOOKUP(E97,'e and d calculation '!$A$3:$Q$42,8,FALSE)</f>
        <v>4.6739130434782608</v>
      </c>
      <c r="G97" s="16">
        <f>VLOOKUP(E97,'e and d calculation '!$A$3:$Q$42,13,FALSE)</f>
        <v>5.1739130434782608</v>
      </c>
      <c r="H97" s="16">
        <f>VLOOKUP(E97,'e and d calculation '!$A$3:$Q$42,17,FALSE)</f>
        <v>9.8478260869565215</v>
      </c>
    </row>
    <row r="98" spans="4:8" x14ac:dyDescent="0.35">
      <c r="D98" s="1">
        <v>97</v>
      </c>
      <c r="E98" s="1">
        <v>20</v>
      </c>
      <c r="F98" s="16">
        <f>VLOOKUP(E98,'e and d calculation '!$A$3:$Q$42,8,FALSE)</f>
        <v>4.6739130434782608</v>
      </c>
      <c r="G98" s="16">
        <f>VLOOKUP(E98,'e and d calculation '!$A$3:$Q$42,13,FALSE)</f>
        <v>5.1739130434782608</v>
      </c>
      <c r="H98" s="16">
        <f>VLOOKUP(E98,'e and d calculation '!$A$3:$Q$42,17,FALSE)</f>
        <v>9.8478260869565215</v>
      </c>
    </row>
    <row r="99" spans="4:8" x14ac:dyDescent="0.35">
      <c r="D99" s="1">
        <v>98</v>
      </c>
      <c r="E99" s="1">
        <v>20</v>
      </c>
      <c r="F99" s="16">
        <f>VLOOKUP(E99,'e and d calculation '!$A$3:$Q$42,8,FALSE)</f>
        <v>4.6739130434782608</v>
      </c>
      <c r="G99" s="16">
        <f>VLOOKUP(E99,'e and d calculation '!$A$3:$Q$42,13,FALSE)</f>
        <v>5.1739130434782608</v>
      </c>
      <c r="H99" s="16">
        <f>VLOOKUP(E99,'e and d calculation '!$A$3:$Q$42,17,FALSE)</f>
        <v>9.8478260869565215</v>
      </c>
    </row>
    <row r="100" spans="4:8" x14ac:dyDescent="0.35">
      <c r="D100" s="1">
        <v>99</v>
      </c>
      <c r="E100" s="1">
        <v>20</v>
      </c>
      <c r="F100" s="16">
        <f>VLOOKUP(E100,'e and d calculation '!$A$3:$Q$42,8,FALSE)</f>
        <v>4.6739130434782608</v>
      </c>
      <c r="G100" s="16">
        <f>VLOOKUP(E100,'e and d calculation '!$A$3:$Q$42,13,FALSE)</f>
        <v>5.1739130434782608</v>
      </c>
      <c r="H100" s="16">
        <f>VLOOKUP(E100,'e and d calculation '!$A$3:$Q$42,17,FALSE)</f>
        <v>9.8478260869565215</v>
      </c>
    </row>
    <row r="101" spans="4:8" x14ac:dyDescent="0.35">
      <c r="D101" s="1">
        <v>100</v>
      </c>
      <c r="E101" s="1">
        <v>20</v>
      </c>
      <c r="F101" s="16">
        <f>VLOOKUP(E101,'e and d calculation '!$A$3:$Q$42,8,FALSE)</f>
        <v>4.6739130434782608</v>
      </c>
      <c r="G101" s="16">
        <f>VLOOKUP(E101,'e and d calculation '!$A$3:$Q$42,13,FALSE)</f>
        <v>5.1739130434782608</v>
      </c>
      <c r="H101" s="16">
        <f>VLOOKUP(E101,'e and d calculation '!$A$3:$Q$42,17,FALSE)</f>
        <v>9.8478260869565215</v>
      </c>
    </row>
    <row r="102" spans="4:8" x14ac:dyDescent="0.35">
      <c r="D102" s="1">
        <v>101</v>
      </c>
      <c r="E102" s="1">
        <v>21</v>
      </c>
      <c r="F102" s="16">
        <f>VLOOKUP(E102,'e and d calculation '!$A$3:$Q$42,8,FALSE)</f>
        <v>5.7173913043478262</v>
      </c>
      <c r="G102" s="16">
        <f>VLOOKUP(E102,'e and d calculation '!$A$3:$Q$42,13,FALSE)</f>
        <v>6.2173913043478262</v>
      </c>
      <c r="H102" s="16">
        <f>VLOOKUP(E102,'e and d calculation '!$A$3:$Q$42,17,FALSE)</f>
        <v>11.934782608695652</v>
      </c>
    </row>
    <row r="103" spans="4:8" x14ac:dyDescent="0.35">
      <c r="D103" s="1">
        <v>102</v>
      </c>
      <c r="E103" s="1">
        <v>21</v>
      </c>
      <c r="F103" s="16">
        <f>VLOOKUP(E103,'e and d calculation '!$A$3:$Q$42,8,FALSE)</f>
        <v>5.7173913043478262</v>
      </c>
      <c r="G103" s="16">
        <f>VLOOKUP(E103,'e and d calculation '!$A$3:$Q$42,13,FALSE)</f>
        <v>6.2173913043478262</v>
      </c>
      <c r="H103" s="16">
        <f>VLOOKUP(E103,'e and d calculation '!$A$3:$Q$42,17,FALSE)</f>
        <v>11.934782608695652</v>
      </c>
    </row>
    <row r="104" spans="4:8" x14ac:dyDescent="0.35">
      <c r="D104" s="1">
        <v>103</v>
      </c>
      <c r="E104" s="1">
        <v>21</v>
      </c>
      <c r="F104" s="16">
        <f>VLOOKUP(E104,'e and d calculation '!$A$3:$Q$42,8,FALSE)</f>
        <v>5.7173913043478262</v>
      </c>
      <c r="G104" s="16">
        <f>VLOOKUP(E104,'e and d calculation '!$A$3:$Q$42,13,FALSE)</f>
        <v>6.2173913043478262</v>
      </c>
      <c r="H104" s="16">
        <f>VLOOKUP(E104,'e and d calculation '!$A$3:$Q$42,17,FALSE)</f>
        <v>11.934782608695652</v>
      </c>
    </row>
    <row r="105" spans="4:8" x14ac:dyDescent="0.35">
      <c r="D105" s="1">
        <v>104</v>
      </c>
      <c r="E105" s="1">
        <v>22</v>
      </c>
      <c r="F105" s="16">
        <f>VLOOKUP(E105,'e and d calculation '!$A$3:$Q$42,8,FALSE)</f>
        <v>6.7608695652173916</v>
      </c>
      <c r="G105" s="16">
        <f>VLOOKUP(E105,'e and d calculation '!$A$3:$Q$42,13,FALSE)</f>
        <v>7.2608695652173916</v>
      </c>
      <c r="H105" s="16">
        <f>VLOOKUP(E105,'e and d calculation '!$A$3:$Q$42,17,FALSE)</f>
        <v>14.021739130434783</v>
      </c>
    </row>
    <row r="106" spans="4:8" x14ac:dyDescent="0.35">
      <c r="D106" s="1">
        <v>105</v>
      </c>
      <c r="E106" s="1">
        <v>22</v>
      </c>
      <c r="F106" s="16">
        <f>VLOOKUP(E106,'e and d calculation '!$A$3:$Q$42,8,FALSE)</f>
        <v>6.7608695652173916</v>
      </c>
      <c r="G106" s="16">
        <f>VLOOKUP(E106,'e and d calculation '!$A$3:$Q$42,13,FALSE)</f>
        <v>7.2608695652173916</v>
      </c>
      <c r="H106" s="16">
        <f>VLOOKUP(E106,'e and d calculation '!$A$3:$Q$42,17,FALSE)</f>
        <v>14.021739130434783</v>
      </c>
    </row>
    <row r="107" spans="4:8" x14ac:dyDescent="0.35">
      <c r="D107" s="1">
        <v>106</v>
      </c>
      <c r="E107" s="1">
        <v>22</v>
      </c>
      <c r="F107" s="16">
        <f>VLOOKUP(E107,'e and d calculation '!$A$3:$Q$42,8,FALSE)</f>
        <v>6.7608695652173916</v>
      </c>
      <c r="G107" s="16">
        <f>VLOOKUP(E107,'e and d calculation '!$A$3:$Q$42,13,FALSE)</f>
        <v>7.2608695652173916</v>
      </c>
      <c r="H107" s="16">
        <f>VLOOKUP(E107,'e and d calculation '!$A$3:$Q$42,17,FALSE)</f>
        <v>14.021739130434783</v>
      </c>
    </row>
    <row r="108" spans="4:8" x14ac:dyDescent="0.35">
      <c r="D108" s="1">
        <v>107</v>
      </c>
      <c r="E108" s="1">
        <v>23</v>
      </c>
      <c r="F108" s="16">
        <f>VLOOKUP(E108,'e and d calculation '!$A$3:$Q$42,8,FALSE)</f>
        <v>7.8043478260869561</v>
      </c>
      <c r="G108" s="16">
        <f>VLOOKUP(E108,'e and d calculation '!$A$3:$Q$42,13,FALSE)</f>
        <v>8.304347826086957</v>
      </c>
      <c r="H108" s="16">
        <f>VLOOKUP(E108,'e and d calculation '!$A$3:$Q$42,17,FALSE)</f>
        <v>16.108695652173914</v>
      </c>
    </row>
    <row r="109" spans="4:8" x14ac:dyDescent="0.35">
      <c r="D109" s="1">
        <v>108</v>
      </c>
      <c r="E109" s="1">
        <v>23</v>
      </c>
      <c r="F109" s="16">
        <f>VLOOKUP(E109,'e and d calculation '!$A$3:$Q$42,8,FALSE)</f>
        <v>7.8043478260869561</v>
      </c>
      <c r="G109" s="16">
        <f>VLOOKUP(E109,'e and d calculation '!$A$3:$Q$42,13,FALSE)</f>
        <v>8.304347826086957</v>
      </c>
      <c r="H109" s="16">
        <f>VLOOKUP(E109,'e and d calculation '!$A$3:$Q$42,17,FALSE)</f>
        <v>16.108695652173914</v>
      </c>
    </row>
    <row r="110" spans="4:8" x14ac:dyDescent="0.35">
      <c r="D110" s="1">
        <v>109</v>
      </c>
      <c r="E110" s="1">
        <v>23</v>
      </c>
      <c r="F110" s="16">
        <f>VLOOKUP(E110,'e and d calculation '!$A$3:$Q$42,8,FALSE)</f>
        <v>7.8043478260869561</v>
      </c>
      <c r="G110" s="16">
        <f>VLOOKUP(E110,'e and d calculation '!$A$3:$Q$42,13,FALSE)</f>
        <v>8.304347826086957</v>
      </c>
      <c r="H110" s="16">
        <f>VLOOKUP(E110,'e and d calculation '!$A$3:$Q$42,17,FALSE)</f>
        <v>16.108695652173914</v>
      </c>
    </row>
    <row r="111" spans="4:8" x14ac:dyDescent="0.35">
      <c r="D111" s="1">
        <v>110</v>
      </c>
      <c r="E111" s="1">
        <v>23</v>
      </c>
      <c r="F111" s="16">
        <f>VLOOKUP(E111,'e and d calculation '!$A$3:$Q$42,8,FALSE)</f>
        <v>7.8043478260869561</v>
      </c>
      <c r="G111" s="16">
        <f>VLOOKUP(E111,'e and d calculation '!$A$3:$Q$42,13,FALSE)</f>
        <v>8.304347826086957</v>
      </c>
      <c r="H111" s="16">
        <f>VLOOKUP(E111,'e and d calculation '!$A$3:$Q$42,17,FALSE)</f>
        <v>16.108695652173914</v>
      </c>
    </row>
    <row r="112" spans="4:8" x14ac:dyDescent="0.35">
      <c r="D112" s="1">
        <v>111</v>
      </c>
      <c r="E112" s="1">
        <v>24</v>
      </c>
      <c r="F112" s="16">
        <f>VLOOKUP(E112,'e and d calculation '!$A$3:$Q$42,8,FALSE)</f>
        <v>8.8478260869565215</v>
      </c>
      <c r="G112" s="16">
        <f>VLOOKUP(E112,'e and d calculation '!$A$3:$Q$42,13,FALSE)</f>
        <v>9.3478260869565215</v>
      </c>
      <c r="H112" s="16">
        <f>VLOOKUP(E112,'e and d calculation '!$A$3:$Q$42,17,FALSE)</f>
        <v>18.195652173913043</v>
      </c>
    </row>
    <row r="113" spans="4:8" x14ac:dyDescent="0.35">
      <c r="D113" s="1">
        <v>112</v>
      </c>
      <c r="E113" s="1">
        <v>24</v>
      </c>
      <c r="F113" s="16">
        <f>VLOOKUP(E113,'e and d calculation '!$A$3:$Q$42,8,FALSE)</f>
        <v>8.8478260869565215</v>
      </c>
      <c r="G113" s="16">
        <f>VLOOKUP(E113,'e and d calculation '!$A$3:$Q$42,13,FALSE)</f>
        <v>9.3478260869565215</v>
      </c>
      <c r="H113" s="16">
        <f>VLOOKUP(E113,'e and d calculation '!$A$3:$Q$42,17,FALSE)</f>
        <v>18.195652173913043</v>
      </c>
    </row>
    <row r="114" spans="4:8" x14ac:dyDescent="0.35">
      <c r="D114" s="1">
        <v>113</v>
      </c>
      <c r="E114" s="1">
        <v>24</v>
      </c>
      <c r="F114" s="16">
        <f>VLOOKUP(E114,'e and d calculation '!$A$3:$Q$42,8,FALSE)</f>
        <v>8.8478260869565215</v>
      </c>
      <c r="G114" s="16">
        <f>VLOOKUP(E114,'e and d calculation '!$A$3:$Q$42,13,FALSE)</f>
        <v>9.3478260869565215</v>
      </c>
      <c r="H114" s="16">
        <f>VLOOKUP(E114,'e and d calculation '!$A$3:$Q$42,17,FALSE)</f>
        <v>18.195652173913043</v>
      </c>
    </row>
    <row r="115" spans="4:8" x14ac:dyDescent="0.35">
      <c r="D115" s="1">
        <v>114</v>
      </c>
      <c r="E115" s="1">
        <v>24</v>
      </c>
      <c r="F115" s="16">
        <f>VLOOKUP(E115,'e and d calculation '!$A$3:$Q$42,8,FALSE)</f>
        <v>8.8478260869565215</v>
      </c>
      <c r="G115" s="16">
        <f>VLOOKUP(E115,'e and d calculation '!$A$3:$Q$42,13,FALSE)</f>
        <v>9.3478260869565215</v>
      </c>
      <c r="H115" s="16">
        <f>VLOOKUP(E115,'e and d calculation '!$A$3:$Q$42,17,FALSE)</f>
        <v>18.195652173913043</v>
      </c>
    </row>
    <row r="116" spans="4:8" x14ac:dyDescent="0.35">
      <c r="D116" s="1">
        <v>115</v>
      </c>
      <c r="E116" s="1">
        <v>24</v>
      </c>
      <c r="F116" s="16">
        <f>VLOOKUP(E116,'e and d calculation '!$A$3:$Q$42,8,FALSE)</f>
        <v>8.8478260869565215</v>
      </c>
      <c r="G116" s="16">
        <f>VLOOKUP(E116,'e and d calculation '!$A$3:$Q$42,13,FALSE)</f>
        <v>9.3478260869565215</v>
      </c>
      <c r="H116" s="16">
        <f>VLOOKUP(E116,'e and d calculation '!$A$3:$Q$42,17,FALSE)</f>
        <v>18.195652173913043</v>
      </c>
    </row>
    <row r="117" spans="4:8" x14ac:dyDescent="0.35">
      <c r="D117" s="1">
        <v>116</v>
      </c>
      <c r="E117" s="1">
        <v>24</v>
      </c>
      <c r="F117" s="16">
        <f>VLOOKUP(E117,'e and d calculation '!$A$3:$Q$42,8,FALSE)</f>
        <v>8.8478260869565215</v>
      </c>
      <c r="G117" s="16">
        <f>VLOOKUP(E117,'e and d calculation '!$A$3:$Q$42,13,FALSE)</f>
        <v>9.3478260869565215</v>
      </c>
      <c r="H117" s="16">
        <f>VLOOKUP(E117,'e and d calculation '!$A$3:$Q$42,17,FALSE)</f>
        <v>18.195652173913043</v>
      </c>
    </row>
    <row r="118" spans="4:8" x14ac:dyDescent="0.35">
      <c r="D118" s="1">
        <v>117</v>
      </c>
      <c r="E118" s="1">
        <v>24</v>
      </c>
      <c r="F118" s="16">
        <f>VLOOKUP(E118,'e and d calculation '!$A$3:$Q$42,8,FALSE)</f>
        <v>8.8478260869565215</v>
      </c>
      <c r="G118" s="16">
        <f>VLOOKUP(E118,'e and d calculation '!$A$3:$Q$42,13,FALSE)</f>
        <v>9.3478260869565215</v>
      </c>
      <c r="H118" s="16">
        <f>VLOOKUP(E118,'e and d calculation '!$A$3:$Q$42,17,FALSE)</f>
        <v>18.195652173913043</v>
      </c>
    </row>
    <row r="119" spans="4:8" x14ac:dyDescent="0.35">
      <c r="D119" s="1">
        <v>118</v>
      </c>
      <c r="E119" s="1">
        <v>24</v>
      </c>
      <c r="F119" s="16">
        <f>VLOOKUP(E119,'e and d calculation '!$A$3:$Q$42,8,FALSE)</f>
        <v>8.8478260869565215</v>
      </c>
      <c r="G119" s="16">
        <f>VLOOKUP(E119,'e and d calculation '!$A$3:$Q$42,13,FALSE)</f>
        <v>9.3478260869565215</v>
      </c>
      <c r="H119" s="16">
        <f>VLOOKUP(E119,'e and d calculation '!$A$3:$Q$42,17,FALSE)</f>
        <v>18.195652173913043</v>
      </c>
    </row>
    <row r="120" spans="4:8" x14ac:dyDescent="0.35">
      <c r="D120" s="1">
        <v>119</v>
      </c>
      <c r="E120" s="1">
        <v>25</v>
      </c>
      <c r="F120" s="16">
        <f>VLOOKUP(E120,'e and d calculation '!$A$3:$Q$42,8,FALSE)</f>
        <v>5.7173913043478262</v>
      </c>
      <c r="G120" s="16">
        <f>VLOOKUP(E120,'e and d calculation '!$A$3:$Q$42,13,FALSE)</f>
        <v>6.2173913043478262</v>
      </c>
      <c r="H120" s="16">
        <f>VLOOKUP(E120,'e and d calculation '!$A$3:$Q$42,17,FALSE)</f>
        <v>11.934782608695652</v>
      </c>
    </row>
    <row r="121" spans="4:8" x14ac:dyDescent="0.35">
      <c r="D121" s="1">
        <v>120</v>
      </c>
      <c r="E121" s="1">
        <v>25</v>
      </c>
      <c r="F121" s="16">
        <f>VLOOKUP(E121,'e and d calculation '!$A$3:$Q$42,8,FALSE)</f>
        <v>5.7173913043478262</v>
      </c>
      <c r="G121" s="16">
        <f>VLOOKUP(E121,'e and d calculation '!$A$3:$Q$42,13,FALSE)</f>
        <v>6.2173913043478262</v>
      </c>
      <c r="H121" s="16">
        <f>VLOOKUP(E121,'e and d calculation '!$A$3:$Q$42,17,FALSE)</f>
        <v>11.934782608695652</v>
      </c>
    </row>
    <row r="122" spans="4:8" x14ac:dyDescent="0.35">
      <c r="D122" s="1">
        <v>121</v>
      </c>
      <c r="E122" s="1">
        <v>25</v>
      </c>
      <c r="F122" s="16">
        <f>VLOOKUP(E122,'e and d calculation '!$A$3:$Q$42,8,FALSE)</f>
        <v>5.7173913043478262</v>
      </c>
      <c r="G122" s="16">
        <f>VLOOKUP(E122,'e and d calculation '!$A$3:$Q$42,13,FALSE)</f>
        <v>6.2173913043478262</v>
      </c>
      <c r="H122" s="16">
        <f>VLOOKUP(E122,'e and d calculation '!$A$3:$Q$42,17,FALSE)</f>
        <v>11.934782608695652</v>
      </c>
    </row>
    <row r="123" spans="4:8" x14ac:dyDescent="0.35">
      <c r="D123" s="1">
        <v>122</v>
      </c>
      <c r="E123" s="1">
        <v>25</v>
      </c>
      <c r="F123" s="16">
        <f>VLOOKUP(E123,'e and d calculation '!$A$3:$Q$42,8,FALSE)</f>
        <v>5.7173913043478262</v>
      </c>
      <c r="G123" s="16">
        <f>VLOOKUP(E123,'e and d calculation '!$A$3:$Q$42,13,FALSE)</f>
        <v>6.2173913043478262</v>
      </c>
      <c r="H123" s="16">
        <f>VLOOKUP(E123,'e and d calculation '!$A$3:$Q$42,17,FALSE)</f>
        <v>11.934782608695652</v>
      </c>
    </row>
    <row r="124" spans="4:8" x14ac:dyDescent="0.35">
      <c r="D124" s="1">
        <v>123</v>
      </c>
      <c r="E124" s="1">
        <v>25</v>
      </c>
      <c r="F124" s="16">
        <f>VLOOKUP(E124,'e and d calculation '!$A$3:$Q$42,8,FALSE)</f>
        <v>5.7173913043478262</v>
      </c>
      <c r="G124" s="16">
        <f>VLOOKUP(E124,'e and d calculation '!$A$3:$Q$42,13,FALSE)</f>
        <v>6.2173913043478262</v>
      </c>
      <c r="H124" s="16">
        <f>VLOOKUP(E124,'e and d calculation '!$A$3:$Q$42,17,FALSE)</f>
        <v>11.934782608695652</v>
      </c>
    </row>
    <row r="125" spans="4:8" x14ac:dyDescent="0.35">
      <c r="D125" s="1">
        <v>124</v>
      </c>
      <c r="E125" s="1">
        <v>26</v>
      </c>
      <c r="F125" s="16">
        <f>VLOOKUP(E125,'e and d calculation '!$A$3:$Q$42,8,FALSE)</f>
        <v>6.7608695652173916</v>
      </c>
      <c r="G125" s="16">
        <f>VLOOKUP(E125,'e and d calculation '!$A$3:$Q$42,13,FALSE)</f>
        <v>7.2608695652173916</v>
      </c>
      <c r="H125" s="16">
        <f>VLOOKUP(E125,'e and d calculation '!$A$3:$Q$42,17,FALSE)</f>
        <v>14.021739130434783</v>
      </c>
    </row>
    <row r="126" spans="4:8" x14ac:dyDescent="0.35">
      <c r="D126" s="1">
        <v>125</v>
      </c>
      <c r="E126" s="1">
        <v>26</v>
      </c>
      <c r="F126" s="16">
        <f>VLOOKUP(E126,'e and d calculation '!$A$3:$Q$42,8,FALSE)</f>
        <v>6.7608695652173916</v>
      </c>
      <c r="G126" s="16">
        <f>VLOOKUP(E126,'e and d calculation '!$A$3:$Q$42,13,FALSE)</f>
        <v>7.2608695652173916</v>
      </c>
      <c r="H126" s="16">
        <f>VLOOKUP(E126,'e and d calculation '!$A$3:$Q$42,17,FALSE)</f>
        <v>14.021739130434783</v>
      </c>
    </row>
    <row r="127" spans="4:8" x14ac:dyDescent="0.35">
      <c r="D127" s="1">
        <v>126</v>
      </c>
      <c r="E127" s="1">
        <v>27</v>
      </c>
      <c r="F127" s="16">
        <f>VLOOKUP(E127,'e and d calculation '!$A$3:$Q$42,8,FALSE)</f>
        <v>8.8478260869565215</v>
      </c>
      <c r="G127" s="16">
        <f>VLOOKUP(E127,'e and d calculation '!$A$3:$Q$42,13,FALSE)</f>
        <v>9.3478260869565215</v>
      </c>
      <c r="H127" s="16">
        <f>VLOOKUP(E127,'e and d calculation '!$A$3:$Q$42,17,FALSE)</f>
        <v>18.195652173913043</v>
      </c>
    </row>
    <row r="128" spans="4:8" x14ac:dyDescent="0.35">
      <c r="D128" s="1">
        <v>127</v>
      </c>
      <c r="E128" s="1">
        <v>27</v>
      </c>
      <c r="F128" s="16">
        <f>VLOOKUP(E128,'e and d calculation '!$A$3:$Q$42,8,FALSE)</f>
        <v>8.8478260869565215</v>
      </c>
      <c r="G128" s="16">
        <f>VLOOKUP(E128,'e and d calculation '!$A$3:$Q$42,13,FALSE)</f>
        <v>9.3478260869565215</v>
      </c>
      <c r="H128" s="16">
        <f>VLOOKUP(E128,'e and d calculation '!$A$3:$Q$42,17,FALSE)</f>
        <v>18.195652173913043</v>
      </c>
    </row>
    <row r="129" spans="4:8" x14ac:dyDescent="0.35">
      <c r="D129" s="1">
        <v>128</v>
      </c>
      <c r="E129" s="1">
        <v>27</v>
      </c>
      <c r="F129" s="16">
        <f>VLOOKUP(E129,'e and d calculation '!$A$3:$Q$42,8,FALSE)</f>
        <v>8.8478260869565215</v>
      </c>
      <c r="G129" s="16">
        <f>VLOOKUP(E129,'e and d calculation '!$A$3:$Q$42,13,FALSE)</f>
        <v>9.3478260869565215</v>
      </c>
      <c r="H129" s="16">
        <f>VLOOKUP(E129,'e and d calculation '!$A$3:$Q$42,17,FALSE)</f>
        <v>18.195652173913043</v>
      </c>
    </row>
    <row r="130" spans="4:8" x14ac:dyDescent="0.35">
      <c r="D130" s="1">
        <v>129</v>
      </c>
      <c r="E130" s="1">
        <v>27</v>
      </c>
      <c r="F130" s="16">
        <f>VLOOKUP(E130,'e and d calculation '!$A$3:$Q$42,8,FALSE)</f>
        <v>8.8478260869565215</v>
      </c>
      <c r="G130" s="16">
        <f>VLOOKUP(E130,'e and d calculation '!$A$3:$Q$42,13,FALSE)</f>
        <v>9.3478260869565215</v>
      </c>
      <c r="H130" s="16">
        <f>VLOOKUP(E130,'e and d calculation '!$A$3:$Q$42,17,FALSE)</f>
        <v>18.195652173913043</v>
      </c>
    </row>
    <row r="131" spans="4:8" x14ac:dyDescent="0.35">
      <c r="D131" s="1">
        <v>130</v>
      </c>
      <c r="E131" s="1">
        <v>27</v>
      </c>
      <c r="F131" s="16">
        <f>VLOOKUP(E131,'e and d calculation '!$A$3:$Q$42,8,FALSE)</f>
        <v>8.8478260869565215</v>
      </c>
      <c r="G131" s="16">
        <f>VLOOKUP(E131,'e and d calculation '!$A$3:$Q$42,13,FALSE)</f>
        <v>9.3478260869565215</v>
      </c>
      <c r="H131" s="16">
        <f>VLOOKUP(E131,'e and d calculation '!$A$3:$Q$42,17,FALSE)</f>
        <v>18.195652173913043</v>
      </c>
    </row>
    <row r="132" spans="4:8" x14ac:dyDescent="0.35">
      <c r="D132" s="1">
        <v>131</v>
      </c>
      <c r="E132" s="1">
        <v>27</v>
      </c>
      <c r="F132" s="16">
        <f>VLOOKUP(E132,'e and d calculation '!$A$3:$Q$42,8,FALSE)</f>
        <v>8.8478260869565215</v>
      </c>
      <c r="G132" s="16">
        <f>VLOOKUP(E132,'e and d calculation '!$A$3:$Q$42,13,FALSE)</f>
        <v>9.3478260869565215</v>
      </c>
      <c r="H132" s="16">
        <f>VLOOKUP(E132,'e and d calculation '!$A$3:$Q$42,17,FALSE)</f>
        <v>18.195652173913043</v>
      </c>
    </row>
    <row r="133" spans="4:8" x14ac:dyDescent="0.35">
      <c r="D133" s="1">
        <v>132</v>
      </c>
      <c r="E133" s="1">
        <v>27</v>
      </c>
      <c r="F133" s="16">
        <f>VLOOKUP(E133,'e and d calculation '!$A$3:$Q$42,8,FALSE)</f>
        <v>8.8478260869565215</v>
      </c>
      <c r="G133" s="16">
        <f>VLOOKUP(E133,'e and d calculation '!$A$3:$Q$42,13,FALSE)</f>
        <v>9.3478260869565215</v>
      </c>
      <c r="H133" s="16">
        <f>VLOOKUP(E133,'e and d calculation '!$A$3:$Q$42,17,FALSE)</f>
        <v>18.195652173913043</v>
      </c>
    </row>
    <row r="134" spans="4:8" x14ac:dyDescent="0.35">
      <c r="D134" s="1">
        <v>133</v>
      </c>
      <c r="E134" s="1">
        <v>27</v>
      </c>
      <c r="F134" s="16">
        <f>VLOOKUP(E134,'e and d calculation '!$A$3:$Q$42,8,FALSE)</f>
        <v>8.8478260869565215</v>
      </c>
      <c r="G134" s="16">
        <f>VLOOKUP(E134,'e and d calculation '!$A$3:$Q$42,13,FALSE)</f>
        <v>9.3478260869565215</v>
      </c>
      <c r="H134" s="16">
        <f>VLOOKUP(E134,'e and d calculation '!$A$3:$Q$42,17,FALSE)</f>
        <v>18.195652173913043</v>
      </c>
    </row>
    <row r="135" spans="4:8" x14ac:dyDescent="0.35">
      <c r="D135" s="1">
        <v>134</v>
      </c>
      <c r="E135" s="1">
        <v>28</v>
      </c>
      <c r="F135" s="16">
        <f>VLOOKUP(E135,'e and d calculation '!$A$3:$Q$42,8,FALSE)</f>
        <v>9.8913043478260878</v>
      </c>
      <c r="G135" s="16">
        <f>VLOOKUP(E135,'e and d calculation '!$A$3:$Q$42,13,FALSE)</f>
        <v>10.391304347826086</v>
      </c>
      <c r="H135" s="16">
        <f>VLOOKUP(E135,'e and d calculation '!$A$3:$Q$42,17,FALSE)</f>
        <v>20.282608695652172</v>
      </c>
    </row>
    <row r="136" spans="4:8" x14ac:dyDescent="0.35">
      <c r="D136" s="1">
        <v>135</v>
      </c>
      <c r="E136" s="1">
        <v>28</v>
      </c>
      <c r="F136" s="16">
        <f>VLOOKUP(E136,'e and d calculation '!$A$3:$Q$42,8,FALSE)</f>
        <v>9.8913043478260878</v>
      </c>
      <c r="G136" s="16">
        <f>VLOOKUP(E136,'e and d calculation '!$A$3:$Q$42,13,FALSE)</f>
        <v>10.391304347826086</v>
      </c>
      <c r="H136" s="16">
        <f>VLOOKUP(E136,'e and d calculation '!$A$3:$Q$42,17,FALSE)</f>
        <v>20.282608695652172</v>
      </c>
    </row>
    <row r="137" spans="4:8" x14ac:dyDescent="0.35">
      <c r="D137" s="1">
        <v>136</v>
      </c>
      <c r="E137" s="1">
        <v>28</v>
      </c>
      <c r="F137" s="16">
        <f>VLOOKUP(E137,'e and d calculation '!$A$3:$Q$42,8,FALSE)</f>
        <v>9.8913043478260878</v>
      </c>
      <c r="G137" s="16">
        <f>VLOOKUP(E137,'e and d calculation '!$A$3:$Q$42,13,FALSE)</f>
        <v>10.391304347826086</v>
      </c>
      <c r="H137" s="16">
        <f>VLOOKUP(E137,'e and d calculation '!$A$3:$Q$42,17,FALSE)</f>
        <v>20.282608695652172</v>
      </c>
    </row>
    <row r="138" spans="4:8" x14ac:dyDescent="0.35">
      <c r="D138" s="1">
        <v>137</v>
      </c>
      <c r="E138" s="1">
        <v>28</v>
      </c>
      <c r="F138" s="16">
        <f>VLOOKUP(E138,'e and d calculation '!$A$3:$Q$42,8,FALSE)</f>
        <v>9.8913043478260878</v>
      </c>
      <c r="G138" s="16">
        <f>VLOOKUP(E138,'e and d calculation '!$A$3:$Q$42,13,FALSE)</f>
        <v>10.391304347826086</v>
      </c>
      <c r="H138" s="16">
        <f>VLOOKUP(E138,'e and d calculation '!$A$3:$Q$42,17,FALSE)</f>
        <v>20.282608695652172</v>
      </c>
    </row>
    <row r="139" spans="4:8" x14ac:dyDescent="0.35">
      <c r="D139" s="1">
        <v>138</v>
      </c>
      <c r="E139" s="1">
        <v>29</v>
      </c>
      <c r="F139" s="16">
        <f>VLOOKUP(E139,'e and d calculation '!$A$3:$Q$42,8,FALSE)</f>
        <v>10.934782608695652</v>
      </c>
      <c r="G139" s="16">
        <f>VLOOKUP(E139,'e and d calculation '!$A$3:$Q$42,13,FALSE)</f>
        <v>11.434782608695652</v>
      </c>
      <c r="H139" s="16">
        <f>VLOOKUP(E139,'e and d calculation '!$A$3:$Q$42,17,FALSE)</f>
        <v>22.369565217391305</v>
      </c>
    </row>
    <row r="140" spans="4:8" x14ac:dyDescent="0.35">
      <c r="D140" s="1">
        <v>139</v>
      </c>
      <c r="E140" s="1">
        <v>29</v>
      </c>
      <c r="F140" s="16">
        <f>VLOOKUP(E140,'e and d calculation '!$A$3:$Q$42,8,FALSE)</f>
        <v>10.934782608695652</v>
      </c>
      <c r="G140" s="16">
        <f>VLOOKUP(E140,'e and d calculation '!$A$3:$Q$42,13,FALSE)</f>
        <v>11.434782608695652</v>
      </c>
      <c r="H140" s="16">
        <f>VLOOKUP(E140,'e and d calculation '!$A$3:$Q$42,17,FALSE)</f>
        <v>22.369565217391305</v>
      </c>
    </row>
    <row r="141" spans="4:8" x14ac:dyDescent="0.35">
      <c r="D141" s="1">
        <v>140</v>
      </c>
      <c r="E141" s="1">
        <v>29</v>
      </c>
      <c r="F141" s="16">
        <f>VLOOKUP(E141,'e and d calculation '!$A$3:$Q$42,8,FALSE)</f>
        <v>10.934782608695652</v>
      </c>
      <c r="G141" s="16">
        <f>VLOOKUP(E141,'e and d calculation '!$A$3:$Q$42,13,FALSE)</f>
        <v>11.434782608695652</v>
      </c>
      <c r="H141" s="16">
        <f>VLOOKUP(E141,'e and d calculation '!$A$3:$Q$42,17,FALSE)</f>
        <v>22.369565217391305</v>
      </c>
    </row>
    <row r="142" spans="4:8" x14ac:dyDescent="0.35">
      <c r="D142" s="1">
        <v>141</v>
      </c>
      <c r="E142" s="1">
        <v>29</v>
      </c>
      <c r="F142" s="16">
        <f>VLOOKUP(E142,'e and d calculation '!$A$3:$Q$42,8,FALSE)</f>
        <v>10.934782608695652</v>
      </c>
      <c r="G142" s="16">
        <f>VLOOKUP(E142,'e and d calculation '!$A$3:$Q$42,13,FALSE)</f>
        <v>11.434782608695652</v>
      </c>
      <c r="H142" s="16">
        <f>VLOOKUP(E142,'e and d calculation '!$A$3:$Q$42,17,FALSE)</f>
        <v>22.369565217391305</v>
      </c>
    </row>
    <row r="143" spans="4:8" x14ac:dyDescent="0.35">
      <c r="D143" s="1">
        <v>142</v>
      </c>
      <c r="E143" s="1">
        <v>29</v>
      </c>
      <c r="F143" s="16">
        <f>VLOOKUP(E143,'e and d calculation '!$A$3:$Q$42,8,FALSE)</f>
        <v>10.934782608695652</v>
      </c>
      <c r="G143" s="16">
        <f>VLOOKUP(E143,'e and d calculation '!$A$3:$Q$42,13,FALSE)</f>
        <v>11.434782608695652</v>
      </c>
      <c r="H143" s="16">
        <f>VLOOKUP(E143,'e and d calculation '!$A$3:$Q$42,17,FALSE)</f>
        <v>22.369565217391305</v>
      </c>
    </row>
    <row r="144" spans="4:8" x14ac:dyDescent="0.35">
      <c r="D144" s="1">
        <v>143</v>
      </c>
      <c r="E144" s="1">
        <v>29</v>
      </c>
      <c r="F144" s="16">
        <f>VLOOKUP(E144,'e and d calculation '!$A$3:$Q$42,8,FALSE)</f>
        <v>10.934782608695652</v>
      </c>
      <c r="G144" s="16">
        <f>VLOOKUP(E144,'e and d calculation '!$A$3:$Q$42,13,FALSE)</f>
        <v>11.434782608695652</v>
      </c>
      <c r="H144" s="16">
        <f>VLOOKUP(E144,'e and d calculation '!$A$3:$Q$42,17,FALSE)</f>
        <v>22.369565217391305</v>
      </c>
    </row>
    <row r="145" spans="4:8" x14ac:dyDescent="0.35">
      <c r="D145" s="1">
        <v>144</v>
      </c>
      <c r="E145" s="1">
        <v>29</v>
      </c>
      <c r="F145" s="16">
        <f>VLOOKUP(E145,'e and d calculation '!$A$3:$Q$42,8,FALSE)</f>
        <v>10.934782608695652</v>
      </c>
      <c r="G145" s="16">
        <f>VLOOKUP(E145,'e and d calculation '!$A$3:$Q$42,13,FALSE)</f>
        <v>11.434782608695652</v>
      </c>
      <c r="H145" s="16">
        <f>VLOOKUP(E145,'e and d calculation '!$A$3:$Q$42,17,FALSE)</f>
        <v>22.369565217391305</v>
      </c>
    </row>
    <row r="146" spans="4:8" x14ac:dyDescent="0.35">
      <c r="D146" s="1">
        <v>145</v>
      </c>
      <c r="E146" s="1">
        <v>29</v>
      </c>
      <c r="F146" s="16">
        <f>VLOOKUP(E146,'e and d calculation '!$A$3:$Q$42,8,FALSE)</f>
        <v>10.934782608695652</v>
      </c>
      <c r="G146" s="16">
        <f>VLOOKUP(E146,'e and d calculation '!$A$3:$Q$42,13,FALSE)</f>
        <v>11.434782608695652</v>
      </c>
      <c r="H146" s="16">
        <f>VLOOKUP(E146,'e and d calculation '!$A$3:$Q$42,17,FALSE)</f>
        <v>22.369565217391305</v>
      </c>
    </row>
    <row r="147" spans="4:8" x14ac:dyDescent="0.35">
      <c r="D147" s="1">
        <v>146</v>
      </c>
      <c r="E147" s="1">
        <v>29</v>
      </c>
      <c r="F147" s="16">
        <f>VLOOKUP(E147,'e and d calculation '!$A$3:$Q$42,8,FALSE)</f>
        <v>10.934782608695652</v>
      </c>
      <c r="G147" s="16">
        <f>VLOOKUP(E147,'e and d calculation '!$A$3:$Q$42,13,FALSE)</f>
        <v>11.434782608695652</v>
      </c>
      <c r="H147" s="16">
        <f>VLOOKUP(E147,'e and d calculation '!$A$3:$Q$42,17,FALSE)</f>
        <v>22.369565217391305</v>
      </c>
    </row>
    <row r="148" spans="4:8" x14ac:dyDescent="0.35">
      <c r="D148" s="1">
        <v>147</v>
      </c>
      <c r="E148" s="1">
        <v>30</v>
      </c>
      <c r="F148" s="16">
        <f>VLOOKUP(E148,'e and d calculation '!$A$3:$Q$42,8,FALSE)</f>
        <v>4.6739130434782608</v>
      </c>
      <c r="G148" s="16">
        <f>VLOOKUP(E148,'e and d calculation '!$A$3:$Q$42,13,FALSE)</f>
        <v>5.1739130434782608</v>
      </c>
      <c r="H148" s="16">
        <f>VLOOKUP(E148,'e and d calculation '!$A$3:$Q$42,17,FALSE)</f>
        <v>9.8478260869565215</v>
      </c>
    </row>
    <row r="149" spans="4:8" x14ac:dyDescent="0.35">
      <c r="D149" s="1">
        <v>148</v>
      </c>
      <c r="E149" s="1">
        <v>30</v>
      </c>
      <c r="F149" s="16">
        <f>VLOOKUP(E149,'e and d calculation '!$A$3:$Q$42,8,FALSE)</f>
        <v>4.6739130434782608</v>
      </c>
      <c r="G149" s="16">
        <f>VLOOKUP(E149,'e and d calculation '!$A$3:$Q$42,13,FALSE)</f>
        <v>5.1739130434782608</v>
      </c>
      <c r="H149" s="16">
        <f>VLOOKUP(E149,'e and d calculation '!$A$3:$Q$42,17,FALSE)</f>
        <v>9.8478260869565215</v>
      </c>
    </row>
    <row r="150" spans="4:8" x14ac:dyDescent="0.35">
      <c r="D150" s="1">
        <v>149</v>
      </c>
      <c r="E150" s="1">
        <v>30</v>
      </c>
      <c r="F150" s="16">
        <f>VLOOKUP(E150,'e and d calculation '!$A$3:$Q$42,8,FALSE)</f>
        <v>4.6739130434782608</v>
      </c>
      <c r="G150" s="16">
        <f>VLOOKUP(E150,'e and d calculation '!$A$3:$Q$42,13,FALSE)</f>
        <v>5.1739130434782608</v>
      </c>
      <c r="H150" s="16">
        <f>VLOOKUP(E150,'e and d calculation '!$A$3:$Q$42,17,FALSE)</f>
        <v>9.8478260869565215</v>
      </c>
    </row>
    <row r="151" spans="4:8" x14ac:dyDescent="0.35">
      <c r="D151" s="1">
        <v>150</v>
      </c>
      <c r="E151" s="1">
        <v>30</v>
      </c>
      <c r="F151" s="16">
        <f>VLOOKUP(E151,'e and d calculation '!$A$3:$Q$42,8,FALSE)</f>
        <v>4.6739130434782608</v>
      </c>
      <c r="G151" s="16">
        <f>VLOOKUP(E151,'e and d calculation '!$A$3:$Q$42,13,FALSE)</f>
        <v>5.1739130434782608</v>
      </c>
      <c r="H151" s="16">
        <f>VLOOKUP(E151,'e and d calculation '!$A$3:$Q$42,17,FALSE)</f>
        <v>9.8478260869565215</v>
      </c>
    </row>
    <row r="152" spans="4:8" x14ac:dyDescent="0.35">
      <c r="D152" s="1">
        <v>151</v>
      </c>
      <c r="E152" s="1">
        <v>30</v>
      </c>
      <c r="F152" s="16">
        <f>VLOOKUP(E152,'e and d calculation '!$A$3:$Q$42,8,FALSE)</f>
        <v>4.6739130434782608</v>
      </c>
      <c r="G152" s="16">
        <f>VLOOKUP(E152,'e and d calculation '!$A$3:$Q$42,13,FALSE)</f>
        <v>5.1739130434782608</v>
      </c>
      <c r="H152" s="16">
        <f>VLOOKUP(E152,'e and d calculation '!$A$3:$Q$42,17,FALSE)</f>
        <v>9.8478260869565215</v>
      </c>
    </row>
    <row r="153" spans="4:8" x14ac:dyDescent="0.35">
      <c r="D153" s="1">
        <v>152</v>
      </c>
      <c r="E153" s="1">
        <v>30</v>
      </c>
      <c r="F153" s="16">
        <f>VLOOKUP(E153,'e and d calculation '!$A$3:$Q$42,8,FALSE)</f>
        <v>4.6739130434782608</v>
      </c>
      <c r="G153" s="16">
        <f>VLOOKUP(E153,'e and d calculation '!$A$3:$Q$42,13,FALSE)</f>
        <v>5.1739130434782608</v>
      </c>
      <c r="H153" s="16">
        <f>VLOOKUP(E153,'e and d calculation '!$A$3:$Q$42,17,FALSE)</f>
        <v>9.8478260869565215</v>
      </c>
    </row>
    <row r="154" spans="4:8" x14ac:dyDescent="0.35">
      <c r="D154" s="1">
        <v>153</v>
      </c>
      <c r="E154" s="1">
        <v>31</v>
      </c>
      <c r="F154" s="16">
        <f>VLOOKUP(E154,'e and d calculation '!$A$3:$Q$42,8,FALSE)</f>
        <v>7.8043478260869561</v>
      </c>
      <c r="G154" s="16">
        <f>VLOOKUP(E154,'e and d calculation '!$A$3:$Q$42,13,FALSE)</f>
        <v>8.304347826086957</v>
      </c>
      <c r="H154" s="16">
        <f>VLOOKUP(E154,'e and d calculation '!$A$3:$Q$42,17,FALSE)</f>
        <v>16.108695652173914</v>
      </c>
    </row>
    <row r="155" spans="4:8" x14ac:dyDescent="0.35">
      <c r="D155" s="1">
        <v>154</v>
      </c>
      <c r="E155" s="1">
        <v>31</v>
      </c>
      <c r="F155" s="16">
        <f>VLOOKUP(E155,'e and d calculation '!$A$3:$Q$42,8,FALSE)</f>
        <v>7.8043478260869561</v>
      </c>
      <c r="G155" s="16">
        <f>VLOOKUP(E155,'e and d calculation '!$A$3:$Q$42,13,FALSE)</f>
        <v>8.304347826086957</v>
      </c>
      <c r="H155" s="16">
        <f>VLOOKUP(E155,'e and d calculation '!$A$3:$Q$42,17,FALSE)</f>
        <v>16.108695652173914</v>
      </c>
    </row>
    <row r="156" spans="4:8" x14ac:dyDescent="0.35">
      <c r="D156" s="1">
        <v>155</v>
      </c>
      <c r="E156" s="1">
        <v>31</v>
      </c>
      <c r="F156" s="16">
        <f>VLOOKUP(E156,'e and d calculation '!$A$3:$Q$42,8,FALSE)</f>
        <v>7.8043478260869561</v>
      </c>
      <c r="G156" s="16">
        <f>VLOOKUP(E156,'e and d calculation '!$A$3:$Q$42,13,FALSE)</f>
        <v>8.304347826086957</v>
      </c>
      <c r="H156" s="16">
        <f>VLOOKUP(E156,'e and d calculation '!$A$3:$Q$42,17,FALSE)</f>
        <v>16.108695652173914</v>
      </c>
    </row>
    <row r="157" spans="4:8" x14ac:dyDescent="0.35">
      <c r="D157" s="1">
        <v>156</v>
      </c>
      <c r="E157" s="1">
        <v>32</v>
      </c>
      <c r="F157" s="16">
        <f>VLOOKUP(E157,'e and d calculation '!$A$3:$Q$42,8,FALSE)</f>
        <v>8.8478260869565215</v>
      </c>
      <c r="G157" s="16">
        <f>VLOOKUP(E157,'e and d calculation '!$A$3:$Q$42,13,FALSE)</f>
        <v>9.3478260869565215</v>
      </c>
      <c r="H157" s="16">
        <f>VLOOKUP(E157,'e and d calculation '!$A$3:$Q$42,17,FALSE)</f>
        <v>18.195652173913043</v>
      </c>
    </row>
    <row r="158" spans="4:8" x14ac:dyDescent="0.35">
      <c r="D158" s="1">
        <v>157</v>
      </c>
      <c r="E158" s="1">
        <v>32</v>
      </c>
      <c r="F158" s="16">
        <f>VLOOKUP(E158,'e and d calculation '!$A$3:$Q$42,8,FALSE)</f>
        <v>8.8478260869565215</v>
      </c>
      <c r="G158" s="16">
        <f>VLOOKUP(E158,'e and d calculation '!$A$3:$Q$42,13,FALSE)</f>
        <v>9.3478260869565215</v>
      </c>
      <c r="H158" s="16">
        <f>VLOOKUP(E158,'e and d calculation '!$A$3:$Q$42,17,FALSE)</f>
        <v>18.195652173913043</v>
      </c>
    </row>
    <row r="159" spans="4:8" x14ac:dyDescent="0.35">
      <c r="D159" s="1">
        <v>158</v>
      </c>
      <c r="E159" s="1">
        <v>32</v>
      </c>
      <c r="F159" s="16">
        <f>VLOOKUP(E159,'e and d calculation '!$A$3:$Q$42,8,FALSE)</f>
        <v>8.8478260869565215</v>
      </c>
      <c r="G159" s="16">
        <f>VLOOKUP(E159,'e and d calculation '!$A$3:$Q$42,13,FALSE)</f>
        <v>9.3478260869565215</v>
      </c>
      <c r="H159" s="16">
        <f>VLOOKUP(E159,'e and d calculation '!$A$3:$Q$42,17,FALSE)</f>
        <v>18.195652173913043</v>
      </c>
    </row>
    <row r="160" spans="4:8" x14ac:dyDescent="0.35">
      <c r="D160" s="1">
        <v>159</v>
      </c>
      <c r="E160" s="1">
        <v>32</v>
      </c>
      <c r="F160" s="16">
        <f>VLOOKUP(E160,'e and d calculation '!$A$3:$Q$42,8,FALSE)</f>
        <v>8.8478260869565215</v>
      </c>
      <c r="G160" s="16">
        <f>VLOOKUP(E160,'e and d calculation '!$A$3:$Q$42,13,FALSE)</f>
        <v>9.3478260869565215</v>
      </c>
      <c r="H160" s="16">
        <f>VLOOKUP(E160,'e and d calculation '!$A$3:$Q$42,17,FALSE)</f>
        <v>18.195652173913043</v>
      </c>
    </row>
    <row r="161" spans="4:8" x14ac:dyDescent="0.35">
      <c r="D161" s="1">
        <v>160</v>
      </c>
      <c r="E161" s="1">
        <v>32</v>
      </c>
      <c r="F161" s="16">
        <f>VLOOKUP(E161,'e and d calculation '!$A$3:$Q$42,8,FALSE)</f>
        <v>8.8478260869565215</v>
      </c>
      <c r="G161" s="16">
        <f>VLOOKUP(E161,'e and d calculation '!$A$3:$Q$42,13,FALSE)</f>
        <v>9.3478260869565215</v>
      </c>
      <c r="H161" s="16">
        <f>VLOOKUP(E161,'e and d calculation '!$A$3:$Q$42,17,FALSE)</f>
        <v>18.195652173913043</v>
      </c>
    </row>
    <row r="162" spans="4:8" x14ac:dyDescent="0.35">
      <c r="D162" s="1">
        <v>161</v>
      </c>
      <c r="E162" s="1">
        <v>32</v>
      </c>
      <c r="F162" s="16">
        <f>VLOOKUP(E162,'e and d calculation '!$A$3:$Q$42,8,FALSE)</f>
        <v>8.8478260869565215</v>
      </c>
      <c r="G162" s="16">
        <f>VLOOKUP(E162,'e and d calculation '!$A$3:$Q$42,13,FALSE)</f>
        <v>9.3478260869565215</v>
      </c>
      <c r="H162" s="16">
        <f>VLOOKUP(E162,'e and d calculation '!$A$3:$Q$42,17,FALSE)</f>
        <v>18.195652173913043</v>
      </c>
    </row>
    <row r="163" spans="4:8" x14ac:dyDescent="0.35">
      <c r="D163" s="1">
        <v>162</v>
      </c>
      <c r="E163" s="1">
        <v>32</v>
      </c>
      <c r="F163" s="16">
        <f>VLOOKUP(E163,'e and d calculation '!$A$3:$Q$42,8,FALSE)</f>
        <v>8.8478260869565215</v>
      </c>
      <c r="G163" s="16">
        <f>VLOOKUP(E163,'e and d calculation '!$A$3:$Q$42,13,FALSE)</f>
        <v>9.3478260869565215</v>
      </c>
      <c r="H163" s="16">
        <f>VLOOKUP(E163,'e and d calculation '!$A$3:$Q$42,17,FALSE)</f>
        <v>18.195652173913043</v>
      </c>
    </row>
    <row r="164" spans="4:8" x14ac:dyDescent="0.35">
      <c r="D164" s="1">
        <v>163</v>
      </c>
      <c r="E164" s="1">
        <v>33</v>
      </c>
      <c r="F164" s="16">
        <f>VLOOKUP(E164,'e and d calculation '!$A$3:$Q$42,8,FALSE)</f>
        <v>10.934782608695652</v>
      </c>
      <c r="G164" s="16">
        <f>VLOOKUP(E164,'e and d calculation '!$A$3:$Q$42,13,FALSE)</f>
        <v>11.434782608695652</v>
      </c>
      <c r="H164" s="16">
        <f>VLOOKUP(E164,'e and d calculation '!$A$3:$Q$42,17,FALSE)</f>
        <v>22.369565217391305</v>
      </c>
    </row>
    <row r="165" spans="4:8" x14ac:dyDescent="0.35">
      <c r="D165" s="1">
        <v>164</v>
      </c>
      <c r="E165" s="1">
        <v>33</v>
      </c>
      <c r="F165" s="16">
        <f>VLOOKUP(E165,'e and d calculation '!$A$3:$Q$42,8,FALSE)</f>
        <v>10.934782608695652</v>
      </c>
      <c r="G165" s="16">
        <f>VLOOKUP(E165,'e and d calculation '!$A$3:$Q$42,13,FALSE)</f>
        <v>11.434782608695652</v>
      </c>
      <c r="H165" s="16">
        <f>VLOOKUP(E165,'e and d calculation '!$A$3:$Q$42,17,FALSE)</f>
        <v>22.369565217391305</v>
      </c>
    </row>
    <row r="166" spans="4:8" x14ac:dyDescent="0.35">
      <c r="D166" s="1">
        <v>165</v>
      </c>
      <c r="E166" s="1">
        <v>33</v>
      </c>
      <c r="F166" s="16">
        <f>VLOOKUP(E166,'e and d calculation '!$A$3:$Q$42,8,FALSE)</f>
        <v>10.934782608695652</v>
      </c>
      <c r="G166" s="16">
        <f>VLOOKUP(E166,'e and d calculation '!$A$3:$Q$42,13,FALSE)</f>
        <v>11.434782608695652</v>
      </c>
      <c r="H166" s="16">
        <f>VLOOKUP(E166,'e and d calculation '!$A$3:$Q$42,17,FALSE)</f>
        <v>22.369565217391305</v>
      </c>
    </row>
    <row r="167" spans="4:8" x14ac:dyDescent="0.35">
      <c r="D167" s="1">
        <v>166</v>
      </c>
      <c r="E167" s="1">
        <v>33</v>
      </c>
      <c r="F167" s="16">
        <f>VLOOKUP(E167,'e and d calculation '!$A$3:$Q$42,8,FALSE)</f>
        <v>10.934782608695652</v>
      </c>
      <c r="G167" s="16">
        <f>VLOOKUP(E167,'e and d calculation '!$A$3:$Q$42,13,FALSE)</f>
        <v>11.434782608695652</v>
      </c>
      <c r="H167" s="16">
        <f>VLOOKUP(E167,'e and d calculation '!$A$3:$Q$42,17,FALSE)</f>
        <v>22.369565217391305</v>
      </c>
    </row>
    <row r="168" spans="4:8" x14ac:dyDescent="0.35">
      <c r="D168" s="1">
        <v>167</v>
      </c>
      <c r="E168" s="1">
        <v>33</v>
      </c>
      <c r="F168" s="16">
        <f>VLOOKUP(E168,'e and d calculation '!$A$3:$Q$42,8,FALSE)</f>
        <v>10.934782608695652</v>
      </c>
      <c r="G168" s="16">
        <f>VLOOKUP(E168,'e and d calculation '!$A$3:$Q$42,13,FALSE)</f>
        <v>11.434782608695652</v>
      </c>
      <c r="H168" s="16">
        <f>VLOOKUP(E168,'e and d calculation '!$A$3:$Q$42,17,FALSE)</f>
        <v>22.369565217391305</v>
      </c>
    </row>
    <row r="169" spans="4:8" x14ac:dyDescent="0.35">
      <c r="D169" s="1">
        <v>168</v>
      </c>
      <c r="E169" s="1">
        <v>33</v>
      </c>
      <c r="F169" s="16">
        <f>VLOOKUP(E169,'e and d calculation '!$A$3:$Q$42,8,FALSE)</f>
        <v>10.934782608695652</v>
      </c>
      <c r="G169" s="16">
        <f>VLOOKUP(E169,'e and d calculation '!$A$3:$Q$42,13,FALSE)</f>
        <v>11.434782608695652</v>
      </c>
      <c r="H169" s="16">
        <f>VLOOKUP(E169,'e and d calculation '!$A$3:$Q$42,17,FALSE)</f>
        <v>22.369565217391305</v>
      </c>
    </row>
    <row r="170" spans="4:8" x14ac:dyDescent="0.35">
      <c r="D170" s="1">
        <v>169</v>
      </c>
      <c r="E170" s="1">
        <v>33</v>
      </c>
      <c r="F170" s="16">
        <f>VLOOKUP(E170,'e and d calculation '!$A$3:$Q$42,8,FALSE)</f>
        <v>10.934782608695652</v>
      </c>
      <c r="G170" s="16">
        <f>VLOOKUP(E170,'e and d calculation '!$A$3:$Q$42,13,FALSE)</f>
        <v>11.434782608695652</v>
      </c>
      <c r="H170" s="16">
        <f>VLOOKUP(E170,'e and d calculation '!$A$3:$Q$42,17,FALSE)</f>
        <v>22.369565217391305</v>
      </c>
    </row>
    <row r="171" spans="4:8" x14ac:dyDescent="0.35">
      <c r="D171" s="1">
        <v>170</v>
      </c>
      <c r="E171" s="1">
        <v>33</v>
      </c>
      <c r="F171" s="16">
        <f>VLOOKUP(E171,'e and d calculation '!$A$3:$Q$42,8,FALSE)</f>
        <v>10.934782608695652</v>
      </c>
      <c r="G171" s="16">
        <f>VLOOKUP(E171,'e and d calculation '!$A$3:$Q$42,13,FALSE)</f>
        <v>11.434782608695652</v>
      </c>
      <c r="H171" s="16">
        <f>VLOOKUP(E171,'e and d calculation '!$A$3:$Q$42,17,FALSE)</f>
        <v>22.369565217391305</v>
      </c>
    </row>
    <row r="172" spans="4:8" x14ac:dyDescent="0.35">
      <c r="D172" s="1">
        <v>171</v>
      </c>
      <c r="E172" s="1">
        <v>33</v>
      </c>
      <c r="F172" s="16">
        <f>VLOOKUP(E172,'e and d calculation '!$A$3:$Q$42,8,FALSE)</f>
        <v>10.934782608695652</v>
      </c>
      <c r="G172" s="16">
        <f>VLOOKUP(E172,'e and d calculation '!$A$3:$Q$42,13,FALSE)</f>
        <v>11.434782608695652</v>
      </c>
      <c r="H172" s="16">
        <f>VLOOKUP(E172,'e and d calculation '!$A$3:$Q$42,17,FALSE)</f>
        <v>22.369565217391305</v>
      </c>
    </row>
    <row r="173" spans="4:8" x14ac:dyDescent="0.35">
      <c r="D173" s="1">
        <v>172</v>
      </c>
      <c r="E173" s="1">
        <v>34</v>
      </c>
      <c r="F173" s="16">
        <f>VLOOKUP(E173,'e and d calculation '!$A$3:$Q$42,8,FALSE)</f>
        <v>11.978260869565217</v>
      </c>
      <c r="G173" s="16">
        <f>VLOOKUP(E173,'e and d calculation '!$A$3:$Q$42,13,FALSE)</f>
        <v>12.478260869565215</v>
      </c>
      <c r="H173" s="16">
        <f>VLOOKUP(E173,'e and d calculation '!$A$3:$Q$42,17,FALSE)</f>
        <v>24.45652173913043</v>
      </c>
    </row>
    <row r="174" spans="4:8" x14ac:dyDescent="0.35">
      <c r="D174" s="1">
        <v>173</v>
      </c>
      <c r="E174" s="1">
        <v>34</v>
      </c>
      <c r="F174" s="16">
        <f>VLOOKUP(E174,'e and d calculation '!$A$3:$Q$42,8,FALSE)</f>
        <v>11.978260869565217</v>
      </c>
      <c r="G174" s="16">
        <f>VLOOKUP(E174,'e and d calculation '!$A$3:$Q$42,13,FALSE)</f>
        <v>12.478260869565215</v>
      </c>
      <c r="H174" s="16">
        <f>VLOOKUP(E174,'e and d calculation '!$A$3:$Q$42,17,FALSE)</f>
        <v>24.45652173913043</v>
      </c>
    </row>
    <row r="175" spans="4:8" x14ac:dyDescent="0.35">
      <c r="D175" s="1">
        <v>174</v>
      </c>
      <c r="E175" s="1">
        <v>34</v>
      </c>
      <c r="F175" s="16">
        <f>VLOOKUP(E175,'e and d calculation '!$A$3:$Q$42,8,FALSE)</f>
        <v>11.978260869565217</v>
      </c>
      <c r="G175" s="16">
        <f>VLOOKUP(E175,'e and d calculation '!$A$3:$Q$42,13,FALSE)</f>
        <v>12.478260869565215</v>
      </c>
      <c r="H175" s="16">
        <f>VLOOKUP(E175,'e and d calculation '!$A$3:$Q$42,17,FALSE)</f>
        <v>24.45652173913043</v>
      </c>
    </row>
    <row r="176" spans="4:8" x14ac:dyDescent="0.35">
      <c r="D176" s="1">
        <v>175</v>
      </c>
      <c r="E176" s="1">
        <v>34</v>
      </c>
      <c r="F176" s="16">
        <f>VLOOKUP(E176,'e and d calculation '!$A$3:$Q$42,8,FALSE)</f>
        <v>11.978260869565217</v>
      </c>
      <c r="G176" s="16">
        <f>VLOOKUP(E176,'e and d calculation '!$A$3:$Q$42,13,FALSE)</f>
        <v>12.478260869565215</v>
      </c>
      <c r="H176" s="16">
        <f>VLOOKUP(E176,'e and d calculation '!$A$3:$Q$42,17,FALSE)</f>
        <v>24.45652173913043</v>
      </c>
    </row>
    <row r="177" spans="4:8" x14ac:dyDescent="0.35">
      <c r="D177" s="1">
        <v>176</v>
      </c>
      <c r="E177" s="1">
        <v>34</v>
      </c>
      <c r="F177" s="16">
        <f>VLOOKUP(E177,'e and d calculation '!$A$3:$Q$42,8,FALSE)</f>
        <v>11.978260869565217</v>
      </c>
      <c r="G177" s="16">
        <f>VLOOKUP(E177,'e and d calculation '!$A$3:$Q$42,13,FALSE)</f>
        <v>12.478260869565215</v>
      </c>
      <c r="H177" s="16">
        <f>VLOOKUP(E177,'e and d calculation '!$A$3:$Q$42,17,FALSE)</f>
        <v>24.45652173913043</v>
      </c>
    </row>
    <row r="178" spans="4:8" x14ac:dyDescent="0.35">
      <c r="D178" s="1">
        <v>177</v>
      </c>
      <c r="E178" s="1">
        <v>34</v>
      </c>
      <c r="F178" s="16">
        <f>VLOOKUP(E178,'e and d calculation '!$A$3:$Q$42,8,FALSE)</f>
        <v>11.978260869565217</v>
      </c>
      <c r="G178" s="16">
        <f>VLOOKUP(E178,'e and d calculation '!$A$3:$Q$42,13,FALSE)</f>
        <v>12.478260869565215</v>
      </c>
      <c r="H178" s="16">
        <f>VLOOKUP(E178,'e and d calculation '!$A$3:$Q$42,17,FALSE)</f>
        <v>24.45652173913043</v>
      </c>
    </row>
    <row r="179" spans="4:8" x14ac:dyDescent="0.35">
      <c r="D179" s="1">
        <v>178</v>
      </c>
      <c r="E179" s="1">
        <v>35</v>
      </c>
      <c r="F179" s="16">
        <f>VLOOKUP(E179,'e and d calculation '!$A$3:$Q$42,8,FALSE)</f>
        <v>13.021739130434783</v>
      </c>
      <c r="G179" s="16">
        <f>VLOOKUP(E179,'e and d calculation '!$A$3:$Q$42,13,FALSE)</f>
        <v>13.521739130434783</v>
      </c>
      <c r="H179" s="16">
        <f>VLOOKUP(E179,'e and d calculation '!$A$3:$Q$42,17,FALSE)</f>
        <v>26.543478260869566</v>
      </c>
    </row>
    <row r="180" spans="4:8" x14ac:dyDescent="0.35">
      <c r="D180" s="1">
        <v>179</v>
      </c>
      <c r="E180" s="1">
        <v>35</v>
      </c>
      <c r="F180" s="16">
        <f>VLOOKUP(E180,'e and d calculation '!$A$3:$Q$42,8,FALSE)</f>
        <v>13.021739130434783</v>
      </c>
      <c r="G180" s="16">
        <f>VLOOKUP(E180,'e and d calculation '!$A$3:$Q$42,13,FALSE)</f>
        <v>13.521739130434783</v>
      </c>
      <c r="H180" s="16">
        <f>VLOOKUP(E180,'e and d calculation '!$A$3:$Q$42,17,FALSE)</f>
        <v>26.543478260869566</v>
      </c>
    </row>
    <row r="181" spans="4:8" x14ac:dyDescent="0.35">
      <c r="D181" s="1">
        <v>180</v>
      </c>
      <c r="E181" s="1">
        <v>36</v>
      </c>
      <c r="F181" s="16">
        <f>VLOOKUP(E181,'e and d calculation '!$A$3:$Q$42,8,FALSE)</f>
        <v>7.8043478260869561</v>
      </c>
      <c r="G181" s="16">
        <f>VLOOKUP(E181,'e and d calculation '!$A$3:$Q$42,13,FALSE)</f>
        <v>8.304347826086957</v>
      </c>
      <c r="H181" s="16">
        <f>VLOOKUP(E181,'e and d calculation '!$A$3:$Q$42,17,FALSE)</f>
        <v>16.108695652173914</v>
      </c>
    </row>
    <row r="182" spans="4:8" x14ac:dyDescent="0.35">
      <c r="D182" s="1">
        <v>181</v>
      </c>
      <c r="E182" s="1">
        <v>36</v>
      </c>
      <c r="F182" s="16">
        <f>VLOOKUP(E182,'e and d calculation '!$A$3:$Q$42,8,FALSE)</f>
        <v>7.8043478260869561</v>
      </c>
      <c r="G182" s="16">
        <f>VLOOKUP(E182,'e and d calculation '!$A$3:$Q$42,13,FALSE)</f>
        <v>8.304347826086957</v>
      </c>
      <c r="H182" s="16">
        <f>VLOOKUP(E182,'e and d calculation '!$A$3:$Q$42,17,FALSE)</f>
        <v>16.108695652173914</v>
      </c>
    </row>
    <row r="183" spans="4:8" x14ac:dyDescent="0.35">
      <c r="D183" s="1">
        <v>182</v>
      </c>
      <c r="E183" s="1">
        <v>37</v>
      </c>
      <c r="F183" s="16">
        <f>VLOOKUP(E183,'e and d calculation '!$A$3:$Q$42,8,FALSE)</f>
        <v>8.8478260869565215</v>
      </c>
      <c r="G183" s="16">
        <f>VLOOKUP(E183,'e and d calculation '!$A$3:$Q$42,13,FALSE)</f>
        <v>9.3478260869565215</v>
      </c>
      <c r="H183" s="16">
        <f>VLOOKUP(E183,'e and d calculation '!$A$3:$Q$42,17,FALSE)</f>
        <v>18.195652173913043</v>
      </c>
    </row>
    <row r="184" spans="4:8" x14ac:dyDescent="0.35">
      <c r="D184" s="1">
        <v>183</v>
      </c>
      <c r="E184" s="1">
        <v>37</v>
      </c>
      <c r="F184" s="16">
        <f>VLOOKUP(E184,'e and d calculation '!$A$3:$Q$42,8,FALSE)</f>
        <v>8.8478260869565215</v>
      </c>
      <c r="G184" s="16">
        <f>VLOOKUP(E184,'e and d calculation '!$A$3:$Q$42,13,FALSE)</f>
        <v>9.3478260869565215</v>
      </c>
      <c r="H184" s="16">
        <f>VLOOKUP(E184,'e and d calculation '!$A$3:$Q$42,17,FALSE)</f>
        <v>18.195652173913043</v>
      </c>
    </row>
    <row r="185" spans="4:8" x14ac:dyDescent="0.35">
      <c r="D185" s="1">
        <v>184</v>
      </c>
      <c r="E185" s="1">
        <v>37</v>
      </c>
      <c r="F185" s="16">
        <f>VLOOKUP(E185,'e and d calculation '!$A$3:$Q$42,8,FALSE)</f>
        <v>8.8478260869565215</v>
      </c>
      <c r="G185" s="16">
        <f>VLOOKUP(E185,'e and d calculation '!$A$3:$Q$42,13,FALSE)</f>
        <v>9.3478260869565215</v>
      </c>
      <c r="H185" s="16">
        <f>VLOOKUP(E185,'e and d calculation '!$A$3:$Q$42,17,FALSE)</f>
        <v>18.195652173913043</v>
      </c>
    </row>
    <row r="186" spans="4:8" x14ac:dyDescent="0.35">
      <c r="D186" s="1">
        <v>185</v>
      </c>
      <c r="E186" s="1">
        <v>37</v>
      </c>
      <c r="F186" s="16">
        <f>VLOOKUP(E186,'e and d calculation '!$A$3:$Q$42,8,FALSE)</f>
        <v>8.8478260869565215</v>
      </c>
      <c r="G186" s="16">
        <f>VLOOKUP(E186,'e and d calculation '!$A$3:$Q$42,13,FALSE)</f>
        <v>9.3478260869565215</v>
      </c>
      <c r="H186" s="16">
        <f>VLOOKUP(E186,'e and d calculation '!$A$3:$Q$42,17,FALSE)</f>
        <v>18.195652173913043</v>
      </c>
    </row>
    <row r="187" spans="4:8" x14ac:dyDescent="0.35">
      <c r="D187" s="1">
        <v>186</v>
      </c>
      <c r="E187" s="1">
        <v>37</v>
      </c>
      <c r="F187" s="16">
        <f>VLOOKUP(E187,'e and d calculation '!$A$3:$Q$42,8,FALSE)</f>
        <v>8.8478260869565215</v>
      </c>
      <c r="G187" s="16">
        <f>VLOOKUP(E187,'e and d calculation '!$A$3:$Q$42,13,FALSE)</f>
        <v>9.3478260869565215</v>
      </c>
      <c r="H187" s="16">
        <f>VLOOKUP(E187,'e and d calculation '!$A$3:$Q$42,17,FALSE)</f>
        <v>18.195652173913043</v>
      </c>
    </row>
    <row r="188" spans="4:8" x14ac:dyDescent="0.35">
      <c r="D188" s="1">
        <v>187</v>
      </c>
      <c r="E188" s="1">
        <v>37</v>
      </c>
      <c r="F188" s="16">
        <f>VLOOKUP(E188,'e and d calculation '!$A$3:$Q$42,8,FALSE)</f>
        <v>8.8478260869565215</v>
      </c>
      <c r="G188" s="16">
        <f>VLOOKUP(E188,'e and d calculation '!$A$3:$Q$42,13,FALSE)</f>
        <v>9.3478260869565215</v>
      </c>
      <c r="H188" s="16">
        <f>VLOOKUP(E188,'e and d calculation '!$A$3:$Q$42,17,FALSE)</f>
        <v>18.195652173913043</v>
      </c>
    </row>
    <row r="189" spans="4:8" x14ac:dyDescent="0.35">
      <c r="D189" s="1">
        <v>188</v>
      </c>
      <c r="E189" s="1">
        <v>37</v>
      </c>
      <c r="F189" s="16">
        <f>VLOOKUP(E189,'e and d calculation '!$A$3:$Q$42,8,FALSE)</f>
        <v>8.8478260869565215</v>
      </c>
      <c r="G189" s="16">
        <f>VLOOKUP(E189,'e and d calculation '!$A$3:$Q$42,13,FALSE)</f>
        <v>9.3478260869565215</v>
      </c>
      <c r="H189" s="16">
        <f>VLOOKUP(E189,'e and d calculation '!$A$3:$Q$42,17,FALSE)</f>
        <v>18.195652173913043</v>
      </c>
    </row>
    <row r="190" spans="4:8" x14ac:dyDescent="0.35">
      <c r="D190" s="1">
        <v>189</v>
      </c>
      <c r="E190" s="1">
        <v>37</v>
      </c>
      <c r="F190" s="16">
        <f>VLOOKUP(E190,'e and d calculation '!$A$3:$Q$42,8,FALSE)</f>
        <v>8.8478260869565215</v>
      </c>
      <c r="G190" s="16">
        <f>VLOOKUP(E190,'e and d calculation '!$A$3:$Q$42,13,FALSE)</f>
        <v>9.3478260869565215</v>
      </c>
      <c r="H190" s="16">
        <f>VLOOKUP(E190,'e and d calculation '!$A$3:$Q$42,17,FALSE)</f>
        <v>18.195652173913043</v>
      </c>
    </row>
    <row r="191" spans="4:8" x14ac:dyDescent="0.35">
      <c r="D191" s="1">
        <v>190</v>
      </c>
      <c r="E191" s="1">
        <v>37</v>
      </c>
      <c r="F191" s="16">
        <f>VLOOKUP(E191,'e and d calculation '!$A$3:$Q$42,8,FALSE)</f>
        <v>8.8478260869565215</v>
      </c>
      <c r="G191" s="16">
        <f>VLOOKUP(E191,'e and d calculation '!$A$3:$Q$42,13,FALSE)</f>
        <v>9.3478260869565215</v>
      </c>
      <c r="H191" s="16">
        <f>VLOOKUP(E191,'e and d calculation '!$A$3:$Q$42,17,FALSE)</f>
        <v>18.195652173913043</v>
      </c>
    </row>
    <row r="192" spans="4:8" x14ac:dyDescent="0.35">
      <c r="D192" s="1">
        <v>191</v>
      </c>
      <c r="E192" s="1">
        <v>38</v>
      </c>
      <c r="F192" s="16">
        <f>VLOOKUP(E192,'e and d calculation '!$A$3:$Q$42,8,FALSE)</f>
        <v>9.8913043478260878</v>
      </c>
      <c r="G192" s="16">
        <f>VLOOKUP(E192,'e and d calculation '!$A$3:$Q$42,13,FALSE)</f>
        <v>10.391304347826086</v>
      </c>
      <c r="H192" s="16">
        <f>VLOOKUP(E192,'e and d calculation '!$A$3:$Q$42,17,FALSE)</f>
        <v>20.282608695652172</v>
      </c>
    </row>
    <row r="193" spans="4:13" x14ac:dyDescent="0.35">
      <c r="D193" s="1">
        <v>192</v>
      </c>
      <c r="E193" s="1">
        <v>39</v>
      </c>
      <c r="F193" s="16">
        <f>VLOOKUP(E193,'e and d calculation '!$A$3:$Q$42,8,FALSE)</f>
        <v>10.934782608695652</v>
      </c>
      <c r="G193" s="16">
        <f>VLOOKUP(E193,'e and d calculation '!$A$3:$Q$42,13,FALSE)</f>
        <v>11.434782608695652</v>
      </c>
      <c r="H193" s="16">
        <f>VLOOKUP(E193,'e and d calculation '!$A$3:$Q$42,17,FALSE)</f>
        <v>22.369565217391305</v>
      </c>
    </row>
    <row r="194" spans="4:13" x14ac:dyDescent="0.35">
      <c r="D194" s="1">
        <v>193</v>
      </c>
      <c r="E194" s="1">
        <v>39</v>
      </c>
      <c r="F194" s="16">
        <f>VLOOKUP(E194,'e and d calculation '!$A$3:$Q$42,8,FALSE)</f>
        <v>10.934782608695652</v>
      </c>
      <c r="G194" s="16">
        <f>VLOOKUP(E194,'e and d calculation '!$A$3:$Q$42,13,FALSE)</f>
        <v>11.434782608695652</v>
      </c>
      <c r="H194" s="16">
        <f>VLOOKUP(E194,'e and d calculation '!$A$3:$Q$42,17,FALSE)</f>
        <v>22.369565217391305</v>
      </c>
    </row>
    <row r="195" spans="4:13" x14ac:dyDescent="0.35">
      <c r="D195" s="1">
        <v>194</v>
      </c>
      <c r="E195" s="1">
        <v>39</v>
      </c>
      <c r="F195" s="16">
        <f>VLOOKUP(E195,'e and d calculation '!$A$3:$Q$42,8,FALSE)</f>
        <v>10.934782608695652</v>
      </c>
      <c r="G195" s="16">
        <f>VLOOKUP(E195,'e and d calculation '!$A$3:$Q$42,13,FALSE)</f>
        <v>11.434782608695652</v>
      </c>
      <c r="H195" s="16">
        <f>VLOOKUP(E195,'e and d calculation '!$A$3:$Q$42,17,FALSE)</f>
        <v>22.369565217391305</v>
      </c>
    </row>
    <row r="196" spans="4:13" x14ac:dyDescent="0.35">
      <c r="D196" s="1">
        <v>195</v>
      </c>
      <c r="E196" s="1">
        <v>39</v>
      </c>
      <c r="F196" s="16">
        <f>VLOOKUP(E196,'e and d calculation '!$A$3:$Q$42,8,FALSE)</f>
        <v>10.934782608695652</v>
      </c>
      <c r="G196" s="16">
        <f>VLOOKUP(E196,'e and d calculation '!$A$3:$Q$42,13,FALSE)</f>
        <v>11.434782608695652</v>
      </c>
      <c r="H196" s="16">
        <f>VLOOKUP(E196,'e and d calculation '!$A$3:$Q$42,17,FALSE)</f>
        <v>22.369565217391305</v>
      </c>
    </row>
    <row r="197" spans="4:13" x14ac:dyDescent="0.35">
      <c r="D197" s="1">
        <v>196</v>
      </c>
      <c r="E197" s="1">
        <v>39</v>
      </c>
      <c r="F197" s="16">
        <f>VLOOKUP(E197,'e and d calculation '!$A$3:$Q$42,8,FALSE)</f>
        <v>10.934782608695652</v>
      </c>
      <c r="G197" s="16">
        <f>VLOOKUP(E197,'e and d calculation '!$A$3:$Q$42,13,FALSE)</f>
        <v>11.434782608695652</v>
      </c>
      <c r="H197" s="16">
        <f>VLOOKUP(E197,'e and d calculation '!$A$3:$Q$42,17,FALSE)</f>
        <v>22.369565217391305</v>
      </c>
    </row>
    <row r="198" spans="4:13" x14ac:dyDescent="0.35">
      <c r="D198" s="1">
        <v>197</v>
      </c>
      <c r="E198" s="1">
        <v>40</v>
      </c>
      <c r="F198" s="16">
        <f>VLOOKUP(E198,'e and d calculation '!$A$3:$Q$42,8,FALSE)</f>
        <v>11.978260869565217</v>
      </c>
      <c r="G198" s="16">
        <f>VLOOKUP(E198,'e and d calculation '!$A$3:$Q$42,13,FALSE)</f>
        <v>12.478260869565215</v>
      </c>
      <c r="H198" s="16">
        <f>VLOOKUP(E198,'e and d calculation '!$A$3:$Q$42,17,FALSE)</f>
        <v>24.45652173913043</v>
      </c>
    </row>
    <row r="199" spans="4:13" x14ac:dyDescent="0.35">
      <c r="D199" s="1">
        <v>198</v>
      </c>
      <c r="E199" s="1">
        <v>40</v>
      </c>
      <c r="F199" s="16">
        <f>VLOOKUP(E199,'e and d calculation '!$A$3:$Q$42,8,FALSE)</f>
        <v>11.978260869565217</v>
      </c>
      <c r="G199" s="16">
        <f>VLOOKUP(E199,'e and d calculation '!$A$3:$Q$42,13,FALSE)</f>
        <v>12.478260869565215</v>
      </c>
      <c r="H199" s="16">
        <f>VLOOKUP(E199,'e and d calculation '!$A$3:$Q$42,17,FALSE)</f>
        <v>24.45652173913043</v>
      </c>
    </row>
    <row r="200" spans="4:13" x14ac:dyDescent="0.35">
      <c r="D200" s="1">
        <v>199</v>
      </c>
      <c r="E200" s="1">
        <v>40</v>
      </c>
      <c r="F200" s="16">
        <f>VLOOKUP(E200,'e and d calculation '!$A$3:$Q$42,8,FALSE)</f>
        <v>11.978260869565217</v>
      </c>
      <c r="G200" s="16">
        <f>VLOOKUP(E200,'e and d calculation '!$A$3:$Q$42,13,FALSE)</f>
        <v>12.478260869565215</v>
      </c>
      <c r="H200" s="16">
        <f>VLOOKUP(E200,'e and d calculation '!$A$3:$Q$42,17,FALSE)</f>
        <v>24.45652173913043</v>
      </c>
    </row>
    <row r="201" spans="4:13" x14ac:dyDescent="0.35">
      <c r="D201" s="1">
        <v>200</v>
      </c>
      <c r="E201" s="1">
        <v>40</v>
      </c>
      <c r="F201" s="16">
        <f>VLOOKUP(E201,'e and d calculation '!$A$3:$Q$42,8,FALSE)</f>
        <v>11.978260869565217</v>
      </c>
      <c r="G201" s="16">
        <f>VLOOKUP(E201,'e and d calculation '!$A$3:$Q$42,13,FALSE)</f>
        <v>12.478260869565215</v>
      </c>
      <c r="H201" s="16">
        <f>VLOOKUP(E201,'e and d calculation '!$A$3:$Q$42,17,FALSE)</f>
        <v>24.45652173913043</v>
      </c>
    </row>
    <row r="202" spans="4:13" x14ac:dyDescent="0.35">
      <c r="F202" s="16"/>
      <c r="G202" s="16"/>
      <c r="H202" s="16"/>
      <c r="K202" s="18" t="s">
        <v>39</v>
      </c>
      <c r="L202" s="18"/>
      <c r="M202" s="18"/>
    </row>
    <row r="203" spans="4:13" x14ac:dyDescent="0.35">
      <c r="F203" s="16"/>
      <c r="G203" s="16"/>
      <c r="H203" s="16"/>
      <c r="J203" s="1" t="s">
        <v>38</v>
      </c>
      <c r="K203">
        <v>5</v>
      </c>
      <c r="L203">
        <v>15</v>
      </c>
      <c r="M203">
        <v>30</v>
      </c>
    </row>
    <row r="204" spans="4:13" x14ac:dyDescent="0.35">
      <c r="F204" s="16">
        <f>SUM(F2:F201)</f>
        <v>1498.2608695652182</v>
      </c>
      <c r="G204" s="16">
        <f>SUM(G2:G201)</f>
        <v>1598.2608695652186</v>
      </c>
      <c r="H204" s="16"/>
      <c r="J204">
        <v>1</v>
      </c>
      <c r="K204">
        <f>ROUNDUP((($F$204+($H$205-J204)*$K$203)/J204),0)</f>
        <v>1534</v>
      </c>
      <c r="L204">
        <f>ROUNDUP((($F$204+($H$205-J204)*$L$203)/J204),0)</f>
        <v>1604</v>
      </c>
    </row>
    <row r="205" spans="4:13" x14ac:dyDescent="0.35">
      <c r="G205">
        <f>G204/200</f>
        <v>7.9913043478260928</v>
      </c>
      <c r="H205" s="1">
        <f>ROUNDUP(G205,0)</f>
        <v>8</v>
      </c>
      <c r="J205">
        <v>2</v>
      </c>
      <c r="K205">
        <f t="shared" ref="K205:K213" si="0">ROUNDUP((($F$204+($H$205-J205)*$K$203)/J205),0)</f>
        <v>765</v>
      </c>
      <c r="L205">
        <f t="shared" ref="L205:L213" si="1">ROUNDUP((($F$204+($H$205-J205)*$L$203)/J205),0)</f>
        <v>795</v>
      </c>
    </row>
    <row r="206" spans="4:13" x14ac:dyDescent="0.35">
      <c r="G206">
        <f>G204/160</f>
        <v>9.9891304347826164</v>
      </c>
      <c r="H206" s="1">
        <f t="shared" ref="H206:H211" si="2">ROUNDUP(G206,0)</f>
        <v>10</v>
      </c>
      <c r="J206">
        <v>3</v>
      </c>
      <c r="K206">
        <f t="shared" si="0"/>
        <v>508</v>
      </c>
      <c r="L206">
        <f t="shared" si="1"/>
        <v>525</v>
      </c>
    </row>
    <row r="207" spans="4:13" x14ac:dyDescent="0.35">
      <c r="J207">
        <v>4</v>
      </c>
      <c r="K207">
        <f t="shared" si="0"/>
        <v>380</v>
      </c>
      <c r="L207">
        <f t="shared" si="1"/>
        <v>390</v>
      </c>
    </row>
    <row r="208" spans="4:13" x14ac:dyDescent="0.35">
      <c r="G208">
        <f>G204/100</f>
        <v>15.982608695652186</v>
      </c>
      <c r="H208" s="1">
        <f t="shared" si="2"/>
        <v>16</v>
      </c>
      <c r="J208">
        <v>5</v>
      </c>
      <c r="K208">
        <f t="shared" si="0"/>
        <v>303</v>
      </c>
      <c r="L208">
        <f t="shared" si="1"/>
        <v>309</v>
      </c>
    </row>
    <row r="209" spans="6:12" x14ac:dyDescent="0.35">
      <c r="J209">
        <v>6</v>
      </c>
      <c r="K209">
        <f t="shared" si="0"/>
        <v>252</v>
      </c>
      <c r="L209">
        <f t="shared" si="1"/>
        <v>255</v>
      </c>
    </row>
    <row r="210" spans="6:12" x14ac:dyDescent="0.35">
      <c r="J210">
        <v>7</v>
      </c>
      <c r="K210">
        <f t="shared" si="0"/>
        <v>215</v>
      </c>
      <c r="L210">
        <f t="shared" si="1"/>
        <v>217</v>
      </c>
    </row>
    <row r="211" spans="6:12" x14ac:dyDescent="0.35">
      <c r="G211">
        <f>G204/50</f>
        <v>31.965217391304371</v>
      </c>
      <c r="H211" s="1">
        <f t="shared" si="2"/>
        <v>32</v>
      </c>
      <c r="J211">
        <v>8</v>
      </c>
      <c r="K211">
        <f t="shared" si="0"/>
        <v>188</v>
      </c>
      <c r="L211">
        <f t="shared" si="1"/>
        <v>188</v>
      </c>
    </row>
    <row r="212" spans="6:12" x14ac:dyDescent="0.35">
      <c r="J212">
        <v>9</v>
      </c>
      <c r="K212">
        <f t="shared" si="0"/>
        <v>166</v>
      </c>
      <c r="L212">
        <f t="shared" si="1"/>
        <v>165</v>
      </c>
    </row>
    <row r="213" spans="6:12" x14ac:dyDescent="0.35">
      <c r="J213">
        <v>10</v>
      </c>
      <c r="K213">
        <f t="shared" si="0"/>
        <v>149</v>
      </c>
      <c r="L213">
        <f t="shared" si="1"/>
        <v>147</v>
      </c>
    </row>
    <row r="216" spans="6:12" x14ac:dyDescent="0.35">
      <c r="F216">
        <f>F204/9</f>
        <v>166.47342995169092</v>
      </c>
    </row>
  </sheetData>
  <mergeCells count="1">
    <mergeCell ref="K202:M20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C912-BDB1-4037-83D0-7A4E18FB886B}">
  <dimension ref="A1:M216"/>
  <sheetViews>
    <sheetView tabSelected="1" topLeftCell="A166" workbookViewId="0">
      <selection activeCell="G2" sqref="G2:G201"/>
    </sheetView>
  </sheetViews>
  <sheetFormatPr defaultRowHeight="14.5" x14ac:dyDescent="0.35"/>
  <cols>
    <col min="4" max="5" width="9.1796875" style="1"/>
    <col min="6" max="7" width="10.54296875" bestFit="1" customWidth="1"/>
    <col min="8" max="8" width="10.54296875" style="1" bestFit="1" customWidth="1"/>
  </cols>
  <sheetData>
    <row r="1" spans="1:8" x14ac:dyDescent="0.35">
      <c r="A1" t="s">
        <v>35</v>
      </c>
      <c r="B1" t="s">
        <v>34</v>
      </c>
      <c r="D1" s="1" t="s">
        <v>36</v>
      </c>
      <c r="E1" s="1" t="s">
        <v>35</v>
      </c>
      <c r="F1" t="s">
        <v>37</v>
      </c>
      <c r="G1" t="s">
        <v>18</v>
      </c>
      <c r="H1" s="1" t="s">
        <v>33</v>
      </c>
    </row>
    <row r="2" spans="1:8" x14ac:dyDescent="0.35">
      <c r="A2">
        <v>1</v>
      </c>
      <c r="B2" s="17">
        <v>10</v>
      </c>
      <c r="D2" s="1">
        <v>1</v>
      </c>
      <c r="E2" s="1">
        <v>1</v>
      </c>
      <c r="F2" s="16">
        <f>VLOOKUP(E2,'e and d calculation '!$A$3:$Q$42,8,FALSE)</f>
        <v>1.5434782608695652</v>
      </c>
      <c r="G2" s="16">
        <f>VLOOKUP(E2,'e and d calculation '!$A$3:$Q$42,13,FALSE)</f>
        <v>2.043478260869565</v>
      </c>
      <c r="H2" s="16">
        <f>VLOOKUP(E2,'e and d calculation '!$A$3:$Q$42,17,FALSE)</f>
        <v>3.5869565217391299</v>
      </c>
    </row>
    <row r="3" spans="1:8" x14ac:dyDescent="0.35">
      <c r="A3">
        <v>2</v>
      </c>
      <c r="B3" s="17">
        <v>2</v>
      </c>
      <c r="D3" s="1">
        <v>2</v>
      </c>
      <c r="E3" s="1">
        <v>1</v>
      </c>
      <c r="F3" s="16">
        <f>VLOOKUP(E3,'e and d calculation '!$A$3:$Q$42,8,FALSE)</f>
        <v>1.5434782608695652</v>
      </c>
      <c r="G3" s="16">
        <f>VLOOKUP(E3,'e and d calculation '!$A$3:$Q$42,13,FALSE)</f>
        <v>2.043478260869565</v>
      </c>
      <c r="H3" s="16">
        <f>VLOOKUP(E3,'e and d calculation '!$A$3:$Q$42,17,FALSE)</f>
        <v>3.5869565217391299</v>
      </c>
    </row>
    <row r="4" spans="1:8" x14ac:dyDescent="0.35">
      <c r="A4">
        <v>3</v>
      </c>
      <c r="B4" s="17">
        <v>6</v>
      </c>
      <c r="D4" s="1">
        <v>3</v>
      </c>
      <c r="E4" s="1">
        <v>1</v>
      </c>
      <c r="F4" s="16">
        <f>VLOOKUP(E4,'e and d calculation '!$A$3:$Q$42,8,FALSE)</f>
        <v>1.5434782608695652</v>
      </c>
      <c r="G4" s="16">
        <f>VLOOKUP(E4,'e and d calculation '!$A$3:$Q$42,13,FALSE)</f>
        <v>2.043478260869565</v>
      </c>
      <c r="H4" s="16">
        <f>VLOOKUP(E4,'e and d calculation '!$A$3:$Q$42,17,FALSE)</f>
        <v>3.5869565217391299</v>
      </c>
    </row>
    <row r="5" spans="1:8" x14ac:dyDescent="0.35">
      <c r="A5">
        <v>4</v>
      </c>
      <c r="B5" s="17">
        <v>1</v>
      </c>
      <c r="D5" s="1">
        <v>4</v>
      </c>
      <c r="E5" s="1">
        <v>1</v>
      </c>
      <c r="F5" s="16">
        <f>VLOOKUP(E5,'e and d calculation '!$A$3:$Q$42,8,FALSE)</f>
        <v>1.5434782608695652</v>
      </c>
      <c r="G5" s="16">
        <f>VLOOKUP(E5,'e and d calculation '!$A$3:$Q$42,13,FALSE)</f>
        <v>2.043478260869565</v>
      </c>
      <c r="H5" s="16">
        <f>VLOOKUP(E5,'e and d calculation '!$A$3:$Q$42,17,FALSE)</f>
        <v>3.5869565217391299</v>
      </c>
    </row>
    <row r="6" spans="1:8" x14ac:dyDescent="0.35">
      <c r="A6">
        <v>5</v>
      </c>
      <c r="B6" s="17">
        <v>3</v>
      </c>
      <c r="D6" s="1">
        <v>5</v>
      </c>
      <c r="E6" s="1">
        <v>1</v>
      </c>
      <c r="F6" s="16">
        <f>VLOOKUP(E6,'e and d calculation '!$A$3:$Q$42,8,FALSE)</f>
        <v>1.5434782608695652</v>
      </c>
      <c r="G6" s="16">
        <f>VLOOKUP(E6,'e and d calculation '!$A$3:$Q$42,13,FALSE)</f>
        <v>2.043478260869565</v>
      </c>
      <c r="H6" s="16">
        <f>VLOOKUP(E6,'e and d calculation '!$A$3:$Q$42,17,FALSE)</f>
        <v>3.5869565217391299</v>
      </c>
    </row>
    <row r="7" spans="1:8" x14ac:dyDescent="0.35">
      <c r="A7">
        <v>6</v>
      </c>
      <c r="B7" s="17">
        <v>5</v>
      </c>
      <c r="D7" s="1">
        <v>6</v>
      </c>
      <c r="E7" s="1">
        <v>1</v>
      </c>
      <c r="F7" s="16">
        <f>VLOOKUP(E7,'e and d calculation '!$A$3:$Q$42,8,FALSE)</f>
        <v>1.5434782608695652</v>
      </c>
      <c r="G7" s="16">
        <f>VLOOKUP(E7,'e and d calculation '!$A$3:$Q$42,13,FALSE)</f>
        <v>2.043478260869565</v>
      </c>
      <c r="H7" s="16">
        <f>VLOOKUP(E7,'e and d calculation '!$A$3:$Q$42,17,FALSE)</f>
        <v>3.5869565217391299</v>
      </c>
    </row>
    <row r="8" spans="1:8" x14ac:dyDescent="0.35">
      <c r="A8">
        <v>7</v>
      </c>
      <c r="B8" s="17">
        <v>1</v>
      </c>
      <c r="D8" s="1">
        <v>7</v>
      </c>
      <c r="E8" s="1">
        <v>1</v>
      </c>
      <c r="F8" s="16">
        <f>VLOOKUP(E8,'e and d calculation '!$A$3:$Q$42,8,FALSE)</f>
        <v>1.5434782608695652</v>
      </c>
      <c r="G8" s="16">
        <f>VLOOKUP(E8,'e and d calculation '!$A$3:$Q$42,13,FALSE)</f>
        <v>2.043478260869565</v>
      </c>
      <c r="H8" s="16">
        <f>VLOOKUP(E8,'e and d calculation '!$A$3:$Q$42,17,FALSE)</f>
        <v>3.5869565217391299</v>
      </c>
    </row>
    <row r="9" spans="1:8" x14ac:dyDescent="0.35">
      <c r="A9">
        <v>8</v>
      </c>
      <c r="B9" s="17">
        <v>8</v>
      </c>
      <c r="D9" s="1">
        <v>8</v>
      </c>
      <c r="E9" s="1">
        <v>1</v>
      </c>
      <c r="F9" s="16">
        <f>VLOOKUP(E9,'e and d calculation '!$A$3:$Q$42,8,FALSE)</f>
        <v>1.5434782608695652</v>
      </c>
      <c r="G9" s="16">
        <f>VLOOKUP(E9,'e and d calculation '!$A$3:$Q$42,13,FALSE)</f>
        <v>2.043478260869565</v>
      </c>
      <c r="H9" s="16">
        <f>VLOOKUP(E9,'e and d calculation '!$A$3:$Q$42,17,FALSE)</f>
        <v>3.5869565217391299</v>
      </c>
    </row>
    <row r="10" spans="1:8" x14ac:dyDescent="0.35">
      <c r="A10">
        <v>9</v>
      </c>
      <c r="B10" s="17">
        <v>7</v>
      </c>
      <c r="D10" s="1">
        <v>9</v>
      </c>
      <c r="E10" s="1">
        <v>1</v>
      </c>
      <c r="F10" s="16">
        <f>VLOOKUP(E10,'e and d calculation '!$A$3:$Q$42,8,FALSE)</f>
        <v>1.5434782608695652</v>
      </c>
      <c r="G10" s="16">
        <f>VLOOKUP(E10,'e and d calculation '!$A$3:$Q$42,13,FALSE)</f>
        <v>2.043478260869565</v>
      </c>
      <c r="H10" s="16">
        <f>VLOOKUP(E10,'e and d calculation '!$A$3:$Q$42,17,FALSE)</f>
        <v>3.5869565217391299</v>
      </c>
    </row>
    <row r="11" spans="1:8" x14ac:dyDescent="0.35">
      <c r="A11">
        <v>10</v>
      </c>
      <c r="B11" s="17">
        <v>7</v>
      </c>
      <c r="D11" s="1">
        <v>10</v>
      </c>
      <c r="E11" s="1">
        <v>1</v>
      </c>
      <c r="F11" s="16">
        <f>VLOOKUP(E11,'e and d calculation '!$A$3:$Q$42,8,FALSE)</f>
        <v>1.5434782608695652</v>
      </c>
      <c r="G11" s="16">
        <f>VLOOKUP(E11,'e and d calculation '!$A$3:$Q$42,13,FALSE)</f>
        <v>2.043478260869565</v>
      </c>
      <c r="H11" s="16">
        <f>VLOOKUP(E11,'e and d calculation '!$A$3:$Q$42,17,FALSE)</f>
        <v>3.5869565217391299</v>
      </c>
    </row>
    <row r="12" spans="1:8" x14ac:dyDescent="0.35">
      <c r="A12">
        <v>11</v>
      </c>
      <c r="B12" s="17">
        <v>2</v>
      </c>
      <c r="D12" s="1">
        <v>11</v>
      </c>
      <c r="E12" s="1">
        <v>2</v>
      </c>
      <c r="F12" s="16">
        <f>VLOOKUP(E12,'e and d calculation '!$A$3:$Q$42,8,FALSE)</f>
        <v>3.6304347826086958</v>
      </c>
      <c r="G12" s="16">
        <f>VLOOKUP(E12,'e and d calculation '!$A$3:$Q$42,13,FALSE)</f>
        <v>4.1304347826086953</v>
      </c>
      <c r="H12" s="16">
        <f>VLOOKUP(E12,'e and d calculation '!$A$3:$Q$42,17,FALSE)</f>
        <v>7.7608695652173907</v>
      </c>
    </row>
    <row r="13" spans="1:8" x14ac:dyDescent="0.35">
      <c r="A13">
        <v>12</v>
      </c>
      <c r="B13" s="17">
        <v>8</v>
      </c>
      <c r="D13" s="1">
        <v>12</v>
      </c>
      <c r="E13" s="1">
        <v>2</v>
      </c>
      <c r="F13" s="16">
        <f>VLOOKUP(E13,'e and d calculation '!$A$3:$Q$42,8,FALSE)</f>
        <v>3.6304347826086958</v>
      </c>
      <c r="G13" s="16">
        <f>VLOOKUP(E13,'e and d calculation '!$A$3:$Q$42,13,FALSE)</f>
        <v>4.1304347826086953</v>
      </c>
      <c r="H13" s="16">
        <f>VLOOKUP(E13,'e and d calculation '!$A$3:$Q$42,17,FALSE)</f>
        <v>7.7608695652173907</v>
      </c>
    </row>
    <row r="14" spans="1:8" x14ac:dyDescent="0.35">
      <c r="A14">
        <v>13</v>
      </c>
      <c r="B14" s="17">
        <v>1</v>
      </c>
      <c r="D14" s="1">
        <v>13</v>
      </c>
      <c r="E14" s="1">
        <v>3</v>
      </c>
      <c r="F14" s="16">
        <f>VLOOKUP(E14,'e and d calculation '!$A$3:$Q$42,8,FALSE)</f>
        <v>5.7173913043478262</v>
      </c>
      <c r="G14" s="16">
        <f>VLOOKUP(E14,'e and d calculation '!$A$3:$Q$42,13,FALSE)</f>
        <v>6.2173913043478262</v>
      </c>
      <c r="H14" s="16">
        <f>VLOOKUP(E14,'e and d calculation '!$A$3:$Q$42,17,FALSE)</f>
        <v>11.934782608695652</v>
      </c>
    </row>
    <row r="15" spans="1:8" x14ac:dyDescent="0.35">
      <c r="A15">
        <v>14</v>
      </c>
      <c r="B15" s="17">
        <v>9</v>
      </c>
      <c r="D15" s="1">
        <v>14</v>
      </c>
      <c r="E15" s="1">
        <v>3</v>
      </c>
      <c r="F15" s="16">
        <f>VLOOKUP(E15,'e and d calculation '!$A$3:$Q$42,8,FALSE)</f>
        <v>5.7173913043478262</v>
      </c>
      <c r="G15" s="16">
        <f>VLOOKUP(E15,'e and d calculation '!$A$3:$Q$42,13,FALSE)</f>
        <v>6.2173913043478262</v>
      </c>
      <c r="H15" s="16">
        <f>VLOOKUP(E15,'e and d calculation '!$A$3:$Q$42,17,FALSE)</f>
        <v>11.934782608695652</v>
      </c>
    </row>
    <row r="16" spans="1:8" x14ac:dyDescent="0.35">
      <c r="A16">
        <v>15</v>
      </c>
      <c r="B16" s="17">
        <v>3</v>
      </c>
      <c r="D16" s="1">
        <v>15</v>
      </c>
      <c r="E16" s="1">
        <v>3</v>
      </c>
      <c r="F16" s="16">
        <f>VLOOKUP(E16,'e and d calculation '!$A$3:$Q$42,8,FALSE)</f>
        <v>5.7173913043478262</v>
      </c>
      <c r="G16" s="16">
        <f>VLOOKUP(E16,'e and d calculation '!$A$3:$Q$42,13,FALSE)</f>
        <v>6.2173913043478262</v>
      </c>
      <c r="H16" s="16">
        <f>VLOOKUP(E16,'e and d calculation '!$A$3:$Q$42,17,FALSE)</f>
        <v>11.934782608695652</v>
      </c>
    </row>
    <row r="17" spans="1:8" x14ac:dyDescent="0.35">
      <c r="A17">
        <v>16</v>
      </c>
      <c r="B17" s="17">
        <v>6</v>
      </c>
      <c r="D17" s="1">
        <v>16</v>
      </c>
      <c r="E17" s="1">
        <v>3</v>
      </c>
      <c r="F17" s="16">
        <f>VLOOKUP(E17,'e and d calculation '!$A$3:$Q$42,8,FALSE)</f>
        <v>5.7173913043478262</v>
      </c>
      <c r="G17" s="16">
        <f>VLOOKUP(E17,'e and d calculation '!$A$3:$Q$42,13,FALSE)</f>
        <v>6.2173913043478262</v>
      </c>
      <c r="H17" s="16">
        <f>VLOOKUP(E17,'e and d calculation '!$A$3:$Q$42,17,FALSE)</f>
        <v>11.934782608695652</v>
      </c>
    </row>
    <row r="18" spans="1:8" x14ac:dyDescent="0.35">
      <c r="A18">
        <v>17</v>
      </c>
      <c r="B18" s="17">
        <v>6</v>
      </c>
      <c r="D18" s="1">
        <v>17</v>
      </c>
      <c r="E18" s="1">
        <v>3</v>
      </c>
      <c r="F18" s="16">
        <f>VLOOKUP(E18,'e and d calculation '!$A$3:$Q$42,8,FALSE)</f>
        <v>5.7173913043478262</v>
      </c>
      <c r="G18" s="16">
        <f>VLOOKUP(E18,'e and d calculation '!$A$3:$Q$42,13,FALSE)</f>
        <v>6.2173913043478262</v>
      </c>
      <c r="H18" s="16">
        <f>VLOOKUP(E18,'e and d calculation '!$A$3:$Q$42,17,FALSE)</f>
        <v>11.934782608695652</v>
      </c>
    </row>
    <row r="19" spans="1:8" x14ac:dyDescent="0.35">
      <c r="A19">
        <v>18</v>
      </c>
      <c r="B19" s="17">
        <v>10</v>
      </c>
      <c r="D19" s="1">
        <v>18</v>
      </c>
      <c r="E19" s="1">
        <v>3</v>
      </c>
      <c r="F19" s="16">
        <f>VLOOKUP(E19,'e and d calculation '!$A$3:$Q$42,8,FALSE)</f>
        <v>5.7173913043478262</v>
      </c>
      <c r="G19" s="16">
        <f>VLOOKUP(E19,'e and d calculation '!$A$3:$Q$42,13,FALSE)</f>
        <v>6.2173913043478262</v>
      </c>
      <c r="H19" s="16">
        <f>VLOOKUP(E19,'e and d calculation '!$A$3:$Q$42,17,FALSE)</f>
        <v>11.934782608695652</v>
      </c>
    </row>
    <row r="20" spans="1:8" x14ac:dyDescent="0.35">
      <c r="A20">
        <v>19</v>
      </c>
      <c r="B20" s="17">
        <v>4</v>
      </c>
      <c r="D20" s="1">
        <v>19</v>
      </c>
      <c r="E20" s="1">
        <v>4</v>
      </c>
      <c r="F20" s="16">
        <f>VLOOKUP(E20,'e and d calculation '!$A$3:$Q$42,8,FALSE)</f>
        <v>5.7173913043478262</v>
      </c>
      <c r="G20" s="16">
        <f>VLOOKUP(E20,'e and d calculation '!$A$3:$Q$42,13,FALSE)</f>
        <v>6.2173913043478262</v>
      </c>
      <c r="H20" s="16">
        <f>VLOOKUP(E20,'e and d calculation '!$A$3:$Q$42,17,FALSE)</f>
        <v>11.934782608695652</v>
      </c>
    </row>
    <row r="21" spans="1:8" x14ac:dyDescent="0.35">
      <c r="A21">
        <v>20</v>
      </c>
      <c r="B21" s="17">
        <v>10</v>
      </c>
      <c r="D21" s="1">
        <v>20</v>
      </c>
      <c r="E21" s="1">
        <v>5</v>
      </c>
      <c r="F21" s="16">
        <f>VLOOKUP(E21,'e and d calculation '!$A$3:$Q$42,8,FALSE)</f>
        <v>7.8043478260869561</v>
      </c>
      <c r="G21" s="16">
        <f>VLOOKUP(E21,'e and d calculation '!$A$3:$Q$42,13,FALSE)</f>
        <v>8.304347826086957</v>
      </c>
      <c r="H21" s="16">
        <f>VLOOKUP(E21,'e and d calculation '!$A$3:$Q$42,17,FALSE)</f>
        <v>16.108695652173914</v>
      </c>
    </row>
    <row r="22" spans="1:8" x14ac:dyDescent="0.35">
      <c r="A22">
        <v>21</v>
      </c>
      <c r="B22" s="17">
        <v>1</v>
      </c>
      <c r="D22" s="1">
        <v>21</v>
      </c>
      <c r="E22" s="1">
        <v>5</v>
      </c>
      <c r="F22" s="16">
        <f>VLOOKUP(E22,'e and d calculation '!$A$3:$Q$42,8,FALSE)</f>
        <v>7.8043478260869561</v>
      </c>
      <c r="G22" s="16">
        <f>VLOOKUP(E22,'e and d calculation '!$A$3:$Q$42,13,FALSE)</f>
        <v>8.304347826086957</v>
      </c>
      <c r="H22" s="16">
        <f>VLOOKUP(E22,'e and d calculation '!$A$3:$Q$42,17,FALSE)</f>
        <v>16.108695652173914</v>
      </c>
    </row>
    <row r="23" spans="1:8" x14ac:dyDescent="0.35">
      <c r="A23">
        <v>22</v>
      </c>
      <c r="B23" s="17">
        <v>2</v>
      </c>
      <c r="D23" s="1">
        <v>22</v>
      </c>
      <c r="E23" s="1">
        <v>5</v>
      </c>
      <c r="F23" s="16">
        <f>VLOOKUP(E23,'e and d calculation '!$A$3:$Q$42,8,FALSE)</f>
        <v>7.8043478260869561</v>
      </c>
      <c r="G23" s="16">
        <f>VLOOKUP(E23,'e and d calculation '!$A$3:$Q$42,13,FALSE)</f>
        <v>8.304347826086957</v>
      </c>
      <c r="H23" s="16">
        <f>VLOOKUP(E23,'e and d calculation '!$A$3:$Q$42,17,FALSE)</f>
        <v>16.108695652173914</v>
      </c>
    </row>
    <row r="24" spans="1:8" x14ac:dyDescent="0.35">
      <c r="A24">
        <v>23</v>
      </c>
      <c r="B24" s="17">
        <v>9</v>
      </c>
      <c r="D24" s="1">
        <v>23</v>
      </c>
      <c r="E24" s="1">
        <v>6</v>
      </c>
      <c r="F24" s="16">
        <f>VLOOKUP(E24,'e and d calculation '!$A$3:$Q$42,8,FALSE)</f>
        <v>7.8043478260869561</v>
      </c>
      <c r="G24" s="16">
        <f>VLOOKUP(E24,'e and d calculation '!$A$3:$Q$42,13,FALSE)</f>
        <v>8.304347826086957</v>
      </c>
      <c r="H24" s="16">
        <f>VLOOKUP(E24,'e and d calculation '!$A$3:$Q$42,17,FALSE)</f>
        <v>16.108695652173914</v>
      </c>
    </row>
    <row r="25" spans="1:8" x14ac:dyDescent="0.35">
      <c r="A25">
        <v>24</v>
      </c>
      <c r="B25" s="17">
        <v>3</v>
      </c>
      <c r="D25" s="1">
        <v>24</v>
      </c>
      <c r="E25" s="1">
        <v>6</v>
      </c>
      <c r="F25" s="16">
        <f>VLOOKUP(E25,'e and d calculation '!$A$3:$Q$42,8,FALSE)</f>
        <v>7.8043478260869561</v>
      </c>
      <c r="G25" s="16">
        <f>VLOOKUP(E25,'e and d calculation '!$A$3:$Q$42,13,FALSE)</f>
        <v>8.304347826086957</v>
      </c>
      <c r="H25" s="16">
        <f>VLOOKUP(E25,'e and d calculation '!$A$3:$Q$42,17,FALSE)</f>
        <v>16.108695652173914</v>
      </c>
    </row>
    <row r="26" spans="1:8" x14ac:dyDescent="0.35">
      <c r="A26">
        <v>25</v>
      </c>
      <c r="B26" s="17">
        <v>8</v>
      </c>
      <c r="D26" s="1">
        <v>25</v>
      </c>
      <c r="E26" s="1">
        <v>6</v>
      </c>
      <c r="F26" s="16">
        <f>VLOOKUP(E26,'e and d calculation '!$A$3:$Q$42,8,FALSE)</f>
        <v>7.8043478260869561</v>
      </c>
      <c r="G26" s="16">
        <f>VLOOKUP(E26,'e and d calculation '!$A$3:$Q$42,13,FALSE)</f>
        <v>8.304347826086957</v>
      </c>
      <c r="H26" s="16">
        <f>VLOOKUP(E26,'e and d calculation '!$A$3:$Q$42,17,FALSE)</f>
        <v>16.108695652173914</v>
      </c>
    </row>
    <row r="27" spans="1:8" x14ac:dyDescent="0.35">
      <c r="A27">
        <v>26</v>
      </c>
      <c r="B27" s="17">
        <v>3</v>
      </c>
      <c r="D27" s="1">
        <v>26</v>
      </c>
      <c r="E27" s="1">
        <v>6</v>
      </c>
      <c r="F27" s="16">
        <f>VLOOKUP(E27,'e and d calculation '!$A$3:$Q$42,8,FALSE)</f>
        <v>7.8043478260869561</v>
      </c>
      <c r="G27" s="16">
        <f>VLOOKUP(E27,'e and d calculation '!$A$3:$Q$42,13,FALSE)</f>
        <v>8.304347826086957</v>
      </c>
      <c r="H27" s="16">
        <f>VLOOKUP(E27,'e and d calculation '!$A$3:$Q$42,17,FALSE)</f>
        <v>16.108695652173914</v>
      </c>
    </row>
    <row r="28" spans="1:8" x14ac:dyDescent="0.35">
      <c r="A28">
        <v>27</v>
      </c>
      <c r="B28" s="17">
        <v>4</v>
      </c>
      <c r="D28" s="1">
        <v>27</v>
      </c>
      <c r="E28" s="1">
        <v>6</v>
      </c>
      <c r="F28" s="16">
        <f>VLOOKUP(E28,'e and d calculation '!$A$3:$Q$42,8,FALSE)</f>
        <v>7.8043478260869561</v>
      </c>
      <c r="G28" s="16">
        <f>VLOOKUP(E28,'e and d calculation '!$A$3:$Q$42,13,FALSE)</f>
        <v>8.304347826086957</v>
      </c>
      <c r="H28" s="16">
        <f>VLOOKUP(E28,'e and d calculation '!$A$3:$Q$42,17,FALSE)</f>
        <v>16.108695652173914</v>
      </c>
    </row>
    <row r="29" spans="1:8" x14ac:dyDescent="0.35">
      <c r="A29">
        <v>28</v>
      </c>
      <c r="B29" s="17">
        <v>9</v>
      </c>
      <c r="D29" s="1">
        <v>28</v>
      </c>
      <c r="E29" s="1">
        <v>7</v>
      </c>
      <c r="F29" s="16">
        <f>VLOOKUP(E29,'e and d calculation '!$A$3:$Q$42,8,FALSE)</f>
        <v>1.5434782608695652</v>
      </c>
      <c r="G29" s="16">
        <f>VLOOKUP(E29,'e and d calculation '!$A$3:$Q$42,13,FALSE)</f>
        <v>2.043478260869565</v>
      </c>
      <c r="H29" s="16">
        <f>VLOOKUP(E29,'e and d calculation '!$A$3:$Q$42,17,FALSE)</f>
        <v>3.5869565217391299</v>
      </c>
    </row>
    <row r="30" spans="1:8" x14ac:dyDescent="0.35">
      <c r="A30">
        <v>29</v>
      </c>
      <c r="B30" s="17">
        <v>7</v>
      </c>
      <c r="D30" s="1">
        <v>29</v>
      </c>
      <c r="E30" s="1">
        <v>8</v>
      </c>
      <c r="F30" s="16">
        <f>VLOOKUP(E30,'e and d calculation '!$A$3:$Q$42,8,FALSE)</f>
        <v>3.6304347826086958</v>
      </c>
      <c r="G30" s="16">
        <f>VLOOKUP(E30,'e and d calculation '!$A$3:$Q$42,13,FALSE)</f>
        <v>4.1304347826086953</v>
      </c>
      <c r="H30" s="16">
        <f>VLOOKUP(E30,'e and d calculation '!$A$3:$Q$42,17,FALSE)</f>
        <v>7.7608695652173907</v>
      </c>
    </row>
    <row r="31" spans="1:8" x14ac:dyDescent="0.35">
      <c r="A31">
        <v>30</v>
      </c>
      <c r="B31" s="17">
        <v>3</v>
      </c>
      <c r="D31" s="1">
        <v>30</v>
      </c>
      <c r="E31" s="1">
        <v>8</v>
      </c>
      <c r="F31" s="16">
        <f>VLOOKUP(E31,'e and d calculation '!$A$3:$Q$42,8,FALSE)</f>
        <v>3.6304347826086958</v>
      </c>
      <c r="G31" s="16">
        <f>VLOOKUP(E31,'e and d calculation '!$A$3:$Q$42,13,FALSE)</f>
        <v>4.1304347826086953</v>
      </c>
      <c r="H31" s="16">
        <f>VLOOKUP(E31,'e and d calculation '!$A$3:$Q$42,17,FALSE)</f>
        <v>7.7608695652173907</v>
      </c>
    </row>
    <row r="32" spans="1:8" x14ac:dyDescent="0.35">
      <c r="A32">
        <v>31</v>
      </c>
      <c r="B32" s="17">
        <v>3</v>
      </c>
      <c r="D32" s="1">
        <v>31</v>
      </c>
      <c r="E32" s="1">
        <v>8</v>
      </c>
      <c r="F32" s="16">
        <f>VLOOKUP(E32,'e and d calculation '!$A$3:$Q$42,8,FALSE)</f>
        <v>3.6304347826086958</v>
      </c>
      <c r="G32" s="16">
        <f>VLOOKUP(E32,'e and d calculation '!$A$3:$Q$42,13,FALSE)</f>
        <v>4.1304347826086953</v>
      </c>
      <c r="H32" s="16">
        <f>VLOOKUP(E32,'e and d calculation '!$A$3:$Q$42,17,FALSE)</f>
        <v>7.7608695652173907</v>
      </c>
    </row>
    <row r="33" spans="1:8" x14ac:dyDescent="0.35">
      <c r="A33">
        <v>32</v>
      </c>
      <c r="B33" s="17">
        <v>1</v>
      </c>
      <c r="D33" s="1">
        <v>32</v>
      </c>
      <c r="E33" s="1">
        <v>8</v>
      </c>
      <c r="F33" s="16">
        <f>VLOOKUP(E33,'e and d calculation '!$A$3:$Q$42,8,FALSE)</f>
        <v>3.6304347826086958</v>
      </c>
      <c r="G33" s="16">
        <f>VLOOKUP(E33,'e and d calculation '!$A$3:$Q$42,13,FALSE)</f>
        <v>4.1304347826086953</v>
      </c>
      <c r="H33" s="16">
        <f>VLOOKUP(E33,'e and d calculation '!$A$3:$Q$42,17,FALSE)</f>
        <v>7.7608695652173907</v>
      </c>
    </row>
    <row r="34" spans="1:8" x14ac:dyDescent="0.35">
      <c r="A34">
        <v>33</v>
      </c>
      <c r="B34" s="17">
        <v>8</v>
      </c>
      <c r="D34" s="1">
        <v>33</v>
      </c>
      <c r="E34" s="1">
        <v>8</v>
      </c>
      <c r="F34" s="16">
        <f>VLOOKUP(E34,'e and d calculation '!$A$3:$Q$42,8,FALSE)</f>
        <v>3.6304347826086958</v>
      </c>
      <c r="G34" s="16">
        <f>VLOOKUP(E34,'e and d calculation '!$A$3:$Q$42,13,FALSE)</f>
        <v>4.1304347826086953</v>
      </c>
      <c r="H34" s="16">
        <f>VLOOKUP(E34,'e and d calculation '!$A$3:$Q$42,17,FALSE)</f>
        <v>7.7608695652173907</v>
      </c>
    </row>
    <row r="35" spans="1:8" x14ac:dyDescent="0.35">
      <c r="A35">
        <v>34</v>
      </c>
      <c r="B35" s="17">
        <v>1</v>
      </c>
      <c r="D35" s="1">
        <v>34</v>
      </c>
      <c r="E35" s="1">
        <v>8</v>
      </c>
      <c r="F35" s="16">
        <f>VLOOKUP(E35,'e and d calculation '!$A$3:$Q$42,8,FALSE)</f>
        <v>3.6304347826086958</v>
      </c>
      <c r="G35" s="16">
        <f>VLOOKUP(E35,'e and d calculation '!$A$3:$Q$42,13,FALSE)</f>
        <v>4.1304347826086953</v>
      </c>
      <c r="H35" s="16">
        <f>VLOOKUP(E35,'e and d calculation '!$A$3:$Q$42,17,FALSE)</f>
        <v>7.7608695652173907</v>
      </c>
    </row>
    <row r="36" spans="1:8" x14ac:dyDescent="0.35">
      <c r="A36">
        <v>35</v>
      </c>
      <c r="B36" s="17">
        <v>7</v>
      </c>
      <c r="D36" s="1">
        <v>35</v>
      </c>
      <c r="E36" s="1">
        <v>8</v>
      </c>
      <c r="F36" s="16">
        <f>VLOOKUP(E36,'e and d calculation '!$A$3:$Q$42,8,FALSE)</f>
        <v>3.6304347826086958</v>
      </c>
      <c r="G36" s="16">
        <f>VLOOKUP(E36,'e and d calculation '!$A$3:$Q$42,13,FALSE)</f>
        <v>4.1304347826086953</v>
      </c>
      <c r="H36" s="16">
        <f>VLOOKUP(E36,'e and d calculation '!$A$3:$Q$42,17,FALSE)</f>
        <v>7.7608695652173907</v>
      </c>
    </row>
    <row r="37" spans="1:8" x14ac:dyDescent="0.35">
      <c r="A37">
        <v>36</v>
      </c>
      <c r="B37" s="17">
        <v>6</v>
      </c>
      <c r="D37" s="1">
        <v>36</v>
      </c>
      <c r="E37" s="1">
        <v>8</v>
      </c>
      <c r="F37" s="16">
        <f>VLOOKUP(E37,'e and d calculation '!$A$3:$Q$42,8,FALSE)</f>
        <v>3.6304347826086958</v>
      </c>
      <c r="G37" s="16">
        <f>VLOOKUP(E37,'e and d calculation '!$A$3:$Q$42,13,FALSE)</f>
        <v>4.1304347826086953</v>
      </c>
      <c r="H37" s="16">
        <f>VLOOKUP(E37,'e and d calculation '!$A$3:$Q$42,17,FALSE)</f>
        <v>7.7608695652173907</v>
      </c>
    </row>
    <row r="38" spans="1:8" x14ac:dyDescent="0.35">
      <c r="A38">
        <v>37</v>
      </c>
      <c r="B38" s="17">
        <v>2</v>
      </c>
      <c r="D38" s="1">
        <v>37</v>
      </c>
      <c r="E38" s="1">
        <v>9</v>
      </c>
      <c r="F38" s="16">
        <f>VLOOKUP(E38,'e and d calculation '!$A$3:$Q$42,8,FALSE)</f>
        <v>4.6739130434782608</v>
      </c>
      <c r="G38" s="16">
        <f>VLOOKUP(E38,'e and d calculation '!$A$3:$Q$42,13,FALSE)</f>
        <v>5.1739130434782608</v>
      </c>
      <c r="H38" s="16">
        <f>VLOOKUP(E38,'e and d calculation '!$A$3:$Q$42,17,FALSE)</f>
        <v>9.8478260869565215</v>
      </c>
    </row>
    <row r="39" spans="1:8" x14ac:dyDescent="0.35">
      <c r="A39">
        <v>38</v>
      </c>
      <c r="B39" s="17">
        <v>10</v>
      </c>
      <c r="D39" s="1">
        <v>38</v>
      </c>
      <c r="E39" s="1">
        <v>9</v>
      </c>
      <c r="F39" s="16">
        <f>VLOOKUP(E39,'e and d calculation '!$A$3:$Q$42,8,FALSE)</f>
        <v>4.6739130434782608</v>
      </c>
      <c r="G39" s="16">
        <f>VLOOKUP(E39,'e and d calculation '!$A$3:$Q$42,13,FALSE)</f>
        <v>5.1739130434782608</v>
      </c>
      <c r="H39" s="16">
        <f>VLOOKUP(E39,'e and d calculation '!$A$3:$Q$42,17,FALSE)</f>
        <v>9.8478260869565215</v>
      </c>
    </row>
    <row r="40" spans="1:8" x14ac:dyDescent="0.35">
      <c r="A40">
        <v>39</v>
      </c>
      <c r="B40" s="17">
        <v>3</v>
      </c>
      <c r="D40" s="1">
        <v>39</v>
      </c>
      <c r="E40" s="1">
        <v>9</v>
      </c>
      <c r="F40" s="16">
        <f>VLOOKUP(E40,'e and d calculation '!$A$3:$Q$42,8,FALSE)</f>
        <v>4.6739130434782608</v>
      </c>
      <c r="G40" s="16">
        <f>VLOOKUP(E40,'e and d calculation '!$A$3:$Q$42,13,FALSE)</f>
        <v>5.1739130434782608</v>
      </c>
      <c r="H40" s="16">
        <f>VLOOKUP(E40,'e and d calculation '!$A$3:$Q$42,17,FALSE)</f>
        <v>9.8478260869565215</v>
      </c>
    </row>
    <row r="41" spans="1:8" x14ac:dyDescent="0.35">
      <c r="A41">
        <v>40</v>
      </c>
      <c r="B41" s="17">
        <v>1</v>
      </c>
      <c r="D41" s="1">
        <v>40</v>
      </c>
      <c r="E41" s="1">
        <v>9</v>
      </c>
      <c r="F41" s="16">
        <f>VLOOKUP(E41,'e and d calculation '!$A$3:$Q$42,8,FALSE)</f>
        <v>4.6739130434782608</v>
      </c>
      <c r="G41" s="16">
        <f>VLOOKUP(E41,'e and d calculation '!$A$3:$Q$42,13,FALSE)</f>
        <v>5.1739130434782608</v>
      </c>
      <c r="H41" s="16">
        <f>VLOOKUP(E41,'e and d calculation '!$A$3:$Q$42,17,FALSE)</f>
        <v>9.8478260869565215</v>
      </c>
    </row>
    <row r="42" spans="1:8" x14ac:dyDescent="0.35">
      <c r="D42" s="1">
        <v>41</v>
      </c>
      <c r="E42" s="1">
        <v>9</v>
      </c>
      <c r="F42" s="16">
        <f>VLOOKUP(E42,'e and d calculation '!$A$3:$Q$42,8,FALSE)</f>
        <v>4.6739130434782608</v>
      </c>
      <c r="G42" s="16">
        <f>VLOOKUP(E42,'e and d calculation '!$A$3:$Q$42,13,FALSE)</f>
        <v>5.1739130434782608</v>
      </c>
      <c r="H42" s="16">
        <f>VLOOKUP(E42,'e and d calculation '!$A$3:$Q$42,17,FALSE)</f>
        <v>9.8478260869565215</v>
      </c>
    </row>
    <row r="43" spans="1:8" x14ac:dyDescent="0.35">
      <c r="D43" s="1">
        <v>42</v>
      </c>
      <c r="E43" s="1">
        <v>9</v>
      </c>
      <c r="F43" s="16">
        <f>VLOOKUP(E43,'e and d calculation '!$A$3:$Q$42,8,FALSE)</f>
        <v>4.6739130434782608</v>
      </c>
      <c r="G43" s="16">
        <f>VLOOKUP(E43,'e and d calculation '!$A$3:$Q$42,13,FALSE)</f>
        <v>5.1739130434782608</v>
      </c>
      <c r="H43" s="16">
        <f>VLOOKUP(E43,'e and d calculation '!$A$3:$Q$42,17,FALSE)</f>
        <v>9.8478260869565215</v>
      </c>
    </row>
    <row r="44" spans="1:8" x14ac:dyDescent="0.35">
      <c r="D44" s="1">
        <v>43</v>
      </c>
      <c r="E44" s="1">
        <v>9</v>
      </c>
      <c r="F44" s="16">
        <f>VLOOKUP(E44,'e and d calculation '!$A$3:$Q$42,8,FALSE)</f>
        <v>4.6739130434782608</v>
      </c>
      <c r="G44" s="16">
        <f>VLOOKUP(E44,'e and d calculation '!$A$3:$Q$42,13,FALSE)</f>
        <v>5.1739130434782608</v>
      </c>
      <c r="H44" s="16">
        <f>VLOOKUP(E44,'e and d calculation '!$A$3:$Q$42,17,FALSE)</f>
        <v>9.8478260869565215</v>
      </c>
    </row>
    <row r="45" spans="1:8" x14ac:dyDescent="0.35">
      <c r="D45" s="1">
        <v>44</v>
      </c>
      <c r="E45" s="1">
        <v>10</v>
      </c>
      <c r="F45" s="16">
        <f>VLOOKUP(E45,'e and d calculation '!$A$3:$Q$42,8,FALSE)</f>
        <v>6.7608695652173916</v>
      </c>
      <c r="G45" s="16">
        <f>VLOOKUP(E45,'e and d calculation '!$A$3:$Q$42,13,FALSE)</f>
        <v>7.2608695652173916</v>
      </c>
      <c r="H45" s="16">
        <f>VLOOKUP(E45,'e and d calculation '!$A$3:$Q$42,17,FALSE)</f>
        <v>14.021739130434783</v>
      </c>
    </row>
    <row r="46" spans="1:8" x14ac:dyDescent="0.35">
      <c r="D46" s="1">
        <v>45</v>
      </c>
      <c r="E46" s="1">
        <v>10</v>
      </c>
      <c r="F46" s="16">
        <f>VLOOKUP(E46,'e and d calculation '!$A$3:$Q$42,8,FALSE)</f>
        <v>6.7608695652173916</v>
      </c>
      <c r="G46" s="16">
        <f>VLOOKUP(E46,'e and d calculation '!$A$3:$Q$42,13,FALSE)</f>
        <v>7.2608695652173916</v>
      </c>
      <c r="H46" s="16">
        <f>VLOOKUP(E46,'e and d calculation '!$A$3:$Q$42,17,FALSE)</f>
        <v>14.021739130434783</v>
      </c>
    </row>
    <row r="47" spans="1:8" x14ac:dyDescent="0.35">
      <c r="D47" s="1">
        <v>46</v>
      </c>
      <c r="E47" s="1">
        <v>10</v>
      </c>
      <c r="F47" s="16">
        <f>VLOOKUP(E47,'e and d calculation '!$A$3:$Q$42,8,FALSE)</f>
        <v>6.7608695652173916</v>
      </c>
      <c r="G47" s="16">
        <f>VLOOKUP(E47,'e and d calculation '!$A$3:$Q$42,13,FALSE)</f>
        <v>7.2608695652173916</v>
      </c>
      <c r="H47" s="16">
        <f>VLOOKUP(E47,'e and d calculation '!$A$3:$Q$42,17,FALSE)</f>
        <v>14.021739130434783</v>
      </c>
    </row>
    <row r="48" spans="1:8" x14ac:dyDescent="0.35">
      <c r="D48" s="1">
        <v>47</v>
      </c>
      <c r="E48" s="1">
        <v>10</v>
      </c>
      <c r="F48" s="16">
        <f>VLOOKUP(E48,'e and d calculation '!$A$3:$Q$42,8,FALSE)</f>
        <v>6.7608695652173916</v>
      </c>
      <c r="G48" s="16">
        <f>VLOOKUP(E48,'e and d calculation '!$A$3:$Q$42,13,FALSE)</f>
        <v>7.2608695652173916</v>
      </c>
      <c r="H48" s="16">
        <f>VLOOKUP(E48,'e and d calculation '!$A$3:$Q$42,17,FALSE)</f>
        <v>14.021739130434783</v>
      </c>
    </row>
    <row r="49" spans="4:8" x14ac:dyDescent="0.35">
      <c r="D49" s="1">
        <v>48</v>
      </c>
      <c r="E49" s="1">
        <v>10</v>
      </c>
      <c r="F49" s="16">
        <f>VLOOKUP(E49,'e and d calculation '!$A$3:$Q$42,8,FALSE)</f>
        <v>6.7608695652173916</v>
      </c>
      <c r="G49" s="16">
        <f>VLOOKUP(E49,'e and d calculation '!$A$3:$Q$42,13,FALSE)</f>
        <v>7.2608695652173916</v>
      </c>
      <c r="H49" s="16">
        <f>VLOOKUP(E49,'e and d calculation '!$A$3:$Q$42,17,FALSE)</f>
        <v>14.021739130434783</v>
      </c>
    </row>
    <row r="50" spans="4:8" x14ac:dyDescent="0.35">
      <c r="D50" s="1">
        <v>49</v>
      </c>
      <c r="E50" s="1">
        <v>10</v>
      </c>
      <c r="F50" s="16">
        <f>VLOOKUP(E50,'e and d calculation '!$A$3:$Q$42,8,FALSE)</f>
        <v>6.7608695652173916</v>
      </c>
      <c r="G50" s="16">
        <f>VLOOKUP(E50,'e and d calculation '!$A$3:$Q$42,13,FALSE)</f>
        <v>7.2608695652173916</v>
      </c>
      <c r="H50" s="16">
        <f>VLOOKUP(E50,'e and d calculation '!$A$3:$Q$42,17,FALSE)</f>
        <v>14.021739130434783</v>
      </c>
    </row>
    <row r="51" spans="4:8" x14ac:dyDescent="0.35">
      <c r="D51" s="1">
        <v>50</v>
      </c>
      <c r="E51" s="1">
        <v>10</v>
      </c>
      <c r="F51" s="16">
        <f>VLOOKUP(E51,'e and d calculation '!$A$3:$Q$42,8,FALSE)</f>
        <v>6.7608695652173916</v>
      </c>
      <c r="G51" s="16">
        <f>VLOOKUP(E51,'e and d calculation '!$A$3:$Q$42,13,FALSE)</f>
        <v>7.2608695652173916</v>
      </c>
      <c r="H51" s="16">
        <f>VLOOKUP(E51,'e and d calculation '!$A$3:$Q$42,17,FALSE)</f>
        <v>14.021739130434783</v>
      </c>
    </row>
    <row r="52" spans="4:8" x14ac:dyDescent="0.35">
      <c r="D52" s="1">
        <v>51</v>
      </c>
      <c r="E52" s="1">
        <v>11</v>
      </c>
      <c r="F52" s="16">
        <f>VLOOKUP(E52,'e and d calculation '!$A$3:$Q$42,8,FALSE)</f>
        <v>7.8043478260869561</v>
      </c>
      <c r="G52" s="16">
        <f>VLOOKUP(E52,'e and d calculation '!$A$3:$Q$42,13,FALSE)</f>
        <v>8.304347826086957</v>
      </c>
      <c r="H52" s="16">
        <f>VLOOKUP(E52,'e and d calculation '!$A$3:$Q$42,17,FALSE)</f>
        <v>16.108695652173914</v>
      </c>
    </row>
    <row r="53" spans="4:8" x14ac:dyDescent="0.35">
      <c r="D53" s="1">
        <v>52</v>
      </c>
      <c r="E53" s="1">
        <v>11</v>
      </c>
      <c r="F53" s="16">
        <f>VLOOKUP(E53,'e and d calculation '!$A$3:$Q$42,8,FALSE)</f>
        <v>7.8043478260869561</v>
      </c>
      <c r="G53" s="16">
        <f>VLOOKUP(E53,'e and d calculation '!$A$3:$Q$42,13,FALSE)</f>
        <v>8.304347826086957</v>
      </c>
      <c r="H53" s="16">
        <f>VLOOKUP(E53,'e and d calculation '!$A$3:$Q$42,17,FALSE)</f>
        <v>16.108695652173914</v>
      </c>
    </row>
    <row r="54" spans="4:8" x14ac:dyDescent="0.35">
      <c r="D54" s="1">
        <v>53</v>
      </c>
      <c r="E54" s="1">
        <v>12</v>
      </c>
      <c r="F54" s="16">
        <f>VLOOKUP(E54,'e and d calculation '!$A$3:$Q$42,8,FALSE)</f>
        <v>3.6304347826086958</v>
      </c>
      <c r="G54" s="16">
        <f>VLOOKUP(E54,'e and d calculation '!$A$3:$Q$42,13,FALSE)</f>
        <v>4.1304347826086953</v>
      </c>
      <c r="H54" s="16">
        <f>VLOOKUP(E54,'e and d calculation '!$A$3:$Q$42,17,FALSE)</f>
        <v>7.7608695652173907</v>
      </c>
    </row>
    <row r="55" spans="4:8" x14ac:dyDescent="0.35">
      <c r="D55" s="1">
        <v>54</v>
      </c>
      <c r="E55" s="1">
        <v>12</v>
      </c>
      <c r="F55" s="16">
        <f>VLOOKUP(E55,'e and d calculation '!$A$3:$Q$42,8,FALSE)</f>
        <v>3.6304347826086958</v>
      </c>
      <c r="G55" s="16">
        <f>VLOOKUP(E55,'e and d calculation '!$A$3:$Q$42,13,FALSE)</f>
        <v>4.1304347826086953</v>
      </c>
      <c r="H55" s="16">
        <f>VLOOKUP(E55,'e and d calculation '!$A$3:$Q$42,17,FALSE)</f>
        <v>7.7608695652173907</v>
      </c>
    </row>
    <row r="56" spans="4:8" x14ac:dyDescent="0.35">
      <c r="D56" s="1">
        <v>55</v>
      </c>
      <c r="E56" s="1">
        <v>12</v>
      </c>
      <c r="F56" s="16">
        <f>VLOOKUP(E56,'e and d calculation '!$A$3:$Q$42,8,FALSE)</f>
        <v>3.6304347826086958</v>
      </c>
      <c r="G56" s="16">
        <f>VLOOKUP(E56,'e and d calculation '!$A$3:$Q$42,13,FALSE)</f>
        <v>4.1304347826086953</v>
      </c>
      <c r="H56" s="16">
        <f>VLOOKUP(E56,'e and d calculation '!$A$3:$Q$42,17,FALSE)</f>
        <v>7.7608695652173907</v>
      </c>
    </row>
    <row r="57" spans="4:8" x14ac:dyDescent="0.35">
      <c r="D57" s="1">
        <v>56</v>
      </c>
      <c r="E57" s="1">
        <v>12</v>
      </c>
      <c r="F57" s="16">
        <f>VLOOKUP(E57,'e and d calculation '!$A$3:$Q$42,8,FALSE)</f>
        <v>3.6304347826086958</v>
      </c>
      <c r="G57" s="16">
        <f>VLOOKUP(E57,'e and d calculation '!$A$3:$Q$42,13,FALSE)</f>
        <v>4.1304347826086953</v>
      </c>
      <c r="H57" s="16">
        <f>VLOOKUP(E57,'e and d calculation '!$A$3:$Q$42,17,FALSE)</f>
        <v>7.7608695652173907</v>
      </c>
    </row>
    <row r="58" spans="4:8" x14ac:dyDescent="0.35">
      <c r="D58" s="1">
        <v>57</v>
      </c>
      <c r="E58" s="1">
        <v>12</v>
      </c>
      <c r="F58" s="16">
        <f>VLOOKUP(E58,'e and d calculation '!$A$3:$Q$42,8,FALSE)</f>
        <v>3.6304347826086958</v>
      </c>
      <c r="G58" s="16">
        <f>VLOOKUP(E58,'e and d calculation '!$A$3:$Q$42,13,FALSE)</f>
        <v>4.1304347826086953</v>
      </c>
      <c r="H58" s="16">
        <f>VLOOKUP(E58,'e and d calculation '!$A$3:$Q$42,17,FALSE)</f>
        <v>7.7608695652173907</v>
      </c>
    </row>
    <row r="59" spans="4:8" x14ac:dyDescent="0.35">
      <c r="D59" s="1">
        <v>58</v>
      </c>
      <c r="E59" s="1">
        <v>12</v>
      </c>
      <c r="F59" s="16">
        <f>VLOOKUP(E59,'e and d calculation '!$A$3:$Q$42,8,FALSE)</f>
        <v>3.6304347826086958</v>
      </c>
      <c r="G59" s="16">
        <f>VLOOKUP(E59,'e and d calculation '!$A$3:$Q$42,13,FALSE)</f>
        <v>4.1304347826086953</v>
      </c>
      <c r="H59" s="16">
        <f>VLOOKUP(E59,'e and d calculation '!$A$3:$Q$42,17,FALSE)</f>
        <v>7.7608695652173907</v>
      </c>
    </row>
    <row r="60" spans="4:8" x14ac:dyDescent="0.35">
      <c r="D60" s="1">
        <v>59</v>
      </c>
      <c r="E60" s="1">
        <v>12</v>
      </c>
      <c r="F60" s="16">
        <f>VLOOKUP(E60,'e and d calculation '!$A$3:$Q$42,8,FALSE)</f>
        <v>3.6304347826086958</v>
      </c>
      <c r="G60" s="16">
        <f>VLOOKUP(E60,'e and d calculation '!$A$3:$Q$42,13,FALSE)</f>
        <v>4.1304347826086953</v>
      </c>
      <c r="H60" s="16">
        <f>VLOOKUP(E60,'e and d calculation '!$A$3:$Q$42,17,FALSE)</f>
        <v>7.7608695652173907</v>
      </c>
    </row>
    <row r="61" spans="4:8" x14ac:dyDescent="0.35">
      <c r="D61" s="1">
        <v>60</v>
      </c>
      <c r="E61" s="1">
        <v>12</v>
      </c>
      <c r="F61" s="16">
        <f>VLOOKUP(E61,'e and d calculation '!$A$3:$Q$42,8,FALSE)</f>
        <v>3.6304347826086958</v>
      </c>
      <c r="G61" s="16">
        <f>VLOOKUP(E61,'e and d calculation '!$A$3:$Q$42,13,FALSE)</f>
        <v>4.1304347826086953</v>
      </c>
      <c r="H61" s="16">
        <f>VLOOKUP(E61,'e and d calculation '!$A$3:$Q$42,17,FALSE)</f>
        <v>7.7608695652173907</v>
      </c>
    </row>
    <row r="62" spans="4:8" x14ac:dyDescent="0.35">
      <c r="D62" s="1">
        <v>61</v>
      </c>
      <c r="E62" s="1">
        <v>13</v>
      </c>
      <c r="F62" s="16">
        <f>VLOOKUP(E62,'e and d calculation '!$A$3:$Q$42,8,FALSE)</f>
        <v>4.6739130434782608</v>
      </c>
      <c r="G62" s="16">
        <f>VLOOKUP(E62,'e and d calculation '!$A$3:$Q$42,13,FALSE)</f>
        <v>5.1739130434782608</v>
      </c>
      <c r="H62" s="16">
        <f>VLOOKUP(E62,'e and d calculation '!$A$3:$Q$42,17,FALSE)</f>
        <v>9.8478260869565215</v>
      </c>
    </row>
    <row r="63" spans="4:8" x14ac:dyDescent="0.35">
      <c r="D63" s="1">
        <v>62</v>
      </c>
      <c r="E63" s="1">
        <v>14</v>
      </c>
      <c r="F63" s="16">
        <f>VLOOKUP(E63,'e and d calculation '!$A$3:$Q$42,8,FALSE)</f>
        <v>5.7173913043478262</v>
      </c>
      <c r="G63" s="16">
        <f>VLOOKUP(E63,'e and d calculation '!$A$3:$Q$42,13,FALSE)</f>
        <v>6.2173913043478262</v>
      </c>
      <c r="H63" s="16">
        <f>VLOOKUP(E63,'e and d calculation '!$A$3:$Q$42,17,FALSE)</f>
        <v>11.934782608695652</v>
      </c>
    </row>
    <row r="64" spans="4:8" x14ac:dyDescent="0.35">
      <c r="D64" s="1">
        <v>63</v>
      </c>
      <c r="E64" s="1">
        <v>14</v>
      </c>
      <c r="F64" s="16">
        <f>VLOOKUP(E64,'e and d calculation '!$A$3:$Q$42,8,FALSE)</f>
        <v>5.7173913043478262</v>
      </c>
      <c r="G64" s="16">
        <f>VLOOKUP(E64,'e and d calculation '!$A$3:$Q$42,13,FALSE)</f>
        <v>6.2173913043478262</v>
      </c>
      <c r="H64" s="16">
        <f>VLOOKUP(E64,'e and d calculation '!$A$3:$Q$42,17,FALSE)</f>
        <v>11.934782608695652</v>
      </c>
    </row>
    <row r="65" spans="4:8" x14ac:dyDescent="0.35">
      <c r="D65" s="1">
        <v>64</v>
      </c>
      <c r="E65" s="1">
        <v>14</v>
      </c>
      <c r="F65" s="16">
        <f>VLOOKUP(E65,'e and d calculation '!$A$3:$Q$42,8,FALSE)</f>
        <v>5.7173913043478262</v>
      </c>
      <c r="G65" s="16">
        <f>VLOOKUP(E65,'e and d calculation '!$A$3:$Q$42,13,FALSE)</f>
        <v>6.2173913043478262</v>
      </c>
      <c r="H65" s="16">
        <f>VLOOKUP(E65,'e and d calculation '!$A$3:$Q$42,17,FALSE)</f>
        <v>11.934782608695652</v>
      </c>
    </row>
    <row r="66" spans="4:8" x14ac:dyDescent="0.35">
      <c r="D66" s="1">
        <v>65</v>
      </c>
      <c r="E66" s="1">
        <v>14</v>
      </c>
      <c r="F66" s="16">
        <f>VLOOKUP(E66,'e and d calculation '!$A$3:$Q$42,8,FALSE)</f>
        <v>5.7173913043478262</v>
      </c>
      <c r="G66" s="16">
        <f>VLOOKUP(E66,'e and d calculation '!$A$3:$Q$42,13,FALSE)</f>
        <v>6.2173913043478262</v>
      </c>
      <c r="H66" s="16">
        <f>VLOOKUP(E66,'e and d calculation '!$A$3:$Q$42,17,FALSE)</f>
        <v>11.934782608695652</v>
      </c>
    </row>
    <row r="67" spans="4:8" x14ac:dyDescent="0.35">
      <c r="D67" s="1">
        <v>66</v>
      </c>
      <c r="E67" s="1">
        <v>14</v>
      </c>
      <c r="F67" s="16">
        <f>VLOOKUP(E67,'e and d calculation '!$A$3:$Q$42,8,FALSE)</f>
        <v>5.7173913043478262</v>
      </c>
      <c r="G67" s="16">
        <f>VLOOKUP(E67,'e and d calculation '!$A$3:$Q$42,13,FALSE)</f>
        <v>6.2173913043478262</v>
      </c>
      <c r="H67" s="16">
        <f>VLOOKUP(E67,'e and d calculation '!$A$3:$Q$42,17,FALSE)</f>
        <v>11.934782608695652</v>
      </c>
    </row>
    <row r="68" spans="4:8" x14ac:dyDescent="0.35">
      <c r="D68" s="1">
        <v>67</v>
      </c>
      <c r="E68" s="1">
        <v>14</v>
      </c>
      <c r="F68" s="16">
        <f>VLOOKUP(E68,'e and d calculation '!$A$3:$Q$42,8,FALSE)</f>
        <v>5.7173913043478262</v>
      </c>
      <c r="G68" s="16">
        <f>VLOOKUP(E68,'e and d calculation '!$A$3:$Q$42,13,FALSE)</f>
        <v>6.2173913043478262</v>
      </c>
      <c r="H68" s="16">
        <f>VLOOKUP(E68,'e and d calculation '!$A$3:$Q$42,17,FALSE)</f>
        <v>11.934782608695652</v>
      </c>
    </row>
    <row r="69" spans="4:8" x14ac:dyDescent="0.35">
      <c r="D69" s="1">
        <v>68</v>
      </c>
      <c r="E69" s="1">
        <v>14</v>
      </c>
      <c r="F69" s="16">
        <f>VLOOKUP(E69,'e and d calculation '!$A$3:$Q$42,8,FALSE)</f>
        <v>5.7173913043478262</v>
      </c>
      <c r="G69" s="16">
        <f>VLOOKUP(E69,'e and d calculation '!$A$3:$Q$42,13,FALSE)</f>
        <v>6.2173913043478262</v>
      </c>
      <c r="H69" s="16">
        <f>VLOOKUP(E69,'e and d calculation '!$A$3:$Q$42,17,FALSE)</f>
        <v>11.934782608695652</v>
      </c>
    </row>
    <row r="70" spans="4:8" x14ac:dyDescent="0.35">
      <c r="D70" s="1">
        <v>69</v>
      </c>
      <c r="E70" s="1">
        <v>14</v>
      </c>
      <c r="F70" s="16">
        <f>VLOOKUP(E70,'e and d calculation '!$A$3:$Q$42,8,FALSE)</f>
        <v>5.7173913043478262</v>
      </c>
      <c r="G70" s="16">
        <f>VLOOKUP(E70,'e and d calculation '!$A$3:$Q$42,13,FALSE)</f>
        <v>6.2173913043478262</v>
      </c>
      <c r="H70" s="16">
        <f>VLOOKUP(E70,'e and d calculation '!$A$3:$Q$42,17,FALSE)</f>
        <v>11.934782608695652</v>
      </c>
    </row>
    <row r="71" spans="4:8" x14ac:dyDescent="0.35">
      <c r="D71" s="1">
        <v>70</v>
      </c>
      <c r="E71" s="1">
        <v>14</v>
      </c>
      <c r="F71" s="16">
        <f>VLOOKUP(E71,'e and d calculation '!$A$3:$Q$42,8,FALSE)</f>
        <v>5.7173913043478262</v>
      </c>
      <c r="G71" s="16">
        <f>VLOOKUP(E71,'e and d calculation '!$A$3:$Q$42,13,FALSE)</f>
        <v>6.2173913043478262</v>
      </c>
      <c r="H71" s="16">
        <f>VLOOKUP(E71,'e and d calculation '!$A$3:$Q$42,17,FALSE)</f>
        <v>11.934782608695652</v>
      </c>
    </row>
    <row r="72" spans="4:8" x14ac:dyDescent="0.35">
      <c r="D72" s="1">
        <v>71</v>
      </c>
      <c r="E72" s="1">
        <v>15</v>
      </c>
      <c r="F72" s="16">
        <f>VLOOKUP(E72,'e and d calculation '!$A$3:$Q$42,8,FALSE)</f>
        <v>4.6739130434782608</v>
      </c>
      <c r="G72" s="16">
        <f>VLOOKUP(E72,'e and d calculation '!$A$3:$Q$42,13,FALSE)</f>
        <v>5.1739130434782608</v>
      </c>
      <c r="H72" s="16">
        <f>VLOOKUP(E72,'e and d calculation '!$A$3:$Q$42,17,FALSE)</f>
        <v>9.8478260869565215</v>
      </c>
    </row>
    <row r="73" spans="4:8" x14ac:dyDescent="0.35">
      <c r="D73" s="1">
        <v>72</v>
      </c>
      <c r="E73" s="1">
        <v>15</v>
      </c>
      <c r="F73" s="16">
        <f>VLOOKUP(E73,'e and d calculation '!$A$3:$Q$42,8,FALSE)</f>
        <v>4.6739130434782608</v>
      </c>
      <c r="G73" s="16">
        <f>VLOOKUP(E73,'e and d calculation '!$A$3:$Q$42,13,FALSE)</f>
        <v>5.1739130434782608</v>
      </c>
      <c r="H73" s="16">
        <f>VLOOKUP(E73,'e and d calculation '!$A$3:$Q$42,17,FALSE)</f>
        <v>9.8478260869565215</v>
      </c>
    </row>
    <row r="74" spans="4:8" x14ac:dyDescent="0.35">
      <c r="D74" s="1">
        <v>73</v>
      </c>
      <c r="E74" s="1">
        <v>15</v>
      </c>
      <c r="F74" s="16">
        <f>VLOOKUP(E74,'e and d calculation '!$A$3:$Q$42,8,FALSE)</f>
        <v>4.6739130434782608</v>
      </c>
      <c r="G74" s="16">
        <f>VLOOKUP(E74,'e and d calculation '!$A$3:$Q$42,13,FALSE)</f>
        <v>5.1739130434782608</v>
      </c>
      <c r="H74" s="16">
        <f>VLOOKUP(E74,'e and d calculation '!$A$3:$Q$42,17,FALSE)</f>
        <v>9.8478260869565215</v>
      </c>
    </row>
    <row r="75" spans="4:8" x14ac:dyDescent="0.35">
      <c r="D75" s="1">
        <v>74</v>
      </c>
      <c r="E75" s="1">
        <v>16</v>
      </c>
      <c r="F75" s="16">
        <f>VLOOKUP(E75,'e and d calculation '!$A$3:$Q$42,8,FALSE)</f>
        <v>6.7608695652173916</v>
      </c>
      <c r="G75" s="16">
        <f>VLOOKUP(E75,'e and d calculation '!$A$3:$Q$42,13,FALSE)</f>
        <v>7.2608695652173916</v>
      </c>
      <c r="H75" s="16">
        <f>VLOOKUP(E75,'e and d calculation '!$A$3:$Q$42,17,FALSE)</f>
        <v>14.021739130434783</v>
      </c>
    </row>
    <row r="76" spans="4:8" x14ac:dyDescent="0.35">
      <c r="D76" s="1">
        <v>75</v>
      </c>
      <c r="E76" s="1">
        <v>16</v>
      </c>
      <c r="F76" s="16">
        <f>VLOOKUP(E76,'e and d calculation '!$A$3:$Q$42,8,FALSE)</f>
        <v>6.7608695652173916</v>
      </c>
      <c r="G76" s="16">
        <f>VLOOKUP(E76,'e and d calculation '!$A$3:$Q$42,13,FALSE)</f>
        <v>7.2608695652173916</v>
      </c>
      <c r="H76" s="16">
        <f>VLOOKUP(E76,'e and d calculation '!$A$3:$Q$42,17,FALSE)</f>
        <v>14.021739130434783</v>
      </c>
    </row>
    <row r="77" spans="4:8" x14ac:dyDescent="0.35">
      <c r="D77" s="1">
        <v>76</v>
      </c>
      <c r="E77" s="1">
        <v>16</v>
      </c>
      <c r="F77" s="16">
        <f>VLOOKUP(E77,'e and d calculation '!$A$3:$Q$42,8,FALSE)</f>
        <v>6.7608695652173916</v>
      </c>
      <c r="G77" s="16">
        <f>VLOOKUP(E77,'e and d calculation '!$A$3:$Q$42,13,FALSE)</f>
        <v>7.2608695652173916</v>
      </c>
      <c r="H77" s="16">
        <f>VLOOKUP(E77,'e and d calculation '!$A$3:$Q$42,17,FALSE)</f>
        <v>14.021739130434783</v>
      </c>
    </row>
    <row r="78" spans="4:8" x14ac:dyDescent="0.35">
      <c r="D78" s="1">
        <v>77</v>
      </c>
      <c r="E78" s="1">
        <v>16</v>
      </c>
      <c r="F78" s="16">
        <f>VLOOKUP(E78,'e and d calculation '!$A$3:$Q$42,8,FALSE)</f>
        <v>6.7608695652173916</v>
      </c>
      <c r="G78" s="16">
        <f>VLOOKUP(E78,'e and d calculation '!$A$3:$Q$42,13,FALSE)</f>
        <v>7.2608695652173916</v>
      </c>
      <c r="H78" s="16">
        <f>VLOOKUP(E78,'e and d calculation '!$A$3:$Q$42,17,FALSE)</f>
        <v>14.021739130434783</v>
      </c>
    </row>
    <row r="79" spans="4:8" x14ac:dyDescent="0.35">
      <c r="D79" s="1">
        <v>78</v>
      </c>
      <c r="E79" s="1">
        <v>16</v>
      </c>
      <c r="F79" s="16">
        <f>VLOOKUP(E79,'e and d calculation '!$A$3:$Q$42,8,FALSE)</f>
        <v>6.7608695652173916</v>
      </c>
      <c r="G79" s="16">
        <f>VLOOKUP(E79,'e and d calculation '!$A$3:$Q$42,13,FALSE)</f>
        <v>7.2608695652173916</v>
      </c>
      <c r="H79" s="16">
        <f>VLOOKUP(E79,'e and d calculation '!$A$3:$Q$42,17,FALSE)</f>
        <v>14.021739130434783</v>
      </c>
    </row>
    <row r="80" spans="4:8" x14ac:dyDescent="0.35">
      <c r="D80" s="1">
        <v>79</v>
      </c>
      <c r="E80" s="1">
        <v>16</v>
      </c>
      <c r="F80" s="16">
        <f>VLOOKUP(E80,'e and d calculation '!$A$3:$Q$42,8,FALSE)</f>
        <v>6.7608695652173916</v>
      </c>
      <c r="G80" s="16">
        <f>VLOOKUP(E80,'e and d calculation '!$A$3:$Q$42,13,FALSE)</f>
        <v>7.2608695652173916</v>
      </c>
      <c r="H80" s="16">
        <f>VLOOKUP(E80,'e and d calculation '!$A$3:$Q$42,17,FALSE)</f>
        <v>14.021739130434783</v>
      </c>
    </row>
    <row r="81" spans="4:8" x14ac:dyDescent="0.35">
      <c r="D81" s="1">
        <v>80</v>
      </c>
      <c r="E81" s="1">
        <v>17</v>
      </c>
      <c r="F81" s="16">
        <f>VLOOKUP(E81,'e and d calculation '!$A$3:$Q$42,8,FALSE)</f>
        <v>7.8043478260869561</v>
      </c>
      <c r="G81" s="16">
        <f>VLOOKUP(E81,'e and d calculation '!$A$3:$Q$42,13,FALSE)</f>
        <v>8.304347826086957</v>
      </c>
      <c r="H81" s="16">
        <f>VLOOKUP(E81,'e and d calculation '!$A$3:$Q$42,17,FALSE)</f>
        <v>16.108695652173914</v>
      </c>
    </row>
    <row r="82" spans="4:8" x14ac:dyDescent="0.35">
      <c r="D82" s="1">
        <v>81</v>
      </c>
      <c r="E82" s="1">
        <v>17</v>
      </c>
      <c r="F82" s="16">
        <f>VLOOKUP(E82,'e and d calculation '!$A$3:$Q$42,8,FALSE)</f>
        <v>7.8043478260869561</v>
      </c>
      <c r="G82" s="16">
        <f>VLOOKUP(E82,'e and d calculation '!$A$3:$Q$42,13,FALSE)</f>
        <v>8.304347826086957</v>
      </c>
      <c r="H82" s="16">
        <f>VLOOKUP(E82,'e and d calculation '!$A$3:$Q$42,17,FALSE)</f>
        <v>16.108695652173914</v>
      </c>
    </row>
    <row r="83" spans="4:8" x14ac:dyDescent="0.35">
      <c r="D83" s="1">
        <v>82</v>
      </c>
      <c r="E83" s="1">
        <v>17</v>
      </c>
      <c r="F83" s="16">
        <f>VLOOKUP(E83,'e and d calculation '!$A$3:$Q$42,8,FALSE)</f>
        <v>7.8043478260869561</v>
      </c>
      <c r="G83" s="16">
        <f>VLOOKUP(E83,'e and d calculation '!$A$3:$Q$42,13,FALSE)</f>
        <v>8.304347826086957</v>
      </c>
      <c r="H83" s="16">
        <f>VLOOKUP(E83,'e and d calculation '!$A$3:$Q$42,17,FALSE)</f>
        <v>16.108695652173914</v>
      </c>
    </row>
    <row r="84" spans="4:8" x14ac:dyDescent="0.35">
      <c r="D84" s="1">
        <v>83</v>
      </c>
      <c r="E84" s="1">
        <v>17</v>
      </c>
      <c r="F84" s="16">
        <f>VLOOKUP(E84,'e and d calculation '!$A$3:$Q$42,8,FALSE)</f>
        <v>7.8043478260869561</v>
      </c>
      <c r="G84" s="16">
        <f>VLOOKUP(E84,'e and d calculation '!$A$3:$Q$42,13,FALSE)</f>
        <v>8.304347826086957</v>
      </c>
      <c r="H84" s="16">
        <f>VLOOKUP(E84,'e and d calculation '!$A$3:$Q$42,17,FALSE)</f>
        <v>16.108695652173914</v>
      </c>
    </row>
    <row r="85" spans="4:8" x14ac:dyDescent="0.35">
      <c r="D85" s="1">
        <v>84</v>
      </c>
      <c r="E85" s="1">
        <v>17</v>
      </c>
      <c r="F85" s="16">
        <f>VLOOKUP(E85,'e and d calculation '!$A$3:$Q$42,8,FALSE)</f>
        <v>7.8043478260869561</v>
      </c>
      <c r="G85" s="16">
        <f>VLOOKUP(E85,'e and d calculation '!$A$3:$Q$42,13,FALSE)</f>
        <v>8.304347826086957</v>
      </c>
      <c r="H85" s="16">
        <f>VLOOKUP(E85,'e and d calculation '!$A$3:$Q$42,17,FALSE)</f>
        <v>16.108695652173914</v>
      </c>
    </row>
    <row r="86" spans="4:8" x14ac:dyDescent="0.35">
      <c r="D86" s="1">
        <v>85</v>
      </c>
      <c r="E86" s="1">
        <v>17</v>
      </c>
      <c r="F86" s="16">
        <f>VLOOKUP(E86,'e and d calculation '!$A$3:$Q$42,8,FALSE)</f>
        <v>7.8043478260869561</v>
      </c>
      <c r="G86" s="16">
        <f>VLOOKUP(E86,'e and d calculation '!$A$3:$Q$42,13,FALSE)</f>
        <v>8.304347826086957</v>
      </c>
      <c r="H86" s="16">
        <f>VLOOKUP(E86,'e and d calculation '!$A$3:$Q$42,17,FALSE)</f>
        <v>16.108695652173914</v>
      </c>
    </row>
    <row r="87" spans="4:8" x14ac:dyDescent="0.35">
      <c r="D87" s="1">
        <v>86</v>
      </c>
      <c r="E87" s="1">
        <v>18</v>
      </c>
      <c r="F87" s="16">
        <f>VLOOKUP(E87,'e and d calculation '!$A$3:$Q$42,8,FALSE)</f>
        <v>8.8478260869565215</v>
      </c>
      <c r="G87" s="16">
        <f>VLOOKUP(E87,'e and d calculation '!$A$3:$Q$42,13,FALSE)</f>
        <v>9.3478260869565215</v>
      </c>
      <c r="H87" s="16">
        <f>VLOOKUP(E87,'e and d calculation '!$A$3:$Q$42,17,FALSE)</f>
        <v>18.195652173913043</v>
      </c>
    </row>
    <row r="88" spans="4:8" x14ac:dyDescent="0.35">
      <c r="D88" s="1">
        <v>87</v>
      </c>
      <c r="E88" s="1">
        <v>18</v>
      </c>
      <c r="F88" s="16">
        <f>VLOOKUP(E88,'e and d calculation '!$A$3:$Q$42,8,FALSE)</f>
        <v>8.8478260869565215</v>
      </c>
      <c r="G88" s="16">
        <f>VLOOKUP(E88,'e and d calculation '!$A$3:$Q$42,13,FALSE)</f>
        <v>9.3478260869565215</v>
      </c>
      <c r="H88" s="16">
        <f>VLOOKUP(E88,'e and d calculation '!$A$3:$Q$42,17,FALSE)</f>
        <v>18.195652173913043</v>
      </c>
    </row>
    <row r="89" spans="4:8" x14ac:dyDescent="0.35">
      <c r="D89" s="1">
        <v>88</v>
      </c>
      <c r="E89" s="1">
        <v>18</v>
      </c>
      <c r="F89" s="16">
        <f>VLOOKUP(E89,'e and d calculation '!$A$3:$Q$42,8,FALSE)</f>
        <v>8.8478260869565215</v>
      </c>
      <c r="G89" s="16">
        <f>VLOOKUP(E89,'e and d calculation '!$A$3:$Q$42,13,FALSE)</f>
        <v>9.3478260869565215</v>
      </c>
      <c r="H89" s="16">
        <f>VLOOKUP(E89,'e and d calculation '!$A$3:$Q$42,17,FALSE)</f>
        <v>18.195652173913043</v>
      </c>
    </row>
    <row r="90" spans="4:8" x14ac:dyDescent="0.35">
      <c r="D90" s="1">
        <v>89</v>
      </c>
      <c r="E90" s="1">
        <v>18</v>
      </c>
      <c r="F90" s="16">
        <f>VLOOKUP(E90,'e and d calculation '!$A$3:$Q$42,8,FALSE)</f>
        <v>8.8478260869565215</v>
      </c>
      <c r="G90" s="16">
        <f>VLOOKUP(E90,'e and d calculation '!$A$3:$Q$42,13,FALSE)</f>
        <v>9.3478260869565215</v>
      </c>
      <c r="H90" s="16">
        <f>VLOOKUP(E90,'e and d calculation '!$A$3:$Q$42,17,FALSE)</f>
        <v>18.195652173913043</v>
      </c>
    </row>
    <row r="91" spans="4:8" x14ac:dyDescent="0.35">
      <c r="D91" s="1">
        <v>90</v>
      </c>
      <c r="E91" s="1">
        <v>18</v>
      </c>
      <c r="F91" s="16">
        <f>VLOOKUP(E91,'e and d calculation '!$A$3:$Q$42,8,FALSE)</f>
        <v>8.8478260869565215</v>
      </c>
      <c r="G91" s="16">
        <f>VLOOKUP(E91,'e and d calculation '!$A$3:$Q$42,13,FALSE)</f>
        <v>9.3478260869565215</v>
      </c>
      <c r="H91" s="16">
        <f>VLOOKUP(E91,'e and d calculation '!$A$3:$Q$42,17,FALSE)</f>
        <v>18.195652173913043</v>
      </c>
    </row>
    <row r="92" spans="4:8" x14ac:dyDescent="0.35">
      <c r="D92" s="1">
        <v>91</v>
      </c>
      <c r="E92" s="1">
        <v>18</v>
      </c>
      <c r="F92" s="16">
        <f>VLOOKUP(E92,'e and d calculation '!$A$3:$Q$42,8,FALSE)</f>
        <v>8.8478260869565215</v>
      </c>
      <c r="G92" s="16">
        <f>VLOOKUP(E92,'e and d calculation '!$A$3:$Q$42,13,FALSE)</f>
        <v>9.3478260869565215</v>
      </c>
      <c r="H92" s="16">
        <f>VLOOKUP(E92,'e and d calculation '!$A$3:$Q$42,17,FALSE)</f>
        <v>18.195652173913043</v>
      </c>
    </row>
    <row r="93" spans="4:8" x14ac:dyDescent="0.35">
      <c r="D93" s="1">
        <v>92</v>
      </c>
      <c r="E93" s="1">
        <v>18</v>
      </c>
      <c r="F93" s="16">
        <f>VLOOKUP(E93,'e and d calculation '!$A$3:$Q$42,8,FALSE)</f>
        <v>8.8478260869565215</v>
      </c>
      <c r="G93" s="16">
        <f>VLOOKUP(E93,'e and d calculation '!$A$3:$Q$42,13,FALSE)</f>
        <v>9.3478260869565215</v>
      </c>
      <c r="H93" s="16">
        <f>VLOOKUP(E93,'e and d calculation '!$A$3:$Q$42,17,FALSE)</f>
        <v>18.195652173913043</v>
      </c>
    </row>
    <row r="94" spans="4:8" x14ac:dyDescent="0.35">
      <c r="D94" s="1">
        <v>93</v>
      </c>
      <c r="E94" s="1">
        <v>18</v>
      </c>
      <c r="F94" s="16">
        <f>VLOOKUP(E94,'e and d calculation '!$A$3:$Q$42,8,FALSE)</f>
        <v>8.8478260869565215</v>
      </c>
      <c r="G94" s="16">
        <f>VLOOKUP(E94,'e and d calculation '!$A$3:$Q$42,13,FALSE)</f>
        <v>9.3478260869565215</v>
      </c>
      <c r="H94" s="16">
        <f>VLOOKUP(E94,'e and d calculation '!$A$3:$Q$42,17,FALSE)</f>
        <v>18.195652173913043</v>
      </c>
    </row>
    <row r="95" spans="4:8" x14ac:dyDescent="0.35">
      <c r="D95" s="1">
        <v>94</v>
      </c>
      <c r="E95" s="1">
        <v>18</v>
      </c>
      <c r="F95" s="16">
        <f>VLOOKUP(E95,'e and d calculation '!$A$3:$Q$42,8,FALSE)</f>
        <v>8.8478260869565215</v>
      </c>
      <c r="G95" s="16">
        <f>VLOOKUP(E95,'e and d calculation '!$A$3:$Q$42,13,FALSE)</f>
        <v>9.3478260869565215</v>
      </c>
      <c r="H95" s="16">
        <f>VLOOKUP(E95,'e and d calculation '!$A$3:$Q$42,17,FALSE)</f>
        <v>18.195652173913043</v>
      </c>
    </row>
    <row r="96" spans="4:8" x14ac:dyDescent="0.35">
      <c r="D96" s="1">
        <v>95</v>
      </c>
      <c r="E96" s="1">
        <v>18</v>
      </c>
      <c r="F96" s="16">
        <f>VLOOKUP(E96,'e and d calculation '!$A$3:$Q$42,8,FALSE)</f>
        <v>8.8478260869565215</v>
      </c>
      <c r="G96" s="16">
        <f>VLOOKUP(E96,'e and d calculation '!$A$3:$Q$42,13,FALSE)</f>
        <v>9.3478260869565215</v>
      </c>
      <c r="H96" s="16">
        <f>VLOOKUP(E96,'e and d calculation '!$A$3:$Q$42,17,FALSE)</f>
        <v>18.195652173913043</v>
      </c>
    </row>
    <row r="97" spans="4:8" x14ac:dyDescent="0.35">
      <c r="D97" s="1">
        <v>96</v>
      </c>
      <c r="E97" s="1">
        <v>19</v>
      </c>
      <c r="F97" s="16">
        <f>VLOOKUP(E97,'e and d calculation '!$A$3:$Q$42,8,FALSE)</f>
        <v>3.6304347826086958</v>
      </c>
      <c r="G97" s="16">
        <f>VLOOKUP(E97,'e and d calculation '!$A$3:$Q$42,13,FALSE)</f>
        <v>4.1304347826086953</v>
      </c>
      <c r="H97" s="16">
        <f>VLOOKUP(E97,'e and d calculation '!$A$3:$Q$42,17,FALSE)</f>
        <v>7.7608695652173907</v>
      </c>
    </row>
    <row r="98" spans="4:8" x14ac:dyDescent="0.35">
      <c r="D98" s="1">
        <v>97</v>
      </c>
      <c r="E98" s="1">
        <v>19</v>
      </c>
      <c r="F98" s="16">
        <f>VLOOKUP(E98,'e and d calculation '!$A$3:$Q$42,8,FALSE)</f>
        <v>3.6304347826086958</v>
      </c>
      <c r="G98" s="16">
        <f>VLOOKUP(E98,'e and d calculation '!$A$3:$Q$42,13,FALSE)</f>
        <v>4.1304347826086953</v>
      </c>
      <c r="H98" s="16">
        <f>VLOOKUP(E98,'e and d calculation '!$A$3:$Q$42,17,FALSE)</f>
        <v>7.7608695652173907</v>
      </c>
    </row>
    <row r="99" spans="4:8" x14ac:dyDescent="0.35">
      <c r="D99" s="1">
        <v>98</v>
      </c>
      <c r="E99" s="1">
        <v>19</v>
      </c>
      <c r="F99" s="16">
        <f>VLOOKUP(E99,'e and d calculation '!$A$3:$Q$42,8,FALSE)</f>
        <v>3.6304347826086958</v>
      </c>
      <c r="G99" s="16">
        <f>VLOOKUP(E99,'e and d calculation '!$A$3:$Q$42,13,FALSE)</f>
        <v>4.1304347826086953</v>
      </c>
      <c r="H99" s="16">
        <f>VLOOKUP(E99,'e and d calculation '!$A$3:$Q$42,17,FALSE)</f>
        <v>7.7608695652173907</v>
      </c>
    </row>
    <row r="100" spans="4:8" x14ac:dyDescent="0.35">
      <c r="D100" s="1">
        <v>99</v>
      </c>
      <c r="E100" s="1">
        <v>19</v>
      </c>
      <c r="F100" s="16">
        <f>VLOOKUP(E100,'e and d calculation '!$A$3:$Q$42,8,FALSE)</f>
        <v>3.6304347826086958</v>
      </c>
      <c r="G100" s="16">
        <f>VLOOKUP(E100,'e and d calculation '!$A$3:$Q$42,13,FALSE)</f>
        <v>4.1304347826086953</v>
      </c>
      <c r="H100" s="16">
        <f>VLOOKUP(E100,'e and d calculation '!$A$3:$Q$42,17,FALSE)</f>
        <v>7.7608695652173907</v>
      </c>
    </row>
    <row r="101" spans="4:8" x14ac:dyDescent="0.35">
      <c r="D101" s="1">
        <v>100</v>
      </c>
      <c r="E101" s="1">
        <v>20</v>
      </c>
      <c r="F101" s="16">
        <f>VLOOKUP(E101,'e and d calculation '!$A$3:$Q$42,8,FALSE)</f>
        <v>4.6739130434782608</v>
      </c>
      <c r="G101" s="16">
        <f>VLOOKUP(E101,'e and d calculation '!$A$3:$Q$42,13,FALSE)</f>
        <v>5.1739130434782608</v>
      </c>
      <c r="H101" s="16">
        <f>VLOOKUP(E101,'e and d calculation '!$A$3:$Q$42,17,FALSE)</f>
        <v>9.8478260869565215</v>
      </c>
    </row>
    <row r="102" spans="4:8" x14ac:dyDescent="0.35">
      <c r="D102" s="1">
        <v>101</v>
      </c>
      <c r="E102" s="1">
        <v>20</v>
      </c>
      <c r="F102" s="16">
        <f>VLOOKUP(E102,'e and d calculation '!$A$3:$Q$42,8,FALSE)</f>
        <v>4.6739130434782608</v>
      </c>
      <c r="G102" s="16">
        <f>VLOOKUP(E102,'e and d calculation '!$A$3:$Q$42,13,FALSE)</f>
        <v>5.1739130434782608</v>
      </c>
      <c r="H102" s="16">
        <f>VLOOKUP(E102,'e and d calculation '!$A$3:$Q$42,17,FALSE)</f>
        <v>9.8478260869565215</v>
      </c>
    </row>
    <row r="103" spans="4:8" x14ac:dyDescent="0.35">
      <c r="D103" s="1">
        <v>102</v>
      </c>
      <c r="E103" s="1">
        <v>20</v>
      </c>
      <c r="F103" s="16">
        <f>VLOOKUP(E103,'e and d calculation '!$A$3:$Q$42,8,FALSE)</f>
        <v>4.6739130434782608</v>
      </c>
      <c r="G103" s="16">
        <f>VLOOKUP(E103,'e and d calculation '!$A$3:$Q$42,13,FALSE)</f>
        <v>5.1739130434782608</v>
      </c>
      <c r="H103" s="16">
        <f>VLOOKUP(E103,'e and d calculation '!$A$3:$Q$42,17,FALSE)</f>
        <v>9.8478260869565215</v>
      </c>
    </row>
    <row r="104" spans="4:8" x14ac:dyDescent="0.35">
      <c r="D104" s="1">
        <v>103</v>
      </c>
      <c r="E104" s="1">
        <v>20</v>
      </c>
      <c r="F104" s="16">
        <f>VLOOKUP(E104,'e and d calculation '!$A$3:$Q$42,8,FALSE)</f>
        <v>4.6739130434782608</v>
      </c>
      <c r="G104" s="16">
        <f>VLOOKUP(E104,'e and d calculation '!$A$3:$Q$42,13,FALSE)</f>
        <v>5.1739130434782608</v>
      </c>
      <c r="H104" s="16">
        <f>VLOOKUP(E104,'e and d calculation '!$A$3:$Q$42,17,FALSE)</f>
        <v>9.8478260869565215</v>
      </c>
    </row>
    <row r="105" spans="4:8" x14ac:dyDescent="0.35">
      <c r="D105" s="1">
        <v>104</v>
      </c>
      <c r="E105" s="1">
        <v>20</v>
      </c>
      <c r="F105" s="16">
        <f>VLOOKUP(E105,'e and d calculation '!$A$3:$Q$42,8,FALSE)</f>
        <v>4.6739130434782608</v>
      </c>
      <c r="G105" s="16">
        <f>VLOOKUP(E105,'e and d calculation '!$A$3:$Q$42,13,FALSE)</f>
        <v>5.1739130434782608</v>
      </c>
      <c r="H105" s="16">
        <f>VLOOKUP(E105,'e and d calculation '!$A$3:$Q$42,17,FALSE)</f>
        <v>9.8478260869565215</v>
      </c>
    </row>
    <row r="106" spans="4:8" x14ac:dyDescent="0.35">
      <c r="D106" s="1">
        <v>105</v>
      </c>
      <c r="E106" s="1">
        <v>20</v>
      </c>
      <c r="F106" s="16">
        <f>VLOOKUP(E106,'e and d calculation '!$A$3:$Q$42,8,FALSE)</f>
        <v>4.6739130434782608</v>
      </c>
      <c r="G106" s="16">
        <f>VLOOKUP(E106,'e and d calculation '!$A$3:$Q$42,13,FALSE)</f>
        <v>5.1739130434782608</v>
      </c>
      <c r="H106" s="16">
        <f>VLOOKUP(E106,'e and d calculation '!$A$3:$Q$42,17,FALSE)</f>
        <v>9.8478260869565215</v>
      </c>
    </row>
    <row r="107" spans="4:8" x14ac:dyDescent="0.35">
      <c r="D107" s="1">
        <v>106</v>
      </c>
      <c r="E107" s="1">
        <v>20</v>
      </c>
      <c r="F107" s="16">
        <f>VLOOKUP(E107,'e and d calculation '!$A$3:$Q$42,8,FALSE)</f>
        <v>4.6739130434782608</v>
      </c>
      <c r="G107" s="16">
        <f>VLOOKUP(E107,'e and d calculation '!$A$3:$Q$42,13,FALSE)</f>
        <v>5.1739130434782608</v>
      </c>
      <c r="H107" s="16">
        <f>VLOOKUP(E107,'e and d calculation '!$A$3:$Q$42,17,FALSE)</f>
        <v>9.8478260869565215</v>
      </c>
    </row>
    <row r="108" spans="4:8" x14ac:dyDescent="0.35">
      <c r="D108" s="1">
        <v>107</v>
      </c>
      <c r="E108" s="1">
        <v>20</v>
      </c>
      <c r="F108" s="16">
        <f>VLOOKUP(E108,'e and d calculation '!$A$3:$Q$42,8,FALSE)</f>
        <v>4.6739130434782608</v>
      </c>
      <c r="G108" s="16">
        <f>VLOOKUP(E108,'e and d calculation '!$A$3:$Q$42,13,FALSE)</f>
        <v>5.1739130434782608</v>
      </c>
      <c r="H108" s="16">
        <f>VLOOKUP(E108,'e and d calculation '!$A$3:$Q$42,17,FALSE)</f>
        <v>9.8478260869565215</v>
      </c>
    </row>
    <row r="109" spans="4:8" x14ac:dyDescent="0.35">
      <c r="D109" s="1">
        <v>108</v>
      </c>
      <c r="E109" s="1">
        <v>20</v>
      </c>
      <c r="F109" s="16">
        <f>VLOOKUP(E109,'e and d calculation '!$A$3:$Q$42,8,FALSE)</f>
        <v>4.6739130434782608</v>
      </c>
      <c r="G109" s="16">
        <f>VLOOKUP(E109,'e and d calculation '!$A$3:$Q$42,13,FALSE)</f>
        <v>5.1739130434782608</v>
      </c>
      <c r="H109" s="16">
        <f>VLOOKUP(E109,'e and d calculation '!$A$3:$Q$42,17,FALSE)</f>
        <v>9.8478260869565215</v>
      </c>
    </row>
    <row r="110" spans="4:8" x14ac:dyDescent="0.35">
      <c r="D110" s="1">
        <v>109</v>
      </c>
      <c r="E110" s="1">
        <v>20</v>
      </c>
      <c r="F110" s="16">
        <f>VLOOKUP(E110,'e and d calculation '!$A$3:$Q$42,8,FALSE)</f>
        <v>4.6739130434782608</v>
      </c>
      <c r="G110" s="16">
        <f>VLOOKUP(E110,'e and d calculation '!$A$3:$Q$42,13,FALSE)</f>
        <v>5.1739130434782608</v>
      </c>
      <c r="H110" s="16">
        <f>VLOOKUP(E110,'e and d calculation '!$A$3:$Q$42,17,FALSE)</f>
        <v>9.8478260869565215</v>
      </c>
    </row>
    <row r="111" spans="4:8" x14ac:dyDescent="0.35">
      <c r="D111" s="1">
        <v>110</v>
      </c>
      <c r="E111" s="1">
        <v>21</v>
      </c>
      <c r="F111" s="16">
        <f>VLOOKUP(E111,'e and d calculation '!$A$3:$Q$42,8,FALSE)</f>
        <v>5.7173913043478262</v>
      </c>
      <c r="G111" s="16">
        <f>VLOOKUP(E111,'e and d calculation '!$A$3:$Q$42,13,FALSE)</f>
        <v>6.2173913043478262</v>
      </c>
      <c r="H111" s="16">
        <f>VLOOKUP(E111,'e and d calculation '!$A$3:$Q$42,17,FALSE)</f>
        <v>11.934782608695652</v>
      </c>
    </row>
    <row r="112" spans="4:8" x14ac:dyDescent="0.35">
      <c r="D112" s="1">
        <v>111</v>
      </c>
      <c r="E112" s="1">
        <v>22</v>
      </c>
      <c r="F112" s="16">
        <f>VLOOKUP(E112,'e and d calculation '!$A$3:$Q$42,8,FALSE)</f>
        <v>6.7608695652173916</v>
      </c>
      <c r="G112" s="16">
        <f>VLOOKUP(E112,'e and d calculation '!$A$3:$Q$42,13,FALSE)</f>
        <v>7.2608695652173916</v>
      </c>
      <c r="H112" s="16">
        <f>VLOOKUP(E112,'e and d calculation '!$A$3:$Q$42,17,FALSE)</f>
        <v>14.021739130434783</v>
      </c>
    </row>
    <row r="113" spans="4:8" x14ac:dyDescent="0.35">
      <c r="D113" s="1">
        <v>112</v>
      </c>
      <c r="E113" s="1">
        <v>22</v>
      </c>
      <c r="F113" s="16">
        <f>VLOOKUP(E113,'e and d calculation '!$A$3:$Q$42,8,FALSE)</f>
        <v>6.7608695652173916</v>
      </c>
      <c r="G113" s="16">
        <f>VLOOKUP(E113,'e and d calculation '!$A$3:$Q$42,13,FALSE)</f>
        <v>7.2608695652173916</v>
      </c>
      <c r="H113" s="16">
        <f>VLOOKUP(E113,'e and d calculation '!$A$3:$Q$42,17,FALSE)</f>
        <v>14.021739130434783</v>
      </c>
    </row>
    <row r="114" spans="4:8" x14ac:dyDescent="0.35">
      <c r="D114" s="1">
        <v>113</v>
      </c>
      <c r="E114" s="1">
        <v>23</v>
      </c>
      <c r="F114" s="16">
        <f>VLOOKUP(E114,'e and d calculation '!$A$3:$Q$42,8,FALSE)</f>
        <v>7.8043478260869561</v>
      </c>
      <c r="G114" s="16">
        <f>VLOOKUP(E114,'e and d calculation '!$A$3:$Q$42,13,FALSE)</f>
        <v>8.304347826086957</v>
      </c>
      <c r="H114" s="16">
        <f>VLOOKUP(E114,'e and d calculation '!$A$3:$Q$42,17,FALSE)</f>
        <v>16.108695652173914</v>
      </c>
    </row>
    <row r="115" spans="4:8" x14ac:dyDescent="0.35">
      <c r="D115" s="1">
        <v>114</v>
      </c>
      <c r="E115" s="1">
        <v>23</v>
      </c>
      <c r="F115" s="16">
        <f>VLOOKUP(E115,'e and d calculation '!$A$3:$Q$42,8,FALSE)</f>
        <v>7.8043478260869561</v>
      </c>
      <c r="G115" s="16">
        <f>VLOOKUP(E115,'e and d calculation '!$A$3:$Q$42,13,FALSE)</f>
        <v>8.304347826086957</v>
      </c>
      <c r="H115" s="16">
        <f>VLOOKUP(E115,'e and d calculation '!$A$3:$Q$42,17,FALSE)</f>
        <v>16.108695652173914</v>
      </c>
    </row>
    <row r="116" spans="4:8" x14ac:dyDescent="0.35">
      <c r="D116" s="1">
        <v>115</v>
      </c>
      <c r="E116" s="1">
        <v>23</v>
      </c>
      <c r="F116" s="16">
        <f>VLOOKUP(E116,'e and d calculation '!$A$3:$Q$42,8,FALSE)</f>
        <v>7.8043478260869561</v>
      </c>
      <c r="G116" s="16">
        <f>VLOOKUP(E116,'e and d calculation '!$A$3:$Q$42,13,FALSE)</f>
        <v>8.304347826086957</v>
      </c>
      <c r="H116" s="16">
        <f>VLOOKUP(E116,'e and d calculation '!$A$3:$Q$42,17,FALSE)</f>
        <v>16.108695652173914</v>
      </c>
    </row>
    <row r="117" spans="4:8" x14ac:dyDescent="0.35">
      <c r="D117" s="1">
        <v>116</v>
      </c>
      <c r="E117" s="1">
        <v>23</v>
      </c>
      <c r="F117" s="16">
        <f>VLOOKUP(E117,'e and d calculation '!$A$3:$Q$42,8,FALSE)</f>
        <v>7.8043478260869561</v>
      </c>
      <c r="G117" s="16">
        <f>VLOOKUP(E117,'e and d calculation '!$A$3:$Q$42,13,FALSE)</f>
        <v>8.304347826086957</v>
      </c>
      <c r="H117" s="16">
        <f>VLOOKUP(E117,'e and d calculation '!$A$3:$Q$42,17,FALSE)</f>
        <v>16.108695652173914</v>
      </c>
    </row>
    <row r="118" spans="4:8" x14ac:dyDescent="0.35">
      <c r="D118" s="1">
        <v>117</v>
      </c>
      <c r="E118" s="1">
        <v>23</v>
      </c>
      <c r="F118" s="16">
        <f>VLOOKUP(E118,'e and d calculation '!$A$3:$Q$42,8,FALSE)</f>
        <v>7.8043478260869561</v>
      </c>
      <c r="G118" s="16">
        <f>VLOOKUP(E118,'e and d calculation '!$A$3:$Q$42,13,FALSE)</f>
        <v>8.304347826086957</v>
      </c>
      <c r="H118" s="16">
        <f>VLOOKUP(E118,'e and d calculation '!$A$3:$Q$42,17,FALSE)</f>
        <v>16.108695652173914</v>
      </c>
    </row>
    <row r="119" spans="4:8" x14ac:dyDescent="0.35">
      <c r="D119" s="1">
        <v>118</v>
      </c>
      <c r="E119" s="1">
        <v>23</v>
      </c>
      <c r="F119" s="16">
        <f>VLOOKUP(E119,'e and d calculation '!$A$3:$Q$42,8,FALSE)</f>
        <v>7.8043478260869561</v>
      </c>
      <c r="G119" s="16">
        <f>VLOOKUP(E119,'e and d calculation '!$A$3:$Q$42,13,FALSE)</f>
        <v>8.304347826086957</v>
      </c>
      <c r="H119" s="16">
        <f>VLOOKUP(E119,'e and d calculation '!$A$3:$Q$42,17,FALSE)</f>
        <v>16.108695652173914</v>
      </c>
    </row>
    <row r="120" spans="4:8" x14ac:dyDescent="0.35">
      <c r="D120" s="1">
        <v>119</v>
      </c>
      <c r="E120" s="1">
        <v>23</v>
      </c>
      <c r="F120" s="16">
        <f>VLOOKUP(E120,'e and d calculation '!$A$3:$Q$42,8,FALSE)</f>
        <v>7.8043478260869561</v>
      </c>
      <c r="G120" s="16">
        <f>VLOOKUP(E120,'e and d calculation '!$A$3:$Q$42,13,FALSE)</f>
        <v>8.304347826086957</v>
      </c>
      <c r="H120" s="16">
        <f>VLOOKUP(E120,'e and d calculation '!$A$3:$Q$42,17,FALSE)</f>
        <v>16.108695652173914</v>
      </c>
    </row>
    <row r="121" spans="4:8" x14ac:dyDescent="0.35">
      <c r="D121" s="1">
        <v>120</v>
      </c>
      <c r="E121" s="1">
        <v>23</v>
      </c>
      <c r="F121" s="16">
        <f>VLOOKUP(E121,'e and d calculation '!$A$3:$Q$42,8,FALSE)</f>
        <v>7.8043478260869561</v>
      </c>
      <c r="G121" s="16">
        <f>VLOOKUP(E121,'e and d calculation '!$A$3:$Q$42,13,FALSE)</f>
        <v>8.304347826086957</v>
      </c>
      <c r="H121" s="16">
        <f>VLOOKUP(E121,'e and d calculation '!$A$3:$Q$42,17,FALSE)</f>
        <v>16.108695652173914</v>
      </c>
    </row>
    <row r="122" spans="4:8" x14ac:dyDescent="0.35">
      <c r="D122" s="1">
        <v>121</v>
      </c>
      <c r="E122" s="1">
        <v>23</v>
      </c>
      <c r="F122" s="16">
        <f>VLOOKUP(E122,'e and d calculation '!$A$3:$Q$42,8,FALSE)</f>
        <v>7.8043478260869561</v>
      </c>
      <c r="G122" s="16">
        <f>VLOOKUP(E122,'e and d calculation '!$A$3:$Q$42,13,FALSE)</f>
        <v>8.304347826086957</v>
      </c>
      <c r="H122" s="16">
        <f>VLOOKUP(E122,'e and d calculation '!$A$3:$Q$42,17,FALSE)</f>
        <v>16.108695652173914</v>
      </c>
    </row>
    <row r="123" spans="4:8" x14ac:dyDescent="0.35">
      <c r="D123" s="1">
        <v>122</v>
      </c>
      <c r="E123" s="1">
        <v>24</v>
      </c>
      <c r="F123" s="16">
        <f>VLOOKUP(E123,'e and d calculation '!$A$3:$Q$42,8,FALSE)</f>
        <v>8.8478260869565215</v>
      </c>
      <c r="G123" s="16">
        <f>VLOOKUP(E123,'e and d calculation '!$A$3:$Q$42,13,FALSE)</f>
        <v>9.3478260869565215</v>
      </c>
      <c r="H123" s="16">
        <f>VLOOKUP(E123,'e and d calculation '!$A$3:$Q$42,17,FALSE)</f>
        <v>18.195652173913043</v>
      </c>
    </row>
    <row r="124" spans="4:8" x14ac:dyDescent="0.35">
      <c r="D124" s="1">
        <v>123</v>
      </c>
      <c r="E124" s="1">
        <v>24</v>
      </c>
      <c r="F124" s="16">
        <f>VLOOKUP(E124,'e and d calculation '!$A$3:$Q$42,8,FALSE)</f>
        <v>8.8478260869565215</v>
      </c>
      <c r="G124" s="16">
        <f>VLOOKUP(E124,'e and d calculation '!$A$3:$Q$42,13,FALSE)</f>
        <v>9.3478260869565215</v>
      </c>
      <c r="H124" s="16">
        <f>VLOOKUP(E124,'e and d calculation '!$A$3:$Q$42,17,FALSE)</f>
        <v>18.195652173913043</v>
      </c>
    </row>
    <row r="125" spans="4:8" x14ac:dyDescent="0.35">
      <c r="D125" s="1">
        <v>124</v>
      </c>
      <c r="E125" s="1">
        <v>24</v>
      </c>
      <c r="F125" s="16">
        <f>VLOOKUP(E125,'e and d calculation '!$A$3:$Q$42,8,FALSE)</f>
        <v>8.8478260869565215</v>
      </c>
      <c r="G125" s="16">
        <f>VLOOKUP(E125,'e and d calculation '!$A$3:$Q$42,13,FALSE)</f>
        <v>9.3478260869565215</v>
      </c>
      <c r="H125" s="16">
        <f>VLOOKUP(E125,'e and d calculation '!$A$3:$Q$42,17,FALSE)</f>
        <v>18.195652173913043</v>
      </c>
    </row>
    <row r="126" spans="4:8" x14ac:dyDescent="0.35">
      <c r="D126" s="1">
        <v>125</v>
      </c>
      <c r="E126" s="1">
        <v>25</v>
      </c>
      <c r="F126" s="16">
        <f>VLOOKUP(E126,'e and d calculation '!$A$3:$Q$42,8,FALSE)</f>
        <v>5.7173913043478262</v>
      </c>
      <c r="G126" s="16">
        <f>VLOOKUP(E126,'e and d calculation '!$A$3:$Q$42,13,FALSE)</f>
        <v>6.2173913043478262</v>
      </c>
      <c r="H126" s="16">
        <f>VLOOKUP(E126,'e and d calculation '!$A$3:$Q$42,17,FALSE)</f>
        <v>11.934782608695652</v>
      </c>
    </row>
    <row r="127" spans="4:8" x14ac:dyDescent="0.35">
      <c r="D127" s="1">
        <v>126</v>
      </c>
      <c r="E127" s="1">
        <v>25</v>
      </c>
      <c r="F127" s="16">
        <f>VLOOKUP(E127,'e and d calculation '!$A$3:$Q$42,8,FALSE)</f>
        <v>5.7173913043478262</v>
      </c>
      <c r="G127" s="16">
        <f>VLOOKUP(E127,'e and d calculation '!$A$3:$Q$42,13,FALSE)</f>
        <v>6.2173913043478262</v>
      </c>
      <c r="H127" s="16">
        <f>VLOOKUP(E127,'e and d calculation '!$A$3:$Q$42,17,FALSE)</f>
        <v>11.934782608695652</v>
      </c>
    </row>
    <row r="128" spans="4:8" x14ac:dyDescent="0.35">
      <c r="D128" s="1">
        <v>127</v>
      </c>
      <c r="E128" s="1">
        <v>25</v>
      </c>
      <c r="F128" s="16">
        <f>VLOOKUP(E128,'e and d calculation '!$A$3:$Q$42,8,FALSE)</f>
        <v>5.7173913043478262</v>
      </c>
      <c r="G128" s="16">
        <f>VLOOKUP(E128,'e and d calculation '!$A$3:$Q$42,13,FALSE)</f>
        <v>6.2173913043478262</v>
      </c>
      <c r="H128" s="16">
        <f>VLOOKUP(E128,'e and d calculation '!$A$3:$Q$42,17,FALSE)</f>
        <v>11.934782608695652</v>
      </c>
    </row>
    <row r="129" spans="4:8" x14ac:dyDescent="0.35">
      <c r="D129" s="1">
        <v>128</v>
      </c>
      <c r="E129" s="1">
        <v>25</v>
      </c>
      <c r="F129" s="16">
        <f>VLOOKUP(E129,'e and d calculation '!$A$3:$Q$42,8,FALSE)</f>
        <v>5.7173913043478262</v>
      </c>
      <c r="G129" s="16">
        <f>VLOOKUP(E129,'e and d calculation '!$A$3:$Q$42,13,FALSE)</f>
        <v>6.2173913043478262</v>
      </c>
      <c r="H129" s="16">
        <f>VLOOKUP(E129,'e and d calculation '!$A$3:$Q$42,17,FALSE)</f>
        <v>11.934782608695652</v>
      </c>
    </row>
    <row r="130" spans="4:8" x14ac:dyDescent="0.35">
      <c r="D130" s="1">
        <v>129</v>
      </c>
      <c r="E130" s="1">
        <v>25</v>
      </c>
      <c r="F130" s="16">
        <f>VLOOKUP(E130,'e and d calculation '!$A$3:$Q$42,8,FALSE)</f>
        <v>5.7173913043478262</v>
      </c>
      <c r="G130" s="16">
        <f>VLOOKUP(E130,'e and d calculation '!$A$3:$Q$42,13,FALSE)</f>
        <v>6.2173913043478262</v>
      </c>
      <c r="H130" s="16">
        <f>VLOOKUP(E130,'e and d calculation '!$A$3:$Q$42,17,FALSE)</f>
        <v>11.934782608695652</v>
      </c>
    </row>
    <row r="131" spans="4:8" x14ac:dyDescent="0.35">
      <c r="D131" s="1">
        <v>130</v>
      </c>
      <c r="E131" s="1">
        <v>25</v>
      </c>
      <c r="F131" s="16">
        <f>VLOOKUP(E131,'e and d calculation '!$A$3:$Q$42,8,FALSE)</f>
        <v>5.7173913043478262</v>
      </c>
      <c r="G131" s="16">
        <f>VLOOKUP(E131,'e and d calculation '!$A$3:$Q$42,13,FALSE)</f>
        <v>6.2173913043478262</v>
      </c>
      <c r="H131" s="16">
        <f>VLOOKUP(E131,'e and d calculation '!$A$3:$Q$42,17,FALSE)</f>
        <v>11.934782608695652</v>
      </c>
    </row>
    <row r="132" spans="4:8" x14ac:dyDescent="0.35">
      <c r="D132" s="1">
        <v>131</v>
      </c>
      <c r="E132" s="1">
        <v>25</v>
      </c>
      <c r="F132" s="16">
        <f>VLOOKUP(E132,'e and d calculation '!$A$3:$Q$42,8,FALSE)</f>
        <v>5.7173913043478262</v>
      </c>
      <c r="G132" s="16">
        <f>VLOOKUP(E132,'e and d calculation '!$A$3:$Q$42,13,FALSE)</f>
        <v>6.2173913043478262</v>
      </c>
      <c r="H132" s="16">
        <f>VLOOKUP(E132,'e and d calculation '!$A$3:$Q$42,17,FALSE)</f>
        <v>11.934782608695652</v>
      </c>
    </row>
    <row r="133" spans="4:8" x14ac:dyDescent="0.35">
      <c r="D133" s="1">
        <v>132</v>
      </c>
      <c r="E133" s="1">
        <v>25</v>
      </c>
      <c r="F133" s="16">
        <f>VLOOKUP(E133,'e and d calculation '!$A$3:$Q$42,8,FALSE)</f>
        <v>5.7173913043478262</v>
      </c>
      <c r="G133" s="16">
        <f>VLOOKUP(E133,'e and d calculation '!$A$3:$Q$42,13,FALSE)</f>
        <v>6.2173913043478262</v>
      </c>
      <c r="H133" s="16">
        <f>VLOOKUP(E133,'e and d calculation '!$A$3:$Q$42,17,FALSE)</f>
        <v>11.934782608695652</v>
      </c>
    </row>
    <row r="134" spans="4:8" x14ac:dyDescent="0.35">
      <c r="D134" s="1">
        <v>133</v>
      </c>
      <c r="E134" s="1">
        <v>26</v>
      </c>
      <c r="F134" s="16">
        <f>VLOOKUP(E134,'e and d calculation '!$A$3:$Q$42,8,FALSE)</f>
        <v>6.7608695652173916</v>
      </c>
      <c r="G134" s="16">
        <f>VLOOKUP(E134,'e and d calculation '!$A$3:$Q$42,13,FALSE)</f>
        <v>7.2608695652173916</v>
      </c>
      <c r="H134" s="16">
        <f>VLOOKUP(E134,'e and d calculation '!$A$3:$Q$42,17,FALSE)</f>
        <v>14.021739130434783</v>
      </c>
    </row>
    <row r="135" spans="4:8" x14ac:dyDescent="0.35">
      <c r="D135" s="1">
        <v>134</v>
      </c>
      <c r="E135" s="1">
        <v>26</v>
      </c>
      <c r="F135" s="16">
        <f>VLOOKUP(E135,'e and d calculation '!$A$3:$Q$42,8,FALSE)</f>
        <v>6.7608695652173916</v>
      </c>
      <c r="G135" s="16">
        <f>VLOOKUP(E135,'e and d calculation '!$A$3:$Q$42,13,FALSE)</f>
        <v>7.2608695652173916</v>
      </c>
      <c r="H135" s="16">
        <f>VLOOKUP(E135,'e and d calculation '!$A$3:$Q$42,17,FALSE)</f>
        <v>14.021739130434783</v>
      </c>
    </row>
    <row r="136" spans="4:8" x14ac:dyDescent="0.35">
      <c r="D136" s="1">
        <v>135</v>
      </c>
      <c r="E136" s="1">
        <v>26</v>
      </c>
      <c r="F136" s="16">
        <f>VLOOKUP(E136,'e and d calculation '!$A$3:$Q$42,8,FALSE)</f>
        <v>6.7608695652173916</v>
      </c>
      <c r="G136" s="16">
        <f>VLOOKUP(E136,'e and d calculation '!$A$3:$Q$42,13,FALSE)</f>
        <v>7.2608695652173916</v>
      </c>
      <c r="H136" s="16">
        <f>VLOOKUP(E136,'e and d calculation '!$A$3:$Q$42,17,FALSE)</f>
        <v>14.021739130434783</v>
      </c>
    </row>
    <row r="137" spans="4:8" x14ac:dyDescent="0.35">
      <c r="D137" s="1">
        <v>136</v>
      </c>
      <c r="E137" s="1">
        <v>27</v>
      </c>
      <c r="F137" s="16">
        <f>VLOOKUP(E137,'e and d calculation '!$A$3:$Q$42,8,FALSE)</f>
        <v>8.8478260869565215</v>
      </c>
      <c r="G137" s="16">
        <f>VLOOKUP(E137,'e and d calculation '!$A$3:$Q$42,13,FALSE)</f>
        <v>9.3478260869565215</v>
      </c>
      <c r="H137" s="16">
        <f>VLOOKUP(E137,'e and d calculation '!$A$3:$Q$42,17,FALSE)</f>
        <v>18.195652173913043</v>
      </c>
    </row>
    <row r="138" spans="4:8" x14ac:dyDescent="0.35">
      <c r="D138" s="1">
        <v>137</v>
      </c>
      <c r="E138" s="1">
        <v>27</v>
      </c>
      <c r="F138" s="16">
        <f>VLOOKUP(E138,'e and d calculation '!$A$3:$Q$42,8,FALSE)</f>
        <v>8.8478260869565215</v>
      </c>
      <c r="G138" s="16">
        <f>VLOOKUP(E138,'e and d calculation '!$A$3:$Q$42,13,FALSE)</f>
        <v>9.3478260869565215</v>
      </c>
      <c r="H138" s="16">
        <f>VLOOKUP(E138,'e and d calculation '!$A$3:$Q$42,17,FALSE)</f>
        <v>18.195652173913043</v>
      </c>
    </row>
    <row r="139" spans="4:8" x14ac:dyDescent="0.35">
      <c r="D139" s="1">
        <v>138</v>
      </c>
      <c r="E139" s="1">
        <v>27</v>
      </c>
      <c r="F139" s="16">
        <f>VLOOKUP(E139,'e and d calculation '!$A$3:$Q$42,8,FALSE)</f>
        <v>8.8478260869565215</v>
      </c>
      <c r="G139" s="16">
        <f>VLOOKUP(E139,'e and d calculation '!$A$3:$Q$42,13,FALSE)</f>
        <v>9.3478260869565215</v>
      </c>
      <c r="H139" s="16">
        <f>VLOOKUP(E139,'e and d calculation '!$A$3:$Q$42,17,FALSE)</f>
        <v>18.195652173913043</v>
      </c>
    </row>
    <row r="140" spans="4:8" x14ac:dyDescent="0.35">
      <c r="D140" s="1">
        <v>139</v>
      </c>
      <c r="E140" s="1">
        <v>27</v>
      </c>
      <c r="F140" s="16">
        <f>VLOOKUP(E140,'e and d calculation '!$A$3:$Q$42,8,FALSE)</f>
        <v>8.8478260869565215</v>
      </c>
      <c r="G140" s="16">
        <f>VLOOKUP(E140,'e and d calculation '!$A$3:$Q$42,13,FALSE)</f>
        <v>9.3478260869565215</v>
      </c>
      <c r="H140" s="16">
        <f>VLOOKUP(E140,'e and d calculation '!$A$3:$Q$42,17,FALSE)</f>
        <v>18.195652173913043</v>
      </c>
    </row>
    <row r="141" spans="4:8" x14ac:dyDescent="0.35">
      <c r="D141" s="1">
        <v>140</v>
      </c>
      <c r="E141" s="1">
        <v>28</v>
      </c>
      <c r="F141" s="16">
        <f>VLOOKUP(E141,'e and d calculation '!$A$3:$Q$42,8,FALSE)</f>
        <v>9.8913043478260878</v>
      </c>
      <c r="G141" s="16">
        <f>VLOOKUP(E141,'e and d calculation '!$A$3:$Q$42,13,FALSE)</f>
        <v>10.391304347826086</v>
      </c>
      <c r="H141" s="16">
        <f>VLOOKUP(E141,'e and d calculation '!$A$3:$Q$42,17,FALSE)</f>
        <v>20.282608695652172</v>
      </c>
    </row>
    <row r="142" spans="4:8" x14ac:dyDescent="0.35">
      <c r="D142" s="1">
        <v>141</v>
      </c>
      <c r="E142" s="1">
        <v>28</v>
      </c>
      <c r="F142" s="16">
        <f>VLOOKUP(E142,'e and d calculation '!$A$3:$Q$42,8,FALSE)</f>
        <v>9.8913043478260878</v>
      </c>
      <c r="G142" s="16">
        <f>VLOOKUP(E142,'e and d calculation '!$A$3:$Q$42,13,FALSE)</f>
        <v>10.391304347826086</v>
      </c>
      <c r="H142" s="16">
        <f>VLOOKUP(E142,'e and d calculation '!$A$3:$Q$42,17,FALSE)</f>
        <v>20.282608695652172</v>
      </c>
    </row>
    <row r="143" spans="4:8" x14ac:dyDescent="0.35">
      <c r="D143" s="1">
        <v>142</v>
      </c>
      <c r="E143" s="1">
        <v>28</v>
      </c>
      <c r="F143" s="16">
        <f>VLOOKUP(E143,'e and d calculation '!$A$3:$Q$42,8,FALSE)</f>
        <v>9.8913043478260878</v>
      </c>
      <c r="G143" s="16">
        <f>VLOOKUP(E143,'e and d calculation '!$A$3:$Q$42,13,FALSE)</f>
        <v>10.391304347826086</v>
      </c>
      <c r="H143" s="16">
        <f>VLOOKUP(E143,'e and d calculation '!$A$3:$Q$42,17,FALSE)</f>
        <v>20.282608695652172</v>
      </c>
    </row>
    <row r="144" spans="4:8" x14ac:dyDescent="0.35">
      <c r="D144" s="1">
        <v>143</v>
      </c>
      <c r="E144" s="1">
        <v>28</v>
      </c>
      <c r="F144" s="16">
        <f>VLOOKUP(E144,'e and d calculation '!$A$3:$Q$42,8,FALSE)</f>
        <v>9.8913043478260878</v>
      </c>
      <c r="G144" s="16">
        <f>VLOOKUP(E144,'e and d calculation '!$A$3:$Q$42,13,FALSE)</f>
        <v>10.391304347826086</v>
      </c>
      <c r="H144" s="16">
        <f>VLOOKUP(E144,'e and d calculation '!$A$3:$Q$42,17,FALSE)</f>
        <v>20.282608695652172</v>
      </c>
    </row>
    <row r="145" spans="4:8" x14ac:dyDescent="0.35">
      <c r="D145" s="1">
        <v>144</v>
      </c>
      <c r="E145" s="1">
        <v>28</v>
      </c>
      <c r="F145" s="16">
        <f>VLOOKUP(E145,'e and d calculation '!$A$3:$Q$42,8,FALSE)</f>
        <v>9.8913043478260878</v>
      </c>
      <c r="G145" s="16">
        <f>VLOOKUP(E145,'e and d calculation '!$A$3:$Q$42,13,FALSE)</f>
        <v>10.391304347826086</v>
      </c>
      <c r="H145" s="16">
        <f>VLOOKUP(E145,'e and d calculation '!$A$3:$Q$42,17,FALSE)</f>
        <v>20.282608695652172</v>
      </c>
    </row>
    <row r="146" spans="4:8" x14ac:dyDescent="0.35">
      <c r="D146" s="1">
        <v>145</v>
      </c>
      <c r="E146" s="1">
        <v>28</v>
      </c>
      <c r="F146" s="16">
        <f>VLOOKUP(E146,'e and d calculation '!$A$3:$Q$42,8,FALSE)</f>
        <v>9.8913043478260878</v>
      </c>
      <c r="G146" s="16">
        <f>VLOOKUP(E146,'e and d calculation '!$A$3:$Q$42,13,FALSE)</f>
        <v>10.391304347826086</v>
      </c>
      <c r="H146" s="16">
        <f>VLOOKUP(E146,'e and d calculation '!$A$3:$Q$42,17,FALSE)</f>
        <v>20.282608695652172</v>
      </c>
    </row>
    <row r="147" spans="4:8" x14ac:dyDescent="0.35">
      <c r="D147" s="1">
        <v>146</v>
      </c>
      <c r="E147" s="1">
        <v>28</v>
      </c>
      <c r="F147" s="16">
        <f>VLOOKUP(E147,'e and d calculation '!$A$3:$Q$42,8,FALSE)</f>
        <v>9.8913043478260878</v>
      </c>
      <c r="G147" s="16">
        <f>VLOOKUP(E147,'e and d calculation '!$A$3:$Q$42,13,FALSE)</f>
        <v>10.391304347826086</v>
      </c>
      <c r="H147" s="16">
        <f>VLOOKUP(E147,'e and d calculation '!$A$3:$Q$42,17,FALSE)</f>
        <v>20.282608695652172</v>
      </c>
    </row>
    <row r="148" spans="4:8" x14ac:dyDescent="0.35">
      <c r="D148" s="1">
        <v>147</v>
      </c>
      <c r="E148" s="1">
        <v>28</v>
      </c>
      <c r="F148" s="16">
        <f>VLOOKUP(E148,'e and d calculation '!$A$3:$Q$42,8,FALSE)</f>
        <v>9.8913043478260878</v>
      </c>
      <c r="G148" s="16">
        <f>VLOOKUP(E148,'e and d calculation '!$A$3:$Q$42,13,FALSE)</f>
        <v>10.391304347826086</v>
      </c>
      <c r="H148" s="16">
        <f>VLOOKUP(E148,'e and d calculation '!$A$3:$Q$42,17,FALSE)</f>
        <v>20.282608695652172</v>
      </c>
    </row>
    <row r="149" spans="4:8" x14ac:dyDescent="0.35">
      <c r="D149" s="1">
        <v>148</v>
      </c>
      <c r="E149" s="1">
        <v>28</v>
      </c>
      <c r="F149" s="16">
        <f>VLOOKUP(E149,'e and d calculation '!$A$3:$Q$42,8,FALSE)</f>
        <v>9.8913043478260878</v>
      </c>
      <c r="G149" s="16">
        <f>VLOOKUP(E149,'e and d calculation '!$A$3:$Q$42,13,FALSE)</f>
        <v>10.391304347826086</v>
      </c>
      <c r="H149" s="16">
        <f>VLOOKUP(E149,'e and d calculation '!$A$3:$Q$42,17,FALSE)</f>
        <v>20.282608695652172</v>
      </c>
    </row>
    <row r="150" spans="4:8" x14ac:dyDescent="0.35">
      <c r="D150" s="1">
        <v>149</v>
      </c>
      <c r="E150" s="1">
        <v>29</v>
      </c>
      <c r="F150" s="16">
        <f>VLOOKUP(E150,'e and d calculation '!$A$3:$Q$42,8,FALSE)</f>
        <v>10.934782608695652</v>
      </c>
      <c r="G150" s="16">
        <f>VLOOKUP(E150,'e and d calculation '!$A$3:$Q$42,13,FALSE)</f>
        <v>11.434782608695652</v>
      </c>
      <c r="H150" s="16">
        <f>VLOOKUP(E150,'e and d calculation '!$A$3:$Q$42,17,FALSE)</f>
        <v>22.369565217391305</v>
      </c>
    </row>
    <row r="151" spans="4:8" x14ac:dyDescent="0.35">
      <c r="D151" s="1">
        <v>150</v>
      </c>
      <c r="E151" s="1">
        <v>29</v>
      </c>
      <c r="F151" s="16">
        <f>VLOOKUP(E151,'e and d calculation '!$A$3:$Q$42,8,FALSE)</f>
        <v>10.934782608695652</v>
      </c>
      <c r="G151" s="16">
        <f>VLOOKUP(E151,'e and d calculation '!$A$3:$Q$42,13,FALSE)</f>
        <v>11.434782608695652</v>
      </c>
      <c r="H151" s="16">
        <f>VLOOKUP(E151,'e and d calculation '!$A$3:$Q$42,17,FALSE)</f>
        <v>22.369565217391305</v>
      </c>
    </row>
    <row r="152" spans="4:8" x14ac:dyDescent="0.35">
      <c r="D152" s="1">
        <v>151</v>
      </c>
      <c r="E152" s="1">
        <v>29</v>
      </c>
      <c r="F152" s="16">
        <f>VLOOKUP(E152,'e and d calculation '!$A$3:$Q$42,8,FALSE)</f>
        <v>10.934782608695652</v>
      </c>
      <c r="G152" s="16">
        <f>VLOOKUP(E152,'e and d calculation '!$A$3:$Q$42,13,FALSE)</f>
        <v>11.434782608695652</v>
      </c>
      <c r="H152" s="16">
        <f>VLOOKUP(E152,'e and d calculation '!$A$3:$Q$42,17,FALSE)</f>
        <v>22.369565217391305</v>
      </c>
    </row>
    <row r="153" spans="4:8" x14ac:dyDescent="0.35">
      <c r="D153" s="1">
        <v>152</v>
      </c>
      <c r="E153" s="1">
        <v>29</v>
      </c>
      <c r="F153" s="16">
        <f>VLOOKUP(E153,'e and d calculation '!$A$3:$Q$42,8,FALSE)</f>
        <v>10.934782608695652</v>
      </c>
      <c r="G153" s="16">
        <f>VLOOKUP(E153,'e and d calculation '!$A$3:$Q$42,13,FALSE)</f>
        <v>11.434782608695652</v>
      </c>
      <c r="H153" s="16">
        <f>VLOOKUP(E153,'e and d calculation '!$A$3:$Q$42,17,FALSE)</f>
        <v>22.369565217391305</v>
      </c>
    </row>
    <row r="154" spans="4:8" x14ac:dyDescent="0.35">
      <c r="D154" s="1">
        <v>153</v>
      </c>
      <c r="E154" s="1">
        <v>29</v>
      </c>
      <c r="F154" s="16">
        <f>VLOOKUP(E154,'e and d calculation '!$A$3:$Q$42,8,FALSE)</f>
        <v>10.934782608695652</v>
      </c>
      <c r="G154" s="16">
        <f>VLOOKUP(E154,'e and d calculation '!$A$3:$Q$42,13,FALSE)</f>
        <v>11.434782608695652</v>
      </c>
      <c r="H154" s="16">
        <f>VLOOKUP(E154,'e and d calculation '!$A$3:$Q$42,17,FALSE)</f>
        <v>22.369565217391305</v>
      </c>
    </row>
    <row r="155" spans="4:8" x14ac:dyDescent="0.35">
      <c r="D155" s="1">
        <v>154</v>
      </c>
      <c r="E155" s="1">
        <v>29</v>
      </c>
      <c r="F155" s="16">
        <f>VLOOKUP(E155,'e and d calculation '!$A$3:$Q$42,8,FALSE)</f>
        <v>10.934782608695652</v>
      </c>
      <c r="G155" s="16">
        <f>VLOOKUP(E155,'e and d calculation '!$A$3:$Q$42,13,FALSE)</f>
        <v>11.434782608695652</v>
      </c>
      <c r="H155" s="16">
        <f>VLOOKUP(E155,'e and d calculation '!$A$3:$Q$42,17,FALSE)</f>
        <v>22.369565217391305</v>
      </c>
    </row>
    <row r="156" spans="4:8" x14ac:dyDescent="0.35">
      <c r="D156" s="1">
        <v>155</v>
      </c>
      <c r="E156" s="1">
        <v>29</v>
      </c>
      <c r="F156" s="16">
        <f>VLOOKUP(E156,'e and d calculation '!$A$3:$Q$42,8,FALSE)</f>
        <v>10.934782608695652</v>
      </c>
      <c r="G156" s="16">
        <f>VLOOKUP(E156,'e and d calculation '!$A$3:$Q$42,13,FALSE)</f>
        <v>11.434782608695652</v>
      </c>
      <c r="H156" s="16">
        <f>VLOOKUP(E156,'e and d calculation '!$A$3:$Q$42,17,FALSE)</f>
        <v>22.369565217391305</v>
      </c>
    </row>
    <row r="157" spans="4:8" x14ac:dyDescent="0.35">
      <c r="D157" s="1">
        <v>156</v>
      </c>
      <c r="E157" s="1">
        <v>30</v>
      </c>
      <c r="F157" s="16">
        <f>VLOOKUP(E157,'e and d calculation '!$A$3:$Q$42,8,FALSE)</f>
        <v>4.6739130434782608</v>
      </c>
      <c r="G157" s="16">
        <f>VLOOKUP(E157,'e and d calculation '!$A$3:$Q$42,13,FALSE)</f>
        <v>5.1739130434782608</v>
      </c>
      <c r="H157" s="16">
        <f>VLOOKUP(E157,'e and d calculation '!$A$3:$Q$42,17,FALSE)</f>
        <v>9.8478260869565215</v>
      </c>
    </row>
    <row r="158" spans="4:8" x14ac:dyDescent="0.35">
      <c r="D158" s="1">
        <v>157</v>
      </c>
      <c r="E158" s="1">
        <v>30</v>
      </c>
      <c r="F158" s="16">
        <f>VLOOKUP(E158,'e and d calculation '!$A$3:$Q$42,8,FALSE)</f>
        <v>4.6739130434782608</v>
      </c>
      <c r="G158" s="16">
        <f>VLOOKUP(E158,'e and d calculation '!$A$3:$Q$42,13,FALSE)</f>
        <v>5.1739130434782608</v>
      </c>
      <c r="H158" s="16">
        <f>VLOOKUP(E158,'e and d calculation '!$A$3:$Q$42,17,FALSE)</f>
        <v>9.8478260869565215</v>
      </c>
    </row>
    <row r="159" spans="4:8" x14ac:dyDescent="0.35">
      <c r="D159" s="1">
        <v>158</v>
      </c>
      <c r="E159" s="1">
        <v>30</v>
      </c>
      <c r="F159" s="16">
        <f>VLOOKUP(E159,'e and d calculation '!$A$3:$Q$42,8,FALSE)</f>
        <v>4.6739130434782608</v>
      </c>
      <c r="G159" s="16">
        <f>VLOOKUP(E159,'e and d calculation '!$A$3:$Q$42,13,FALSE)</f>
        <v>5.1739130434782608</v>
      </c>
      <c r="H159" s="16">
        <f>VLOOKUP(E159,'e and d calculation '!$A$3:$Q$42,17,FALSE)</f>
        <v>9.8478260869565215</v>
      </c>
    </row>
    <row r="160" spans="4:8" x14ac:dyDescent="0.35">
      <c r="D160" s="1">
        <v>159</v>
      </c>
      <c r="E160" s="1">
        <v>31</v>
      </c>
      <c r="F160" s="16">
        <f>VLOOKUP(E160,'e and d calculation '!$A$3:$Q$42,8,FALSE)</f>
        <v>7.8043478260869561</v>
      </c>
      <c r="G160" s="16">
        <f>VLOOKUP(E160,'e and d calculation '!$A$3:$Q$42,13,FALSE)</f>
        <v>8.304347826086957</v>
      </c>
      <c r="H160" s="16">
        <f>VLOOKUP(E160,'e and d calculation '!$A$3:$Q$42,17,FALSE)</f>
        <v>16.108695652173914</v>
      </c>
    </row>
    <row r="161" spans="4:8" x14ac:dyDescent="0.35">
      <c r="D161" s="1">
        <v>160</v>
      </c>
      <c r="E161" s="1">
        <v>31</v>
      </c>
      <c r="F161" s="16">
        <f>VLOOKUP(E161,'e and d calculation '!$A$3:$Q$42,8,FALSE)</f>
        <v>7.8043478260869561</v>
      </c>
      <c r="G161" s="16">
        <f>VLOOKUP(E161,'e and d calculation '!$A$3:$Q$42,13,FALSE)</f>
        <v>8.304347826086957</v>
      </c>
      <c r="H161" s="16">
        <f>VLOOKUP(E161,'e and d calculation '!$A$3:$Q$42,17,FALSE)</f>
        <v>16.108695652173914</v>
      </c>
    </row>
    <row r="162" spans="4:8" x14ac:dyDescent="0.35">
      <c r="D162" s="1">
        <v>161</v>
      </c>
      <c r="E162" s="1">
        <v>31</v>
      </c>
      <c r="F162" s="16">
        <f>VLOOKUP(E162,'e and d calculation '!$A$3:$Q$42,8,FALSE)</f>
        <v>7.8043478260869561</v>
      </c>
      <c r="G162" s="16">
        <f>VLOOKUP(E162,'e and d calculation '!$A$3:$Q$42,13,FALSE)</f>
        <v>8.304347826086957</v>
      </c>
      <c r="H162" s="16">
        <f>VLOOKUP(E162,'e and d calculation '!$A$3:$Q$42,17,FALSE)</f>
        <v>16.108695652173914</v>
      </c>
    </row>
    <row r="163" spans="4:8" x14ac:dyDescent="0.35">
      <c r="D163" s="1">
        <v>162</v>
      </c>
      <c r="E163" s="1">
        <v>32</v>
      </c>
      <c r="F163" s="16">
        <f>VLOOKUP(E163,'e and d calculation '!$A$3:$Q$42,8,FALSE)</f>
        <v>8.8478260869565215</v>
      </c>
      <c r="G163" s="16">
        <f>VLOOKUP(E163,'e and d calculation '!$A$3:$Q$42,13,FALSE)</f>
        <v>9.3478260869565215</v>
      </c>
      <c r="H163" s="16">
        <f>VLOOKUP(E163,'e and d calculation '!$A$3:$Q$42,17,FALSE)</f>
        <v>18.195652173913043</v>
      </c>
    </row>
    <row r="164" spans="4:8" x14ac:dyDescent="0.35">
      <c r="D164" s="1">
        <v>163</v>
      </c>
      <c r="E164" s="1">
        <v>33</v>
      </c>
      <c r="F164" s="16">
        <f>VLOOKUP(E164,'e and d calculation '!$A$3:$Q$42,8,FALSE)</f>
        <v>10.934782608695652</v>
      </c>
      <c r="G164" s="16">
        <f>VLOOKUP(E164,'e and d calculation '!$A$3:$Q$42,13,FALSE)</f>
        <v>11.434782608695652</v>
      </c>
      <c r="H164" s="16">
        <f>VLOOKUP(E164,'e and d calculation '!$A$3:$Q$42,17,FALSE)</f>
        <v>22.369565217391305</v>
      </c>
    </row>
    <row r="165" spans="4:8" x14ac:dyDescent="0.35">
      <c r="D165" s="1">
        <v>164</v>
      </c>
      <c r="E165" s="1">
        <v>33</v>
      </c>
      <c r="F165" s="16">
        <f>VLOOKUP(E165,'e and d calculation '!$A$3:$Q$42,8,FALSE)</f>
        <v>10.934782608695652</v>
      </c>
      <c r="G165" s="16">
        <f>VLOOKUP(E165,'e and d calculation '!$A$3:$Q$42,13,FALSE)</f>
        <v>11.434782608695652</v>
      </c>
      <c r="H165" s="16">
        <f>VLOOKUP(E165,'e and d calculation '!$A$3:$Q$42,17,FALSE)</f>
        <v>22.369565217391305</v>
      </c>
    </row>
    <row r="166" spans="4:8" x14ac:dyDescent="0.35">
      <c r="D166" s="1">
        <v>165</v>
      </c>
      <c r="E166" s="1">
        <v>33</v>
      </c>
      <c r="F166" s="16">
        <f>VLOOKUP(E166,'e and d calculation '!$A$3:$Q$42,8,FALSE)</f>
        <v>10.934782608695652</v>
      </c>
      <c r="G166" s="16">
        <f>VLOOKUP(E166,'e and d calculation '!$A$3:$Q$42,13,FALSE)</f>
        <v>11.434782608695652</v>
      </c>
      <c r="H166" s="16">
        <f>VLOOKUP(E166,'e and d calculation '!$A$3:$Q$42,17,FALSE)</f>
        <v>22.369565217391305</v>
      </c>
    </row>
    <row r="167" spans="4:8" x14ac:dyDescent="0.35">
      <c r="D167" s="1">
        <v>166</v>
      </c>
      <c r="E167" s="1">
        <v>33</v>
      </c>
      <c r="F167" s="16">
        <f>VLOOKUP(E167,'e and d calculation '!$A$3:$Q$42,8,FALSE)</f>
        <v>10.934782608695652</v>
      </c>
      <c r="G167" s="16">
        <f>VLOOKUP(E167,'e and d calculation '!$A$3:$Q$42,13,FALSE)</f>
        <v>11.434782608695652</v>
      </c>
      <c r="H167" s="16">
        <f>VLOOKUP(E167,'e and d calculation '!$A$3:$Q$42,17,FALSE)</f>
        <v>22.369565217391305</v>
      </c>
    </row>
    <row r="168" spans="4:8" x14ac:dyDescent="0.35">
      <c r="D168" s="1">
        <v>167</v>
      </c>
      <c r="E168" s="1">
        <v>33</v>
      </c>
      <c r="F168" s="16">
        <f>VLOOKUP(E168,'e and d calculation '!$A$3:$Q$42,8,FALSE)</f>
        <v>10.934782608695652</v>
      </c>
      <c r="G168" s="16">
        <f>VLOOKUP(E168,'e and d calculation '!$A$3:$Q$42,13,FALSE)</f>
        <v>11.434782608695652</v>
      </c>
      <c r="H168" s="16">
        <f>VLOOKUP(E168,'e and d calculation '!$A$3:$Q$42,17,FALSE)</f>
        <v>22.369565217391305</v>
      </c>
    </row>
    <row r="169" spans="4:8" x14ac:dyDescent="0.35">
      <c r="D169" s="1">
        <v>168</v>
      </c>
      <c r="E169" s="1">
        <v>33</v>
      </c>
      <c r="F169" s="16">
        <f>VLOOKUP(E169,'e and d calculation '!$A$3:$Q$42,8,FALSE)</f>
        <v>10.934782608695652</v>
      </c>
      <c r="G169" s="16">
        <f>VLOOKUP(E169,'e and d calculation '!$A$3:$Q$42,13,FALSE)</f>
        <v>11.434782608695652</v>
      </c>
      <c r="H169" s="16">
        <f>VLOOKUP(E169,'e and d calculation '!$A$3:$Q$42,17,FALSE)</f>
        <v>22.369565217391305</v>
      </c>
    </row>
    <row r="170" spans="4:8" x14ac:dyDescent="0.35">
      <c r="D170" s="1">
        <v>169</v>
      </c>
      <c r="E170" s="1">
        <v>33</v>
      </c>
      <c r="F170" s="16">
        <f>VLOOKUP(E170,'e and d calculation '!$A$3:$Q$42,8,FALSE)</f>
        <v>10.934782608695652</v>
      </c>
      <c r="G170" s="16">
        <f>VLOOKUP(E170,'e and d calculation '!$A$3:$Q$42,13,FALSE)</f>
        <v>11.434782608695652</v>
      </c>
      <c r="H170" s="16">
        <f>VLOOKUP(E170,'e and d calculation '!$A$3:$Q$42,17,FALSE)</f>
        <v>22.369565217391305</v>
      </c>
    </row>
    <row r="171" spans="4:8" x14ac:dyDescent="0.35">
      <c r="D171" s="1">
        <v>170</v>
      </c>
      <c r="E171" s="1">
        <v>33</v>
      </c>
      <c r="F171" s="16">
        <f>VLOOKUP(E171,'e and d calculation '!$A$3:$Q$42,8,FALSE)</f>
        <v>10.934782608695652</v>
      </c>
      <c r="G171" s="16">
        <f>VLOOKUP(E171,'e and d calculation '!$A$3:$Q$42,13,FALSE)</f>
        <v>11.434782608695652</v>
      </c>
      <c r="H171" s="16">
        <f>VLOOKUP(E171,'e and d calculation '!$A$3:$Q$42,17,FALSE)</f>
        <v>22.369565217391305</v>
      </c>
    </row>
    <row r="172" spans="4:8" x14ac:dyDescent="0.35">
      <c r="D172" s="1">
        <v>171</v>
      </c>
      <c r="E172" s="1">
        <v>34</v>
      </c>
      <c r="F172" s="16">
        <f>VLOOKUP(E172,'e and d calculation '!$A$3:$Q$42,8,FALSE)</f>
        <v>11.978260869565217</v>
      </c>
      <c r="G172" s="16">
        <f>VLOOKUP(E172,'e and d calculation '!$A$3:$Q$42,13,FALSE)</f>
        <v>12.478260869565215</v>
      </c>
      <c r="H172" s="16">
        <f>VLOOKUP(E172,'e and d calculation '!$A$3:$Q$42,17,FALSE)</f>
        <v>24.45652173913043</v>
      </c>
    </row>
    <row r="173" spans="4:8" x14ac:dyDescent="0.35">
      <c r="D173" s="1">
        <v>172</v>
      </c>
      <c r="E173" s="1">
        <v>35</v>
      </c>
      <c r="F173" s="16">
        <f>VLOOKUP(E173,'e and d calculation '!$A$3:$Q$42,8,FALSE)</f>
        <v>13.021739130434783</v>
      </c>
      <c r="G173" s="16">
        <f>VLOOKUP(E173,'e and d calculation '!$A$3:$Q$42,13,FALSE)</f>
        <v>13.521739130434783</v>
      </c>
      <c r="H173" s="16">
        <f>VLOOKUP(E173,'e and d calculation '!$A$3:$Q$42,17,FALSE)</f>
        <v>26.543478260869566</v>
      </c>
    </row>
    <row r="174" spans="4:8" x14ac:dyDescent="0.35">
      <c r="D174" s="1">
        <v>173</v>
      </c>
      <c r="E174" s="1">
        <v>35</v>
      </c>
      <c r="F174" s="16">
        <f>VLOOKUP(E174,'e and d calculation '!$A$3:$Q$42,8,FALSE)</f>
        <v>13.021739130434783</v>
      </c>
      <c r="G174" s="16">
        <f>VLOOKUP(E174,'e and d calculation '!$A$3:$Q$42,13,FALSE)</f>
        <v>13.521739130434783</v>
      </c>
      <c r="H174" s="16">
        <f>VLOOKUP(E174,'e and d calculation '!$A$3:$Q$42,17,FALSE)</f>
        <v>26.543478260869566</v>
      </c>
    </row>
    <row r="175" spans="4:8" x14ac:dyDescent="0.35">
      <c r="D175" s="1">
        <v>174</v>
      </c>
      <c r="E175" s="1">
        <v>35</v>
      </c>
      <c r="F175" s="16">
        <f>VLOOKUP(E175,'e and d calculation '!$A$3:$Q$42,8,FALSE)</f>
        <v>13.021739130434783</v>
      </c>
      <c r="G175" s="16">
        <f>VLOOKUP(E175,'e and d calculation '!$A$3:$Q$42,13,FALSE)</f>
        <v>13.521739130434783</v>
      </c>
      <c r="H175" s="16">
        <f>VLOOKUP(E175,'e and d calculation '!$A$3:$Q$42,17,FALSE)</f>
        <v>26.543478260869566</v>
      </c>
    </row>
    <row r="176" spans="4:8" x14ac:dyDescent="0.35">
      <c r="D176" s="1">
        <v>175</v>
      </c>
      <c r="E176" s="1">
        <v>35</v>
      </c>
      <c r="F176" s="16">
        <f>VLOOKUP(E176,'e and d calculation '!$A$3:$Q$42,8,FALSE)</f>
        <v>13.021739130434783</v>
      </c>
      <c r="G176" s="16">
        <f>VLOOKUP(E176,'e and d calculation '!$A$3:$Q$42,13,FALSE)</f>
        <v>13.521739130434783</v>
      </c>
      <c r="H176" s="16">
        <f>VLOOKUP(E176,'e and d calculation '!$A$3:$Q$42,17,FALSE)</f>
        <v>26.543478260869566</v>
      </c>
    </row>
    <row r="177" spans="4:8" x14ac:dyDescent="0.35">
      <c r="D177" s="1">
        <v>176</v>
      </c>
      <c r="E177" s="1">
        <v>35</v>
      </c>
      <c r="F177" s="16">
        <f>VLOOKUP(E177,'e and d calculation '!$A$3:$Q$42,8,FALSE)</f>
        <v>13.021739130434783</v>
      </c>
      <c r="G177" s="16">
        <f>VLOOKUP(E177,'e and d calculation '!$A$3:$Q$42,13,FALSE)</f>
        <v>13.521739130434783</v>
      </c>
      <c r="H177" s="16">
        <f>VLOOKUP(E177,'e and d calculation '!$A$3:$Q$42,17,FALSE)</f>
        <v>26.543478260869566</v>
      </c>
    </row>
    <row r="178" spans="4:8" x14ac:dyDescent="0.35">
      <c r="D178" s="1">
        <v>177</v>
      </c>
      <c r="E178" s="1">
        <v>35</v>
      </c>
      <c r="F178" s="16">
        <f>VLOOKUP(E178,'e and d calculation '!$A$3:$Q$42,8,FALSE)</f>
        <v>13.021739130434783</v>
      </c>
      <c r="G178" s="16">
        <f>VLOOKUP(E178,'e and d calculation '!$A$3:$Q$42,13,FALSE)</f>
        <v>13.521739130434783</v>
      </c>
      <c r="H178" s="16">
        <f>VLOOKUP(E178,'e and d calculation '!$A$3:$Q$42,17,FALSE)</f>
        <v>26.543478260869566</v>
      </c>
    </row>
    <row r="179" spans="4:8" x14ac:dyDescent="0.35">
      <c r="D179" s="1">
        <v>178</v>
      </c>
      <c r="E179" s="1">
        <v>35</v>
      </c>
      <c r="F179" s="16">
        <f>VLOOKUP(E179,'e and d calculation '!$A$3:$Q$42,8,FALSE)</f>
        <v>13.021739130434783</v>
      </c>
      <c r="G179" s="16">
        <f>VLOOKUP(E179,'e and d calculation '!$A$3:$Q$42,13,FALSE)</f>
        <v>13.521739130434783</v>
      </c>
      <c r="H179" s="16">
        <f>VLOOKUP(E179,'e and d calculation '!$A$3:$Q$42,17,FALSE)</f>
        <v>26.543478260869566</v>
      </c>
    </row>
    <row r="180" spans="4:8" x14ac:dyDescent="0.35">
      <c r="D180" s="1">
        <v>179</v>
      </c>
      <c r="E180" s="1">
        <v>36</v>
      </c>
      <c r="F180" s="16">
        <f>VLOOKUP(E180,'e and d calculation '!$A$3:$Q$42,8,FALSE)</f>
        <v>7.8043478260869561</v>
      </c>
      <c r="G180" s="16">
        <f>VLOOKUP(E180,'e and d calculation '!$A$3:$Q$42,13,FALSE)</f>
        <v>8.304347826086957</v>
      </c>
      <c r="H180" s="16">
        <f>VLOOKUP(E180,'e and d calculation '!$A$3:$Q$42,17,FALSE)</f>
        <v>16.108695652173914</v>
      </c>
    </row>
    <row r="181" spans="4:8" x14ac:dyDescent="0.35">
      <c r="D181" s="1">
        <v>180</v>
      </c>
      <c r="E181" s="1">
        <v>36</v>
      </c>
      <c r="F181" s="16">
        <f>VLOOKUP(E181,'e and d calculation '!$A$3:$Q$42,8,FALSE)</f>
        <v>7.8043478260869561</v>
      </c>
      <c r="G181" s="16">
        <f>VLOOKUP(E181,'e and d calculation '!$A$3:$Q$42,13,FALSE)</f>
        <v>8.304347826086957</v>
      </c>
      <c r="H181" s="16">
        <f>VLOOKUP(E181,'e and d calculation '!$A$3:$Q$42,17,FALSE)</f>
        <v>16.108695652173914</v>
      </c>
    </row>
    <row r="182" spans="4:8" x14ac:dyDescent="0.35">
      <c r="D182" s="1">
        <v>181</v>
      </c>
      <c r="E182" s="1">
        <v>36</v>
      </c>
      <c r="F182" s="16">
        <f>VLOOKUP(E182,'e and d calculation '!$A$3:$Q$42,8,FALSE)</f>
        <v>7.8043478260869561</v>
      </c>
      <c r="G182" s="16">
        <f>VLOOKUP(E182,'e and d calculation '!$A$3:$Q$42,13,FALSE)</f>
        <v>8.304347826086957</v>
      </c>
      <c r="H182" s="16">
        <f>VLOOKUP(E182,'e and d calculation '!$A$3:$Q$42,17,FALSE)</f>
        <v>16.108695652173914</v>
      </c>
    </row>
    <row r="183" spans="4:8" x14ac:dyDescent="0.35">
      <c r="D183" s="1">
        <v>182</v>
      </c>
      <c r="E183" s="1">
        <v>36</v>
      </c>
      <c r="F183" s="16">
        <f>VLOOKUP(E183,'e and d calculation '!$A$3:$Q$42,8,FALSE)</f>
        <v>7.8043478260869561</v>
      </c>
      <c r="G183" s="16">
        <f>VLOOKUP(E183,'e and d calculation '!$A$3:$Q$42,13,FALSE)</f>
        <v>8.304347826086957</v>
      </c>
      <c r="H183" s="16">
        <f>VLOOKUP(E183,'e and d calculation '!$A$3:$Q$42,17,FALSE)</f>
        <v>16.108695652173914</v>
      </c>
    </row>
    <row r="184" spans="4:8" x14ac:dyDescent="0.35">
      <c r="D184" s="1">
        <v>183</v>
      </c>
      <c r="E184" s="1">
        <v>36</v>
      </c>
      <c r="F184" s="16">
        <f>VLOOKUP(E184,'e and d calculation '!$A$3:$Q$42,8,FALSE)</f>
        <v>7.8043478260869561</v>
      </c>
      <c r="G184" s="16">
        <f>VLOOKUP(E184,'e and d calculation '!$A$3:$Q$42,13,FALSE)</f>
        <v>8.304347826086957</v>
      </c>
      <c r="H184" s="16">
        <f>VLOOKUP(E184,'e and d calculation '!$A$3:$Q$42,17,FALSE)</f>
        <v>16.108695652173914</v>
      </c>
    </row>
    <row r="185" spans="4:8" x14ac:dyDescent="0.35">
      <c r="D185" s="1">
        <v>184</v>
      </c>
      <c r="E185" s="1">
        <v>36</v>
      </c>
      <c r="F185" s="16">
        <f>VLOOKUP(E185,'e and d calculation '!$A$3:$Q$42,8,FALSE)</f>
        <v>7.8043478260869561</v>
      </c>
      <c r="G185" s="16">
        <f>VLOOKUP(E185,'e and d calculation '!$A$3:$Q$42,13,FALSE)</f>
        <v>8.304347826086957</v>
      </c>
      <c r="H185" s="16">
        <f>VLOOKUP(E185,'e and d calculation '!$A$3:$Q$42,17,FALSE)</f>
        <v>16.108695652173914</v>
      </c>
    </row>
    <row r="186" spans="4:8" x14ac:dyDescent="0.35">
      <c r="D186" s="1">
        <v>185</v>
      </c>
      <c r="E186" s="1">
        <v>37</v>
      </c>
      <c r="F186" s="16">
        <f>VLOOKUP(E186,'e and d calculation '!$A$3:$Q$42,8,FALSE)</f>
        <v>8.8478260869565215</v>
      </c>
      <c r="G186" s="16">
        <f>VLOOKUP(E186,'e and d calculation '!$A$3:$Q$42,13,FALSE)</f>
        <v>9.3478260869565215</v>
      </c>
      <c r="H186" s="16">
        <f>VLOOKUP(E186,'e and d calculation '!$A$3:$Q$42,17,FALSE)</f>
        <v>18.195652173913043</v>
      </c>
    </row>
    <row r="187" spans="4:8" x14ac:dyDescent="0.35">
      <c r="D187" s="1">
        <v>186</v>
      </c>
      <c r="E187" s="1">
        <v>37</v>
      </c>
      <c r="F187" s="16">
        <f>VLOOKUP(E187,'e and d calculation '!$A$3:$Q$42,8,FALSE)</f>
        <v>8.8478260869565215</v>
      </c>
      <c r="G187" s="16">
        <f>VLOOKUP(E187,'e and d calculation '!$A$3:$Q$42,13,FALSE)</f>
        <v>9.3478260869565215</v>
      </c>
      <c r="H187" s="16">
        <f>VLOOKUP(E187,'e and d calculation '!$A$3:$Q$42,17,FALSE)</f>
        <v>18.195652173913043</v>
      </c>
    </row>
    <row r="188" spans="4:8" x14ac:dyDescent="0.35">
      <c r="D188" s="1">
        <v>187</v>
      </c>
      <c r="E188" s="1">
        <v>38</v>
      </c>
      <c r="F188" s="16">
        <f>VLOOKUP(E188,'e and d calculation '!$A$3:$Q$42,8,FALSE)</f>
        <v>9.8913043478260878</v>
      </c>
      <c r="G188" s="16">
        <f>VLOOKUP(E188,'e and d calculation '!$A$3:$Q$42,13,FALSE)</f>
        <v>10.391304347826086</v>
      </c>
      <c r="H188" s="16">
        <f>VLOOKUP(E188,'e and d calculation '!$A$3:$Q$42,17,FALSE)</f>
        <v>20.282608695652172</v>
      </c>
    </row>
    <row r="189" spans="4:8" x14ac:dyDescent="0.35">
      <c r="D189" s="1">
        <v>188</v>
      </c>
      <c r="E189" s="1">
        <v>38</v>
      </c>
      <c r="F189" s="16">
        <f>VLOOKUP(E189,'e and d calculation '!$A$3:$Q$42,8,FALSE)</f>
        <v>9.8913043478260878</v>
      </c>
      <c r="G189" s="16">
        <f>VLOOKUP(E189,'e and d calculation '!$A$3:$Q$42,13,FALSE)</f>
        <v>10.391304347826086</v>
      </c>
      <c r="H189" s="16">
        <f>VLOOKUP(E189,'e and d calculation '!$A$3:$Q$42,17,FALSE)</f>
        <v>20.282608695652172</v>
      </c>
    </row>
    <row r="190" spans="4:8" x14ac:dyDescent="0.35">
      <c r="D190" s="1">
        <v>189</v>
      </c>
      <c r="E190" s="1">
        <v>38</v>
      </c>
      <c r="F190" s="16">
        <f>VLOOKUP(E190,'e and d calculation '!$A$3:$Q$42,8,FALSE)</f>
        <v>9.8913043478260878</v>
      </c>
      <c r="G190" s="16">
        <f>VLOOKUP(E190,'e and d calculation '!$A$3:$Q$42,13,FALSE)</f>
        <v>10.391304347826086</v>
      </c>
      <c r="H190" s="16">
        <f>VLOOKUP(E190,'e and d calculation '!$A$3:$Q$42,17,FALSE)</f>
        <v>20.282608695652172</v>
      </c>
    </row>
    <row r="191" spans="4:8" x14ac:dyDescent="0.35">
      <c r="D191" s="1">
        <v>190</v>
      </c>
      <c r="E191" s="1">
        <v>38</v>
      </c>
      <c r="F191" s="16">
        <f>VLOOKUP(E191,'e and d calculation '!$A$3:$Q$42,8,FALSE)</f>
        <v>9.8913043478260878</v>
      </c>
      <c r="G191" s="16">
        <f>VLOOKUP(E191,'e and d calculation '!$A$3:$Q$42,13,FALSE)</f>
        <v>10.391304347826086</v>
      </c>
      <c r="H191" s="16">
        <f>VLOOKUP(E191,'e and d calculation '!$A$3:$Q$42,17,FALSE)</f>
        <v>20.282608695652172</v>
      </c>
    </row>
    <row r="192" spans="4:8" x14ac:dyDescent="0.35">
      <c r="D192" s="1">
        <v>191</v>
      </c>
      <c r="E192" s="1">
        <v>38</v>
      </c>
      <c r="F192" s="16">
        <f>VLOOKUP(E192,'e and d calculation '!$A$3:$Q$42,8,FALSE)</f>
        <v>9.8913043478260878</v>
      </c>
      <c r="G192" s="16">
        <f>VLOOKUP(E192,'e and d calculation '!$A$3:$Q$42,13,FALSE)</f>
        <v>10.391304347826086</v>
      </c>
      <c r="H192" s="16">
        <f>VLOOKUP(E192,'e and d calculation '!$A$3:$Q$42,17,FALSE)</f>
        <v>20.282608695652172</v>
      </c>
    </row>
    <row r="193" spans="4:13" x14ac:dyDescent="0.35">
      <c r="D193" s="1">
        <v>192</v>
      </c>
      <c r="E193" s="1">
        <v>38</v>
      </c>
      <c r="F193" s="16">
        <f>VLOOKUP(E193,'e and d calculation '!$A$3:$Q$42,8,FALSE)</f>
        <v>9.8913043478260878</v>
      </c>
      <c r="G193" s="16">
        <f>VLOOKUP(E193,'e and d calculation '!$A$3:$Q$42,13,FALSE)</f>
        <v>10.391304347826086</v>
      </c>
      <c r="H193" s="16">
        <f>VLOOKUP(E193,'e and d calculation '!$A$3:$Q$42,17,FALSE)</f>
        <v>20.282608695652172</v>
      </c>
    </row>
    <row r="194" spans="4:13" x14ac:dyDescent="0.35">
      <c r="D194" s="1">
        <v>193</v>
      </c>
      <c r="E194" s="1">
        <v>38</v>
      </c>
      <c r="F194" s="16">
        <f>VLOOKUP(E194,'e and d calculation '!$A$3:$Q$42,8,FALSE)</f>
        <v>9.8913043478260878</v>
      </c>
      <c r="G194" s="16">
        <f>VLOOKUP(E194,'e and d calculation '!$A$3:$Q$42,13,FALSE)</f>
        <v>10.391304347826086</v>
      </c>
      <c r="H194" s="16">
        <f>VLOOKUP(E194,'e and d calculation '!$A$3:$Q$42,17,FALSE)</f>
        <v>20.282608695652172</v>
      </c>
    </row>
    <row r="195" spans="4:13" x14ac:dyDescent="0.35">
      <c r="D195" s="1">
        <v>194</v>
      </c>
      <c r="E195" s="1">
        <v>38</v>
      </c>
      <c r="F195" s="16">
        <f>VLOOKUP(E195,'e and d calculation '!$A$3:$Q$42,8,FALSE)</f>
        <v>9.8913043478260878</v>
      </c>
      <c r="G195" s="16">
        <f>VLOOKUP(E195,'e and d calculation '!$A$3:$Q$42,13,FALSE)</f>
        <v>10.391304347826086</v>
      </c>
      <c r="H195" s="16">
        <f>VLOOKUP(E195,'e and d calculation '!$A$3:$Q$42,17,FALSE)</f>
        <v>20.282608695652172</v>
      </c>
    </row>
    <row r="196" spans="4:13" x14ac:dyDescent="0.35">
      <c r="D196" s="1">
        <v>195</v>
      </c>
      <c r="E196" s="1">
        <v>38</v>
      </c>
      <c r="F196" s="16">
        <f>VLOOKUP(E196,'e and d calculation '!$A$3:$Q$42,8,FALSE)</f>
        <v>9.8913043478260878</v>
      </c>
      <c r="G196" s="16">
        <f>VLOOKUP(E196,'e and d calculation '!$A$3:$Q$42,13,FALSE)</f>
        <v>10.391304347826086</v>
      </c>
      <c r="H196" s="16">
        <f>VLOOKUP(E196,'e and d calculation '!$A$3:$Q$42,17,FALSE)</f>
        <v>20.282608695652172</v>
      </c>
    </row>
    <row r="197" spans="4:13" x14ac:dyDescent="0.35">
      <c r="D197" s="1">
        <v>196</v>
      </c>
      <c r="E197" s="1">
        <v>38</v>
      </c>
      <c r="F197" s="16">
        <f>VLOOKUP(E197,'e and d calculation '!$A$3:$Q$42,8,FALSE)</f>
        <v>9.8913043478260878</v>
      </c>
      <c r="G197" s="16">
        <f>VLOOKUP(E197,'e and d calculation '!$A$3:$Q$42,13,FALSE)</f>
        <v>10.391304347826086</v>
      </c>
      <c r="H197" s="16">
        <f>VLOOKUP(E197,'e and d calculation '!$A$3:$Q$42,17,FALSE)</f>
        <v>20.282608695652172</v>
      </c>
    </row>
    <row r="198" spans="4:13" x14ac:dyDescent="0.35">
      <c r="D198" s="1">
        <v>197</v>
      </c>
      <c r="E198" s="1">
        <v>39</v>
      </c>
      <c r="F198" s="16">
        <f>VLOOKUP(E198,'e and d calculation '!$A$3:$Q$42,8,FALSE)</f>
        <v>10.934782608695652</v>
      </c>
      <c r="G198" s="16">
        <f>VLOOKUP(E198,'e and d calculation '!$A$3:$Q$42,13,FALSE)</f>
        <v>11.434782608695652</v>
      </c>
      <c r="H198" s="16">
        <f>VLOOKUP(E198,'e and d calculation '!$A$3:$Q$42,17,FALSE)</f>
        <v>22.369565217391305</v>
      </c>
    </row>
    <row r="199" spans="4:13" x14ac:dyDescent="0.35">
      <c r="D199" s="1">
        <v>198</v>
      </c>
      <c r="E199" s="1">
        <v>39</v>
      </c>
      <c r="F199" s="16">
        <f>VLOOKUP(E199,'e and d calculation '!$A$3:$Q$42,8,FALSE)</f>
        <v>10.934782608695652</v>
      </c>
      <c r="G199" s="16">
        <f>VLOOKUP(E199,'e and d calculation '!$A$3:$Q$42,13,FALSE)</f>
        <v>11.434782608695652</v>
      </c>
      <c r="H199" s="16">
        <f>VLOOKUP(E199,'e and d calculation '!$A$3:$Q$42,17,FALSE)</f>
        <v>22.369565217391305</v>
      </c>
    </row>
    <row r="200" spans="4:13" x14ac:dyDescent="0.35">
      <c r="D200" s="1">
        <v>199</v>
      </c>
      <c r="E200" s="1">
        <v>39</v>
      </c>
      <c r="F200" s="16">
        <f>VLOOKUP(E200,'e and d calculation '!$A$3:$Q$42,8,FALSE)</f>
        <v>10.934782608695652</v>
      </c>
      <c r="G200" s="16">
        <f>VLOOKUP(E200,'e and d calculation '!$A$3:$Q$42,13,FALSE)</f>
        <v>11.434782608695652</v>
      </c>
      <c r="H200" s="16">
        <f>VLOOKUP(E200,'e and d calculation '!$A$3:$Q$42,17,FALSE)</f>
        <v>22.369565217391305</v>
      </c>
    </row>
    <row r="201" spans="4:13" x14ac:dyDescent="0.35">
      <c r="D201" s="1">
        <v>200</v>
      </c>
      <c r="E201" s="1">
        <v>40</v>
      </c>
      <c r="F201" s="16">
        <f>VLOOKUP(E201,'e and d calculation '!$A$3:$Q$42,8,FALSE)</f>
        <v>11.978260869565217</v>
      </c>
      <c r="G201" s="16">
        <f>VLOOKUP(E201,'e and d calculation '!$A$3:$Q$42,13,FALSE)</f>
        <v>12.478260869565215</v>
      </c>
      <c r="H201" s="16">
        <f>VLOOKUP(E201,'e and d calculation '!$A$3:$Q$42,17,FALSE)</f>
        <v>24.45652173913043</v>
      </c>
    </row>
    <row r="202" spans="4:13" x14ac:dyDescent="0.35">
      <c r="F202" s="16"/>
      <c r="G202" s="16"/>
      <c r="H202" s="16"/>
      <c r="K202" s="18" t="s">
        <v>39</v>
      </c>
      <c r="L202" s="18"/>
      <c r="M202" s="18"/>
    </row>
    <row r="203" spans="4:13" x14ac:dyDescent="0.35">
      <c r="F203" s="16"/>
      <c r="G203" s="16"/>
      <c r="H203" s="16"/>
      <c r="J203" s="1" t="s">
        <v>38</v>
      </c>
      <c r="K203">
        <v>5</v>
      </c>
      <c r="L203">
        <v>15</v>
      </c>
      <c r="M203">
        <v>30</v>
      </c>
    </row>
    <row r="204" spans="4:13" x14ac:dyDescent="0.35">
      <c r="F204" s="16">
        <f>SUM(F2:F201)</f>
        <v>1415.8260869565222</v>
      </c>
      <c r="G204" s="16">
        <f>SUM(G2:G201)</f>
        <v>1515.8260869565224</v>
      </c>
      <c r="H204" s="16"/>
      <c r="J204">
        <v>1</v>
      </c>
      <c r="K204">
        <f>ROUNDUP((($F$204+($H$205-J204)*$K$203)/J204),0)</f>
        <v>1451</v>
      </c>
      <c r="L204">
        <f>ROUNDUP((($F$204+($H$205-J204)*$L$203)/J204),0)</f>
        <v>1521</v>
      </c>
    </row>
    <row r="205" spans="4:13" x14ac:dyDescent="0.35">
      <c r="G205">
        <f>G204/200</f>
        <v>7.5791304347826118</v>
      </c>
      <c r="H205" s="1">
        <f>ROUNDUP(G205,0)</f>
        <v>8</v>
      </c>
      <c r="J205">
        <v>2</v>
      </c>
      <c r="K205">
        <f t="shared" ref="K205:K213" si="0">ROUNDUP((($F$204+($H$205-J205)*$K$203)/J205),0)</f>
        <v>723</v>
      </c>
      <c r="L205">
        <f t="shared" ref="L205:L213" si="1">ROUNDUP((($F$204+($H$205-J205)*$L$203)/J205),0)</f>
        <v>753</v>
      </c>
    </row>
    <row r="206" spans="4:13" x14ac:dyDescent="0.35">
      <c r="G206">
        <f>G204/160</f>
        <v>9.4739130434782659</v>
      </c>
      <c r="H206" s="1">
        <f t="shared" ref="H206:H211" si="2">ROUNDUP(G206,0)</f>
        <v>10</v>
      </c>
      <c r="J206">
        <v>3</v>
      </c>
      <c r="K206">
        <f t="shared" si="0"/>
        <v>481</v>
      </c>
      <c r="L206">
        <f t="shared" si="1"/>
        <v>497</v>
      </c>
    </row>
    <row r="207" spans="4:13" x14ac:dyDescent="0.35">
      <c r="J207">
        <v>4</v>
      </c>
      <c r="K207">
        <f t="shared" si="0"/>
        <v>359</v>
      </c>
      <c r="L207">
        <f t="shared" si="1"/>
        <v>369</v>
      </c>
    </row>
    <row r="208" spans="4:13" x14ac:dyDescent="0.35">
      <c r="G208">
        <f>G204/100</f>
        <v>15.158260869565224</v>
      </c>
      <c r="H208" s="1">
        <f t="shared" si="2"/>
        <v>16</v>
      </c>
      <c r="J208">
        <v>5</v>
      </c>
      <c r="K208">
        <f t="shared" si="0"/>
        <v>287</v>
      </c>
      <c r="L208">
        <f t="shared" si="1"/>
        <v>293</v>
      </c>
    </row>
    <row r="209" spans="6:12" x14ac:dyDescent="0.35">
      <c r="J209">
        <v>6</v>
      </c>
      <c r="K209">
        <f t="shared" si="0"/>
        <v>238</v>
      </c>
      <c r="L209">
        <f t="shared" si="1"/>
        <v>241</v>
      </c>
    </row>
    <row r="210" spans="6:12" x14ac:dyDescent="0.35">
      <c r="J210">
        <v>7</v>
      </c>
      <c r="K210">
        <f t="shared" si="0"/>
        <v>203</v>
      </c>
      <c r="L210">
        <f t="shared" si="1"/>
        <v>205</v>
      </c>
    </row>
    <row r="211" spans="6:12" x14ac:dyDescent="0.35">
      <c r="G211">
        <f>G204/50</f>
        <v>30.316521739130447</v>
      </c>
      <c r="H211" s="1">
        <f t="shared" si="2"/>
        <v>31</v>
      </c>
      <c r="J211">
        <v>8</v>
      </c>
      <c r="K211">
        <f t="shared" si="0"/>
        <v>177</v>
      </c>
      <c r="L211">
        <f t="shared" si="1"/>
        <v>177</v>
      </c>
    </row>
    <row r="212" spans="6:12" x14ac:dyDescent="0.35">
      <c r="J212">
        <v>9</v>
      </c>
      <c r="K212">
        <f t="shared" si="0"/>
        <v>157</v>
      </c>
      <c r="L212">
        <f t="shared" si="1"/>
        <v>156</v>
      </c>
    </row>
    <row r="213" spans="6:12" x14ac:dyDescent="0.35">
      <c r="J213">
        <v>10</v>
      </c>
      <c r="K213">
        <f t="shared" si="0"/>
        <v>141</v>
      </c>
      <c r="L213">
        <f t="shared" si="1"/>
        <v>139</v>
      </c>
    </row>
    <row r="216" spans="6:12" x14ac:dyDescent="0.35">
      <c r="F216">
        <f>F204/9</f>
        <v>157.3140096618358</v>
      </c>
    </row>
  </sheetData>
  <mergeCells count="1">
    <mergeCell ref="K202:M20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9F5A-5AA6-49C1-8525-9AC5AD4C76B2}">
  <dimension ref="A1:M216"/>
  <sheetViews>
    <sheetView topLeftCell="A166" workbookViewId="0">
      <selection activeCell="G2" sqref="G2:G201"/>
    </sheetView>
  </sheetViews>
  <sheetFormatPr defaultRowHeight="14.5" x14ac:dyDescent="0.35"/>
  <cols>
    <col min="4" max="5" width="9.1796875" style="1"/>
    <col min="6" max="7" width="10.54296875" bestFit="1" customWidth="1"/>
    <col min="8" max="8" width="10.54296875" style="1" bestFit="1" customWidth="1"/>
  </cols>
  <sheetData>
    <row r="1" spans="1:8" x14ac:dyDescent="0.35">
      <c r="A1" t="s">
        <v>35</v>
      </c>
      <c r="B1" t="s">
        <v>34</v>
      </c>
      <c r="D1" s="1" t="s">
        <v>36</v>
      </c>
      <c r="E1" s="1" t="s">
        <v>35</v>
      </c>
      <c r="F1" t="s">
        <v>37</v>
      </c>
      <c r="G1" t="s">
        <v>18</v>
      </c>
      <c r="H1" s="1" t="s">
        <v>33</v>
      </c>
    </row>
    <row r="2" spans="1:8" x14ac:dyDescent="0.35">
      <c r="A2">
        <v>1</v>
      </c>
      <c r="B2">
        <v>8</v>
      </c>
      <c r="D2" s="1">
        <v>1</v>
      </c>
      <c r="E2" s="1">
        <v>1</v>
      </c>
      <c r="F2" s="16">
        <f>VLOOKUP(E2,'e and d calculation '!$A$3:$Q$42,8,FALSE)</f>
        <v>1.5434782608695652</v>
      </c>
      <c r="G2" s="16">
        <f>VLOOKUP(E2,'e and d calculation '!$A$3:$Q$42,13,FALSE)</f>
        <v>2.043478260869565</v>
      </c>
      <c r="H2" s="16">
        <f>VLOOKUP(E2,'e and d calculation '!$A$3:$Q$42,17,FALSE)</f>
        <v>3.5869565217391299</v>
      </c>
    </row>
    <row r="3" spans="1:8" x14ac:dyDescent="0.35">
      <c r="A3">
        <v>2</v>
      </c>
      <c r="B3">
        <v>1</v>
      </c>
      <c r="D3" s="1">
        <v>2</v>
      </c>
      <c r="E3" s="1">
        <v>1</v>
      </c>
      <c r="F3" s="16">
        <f>VLOOKUP(E3,'e and d calculation '!$A$3:$Q$42,8,FALSE)</f>
        <v>1.5434782608695652</v>
      </c>
      <c r="G3" s="16">
        <f>VLOOKUP(E3,'e and d calculation '!$A$3:$Q$42,13,FALSE)</f>
        <v>2.043478260869565</v>
      </c>
      <c r="H3" s="16">
        <f>VLOOKUP(E3,'e and d calculation '!$A$3:$Q$42,17,FALSE)</f>
        <v>3.5869565217391299</v>
      </c>
    </row>
    <row r="4" spans="1:8" x14ac:dyDescent="0.35">
      <c r="A4">
        <v>3</v>
      </c>
      <c r="B4">
        <v>5</v>
      </c>
      <c r="D4" s="1">
        <v>3</v>
      </c>
      <c r="E4" s="1">
        <v>1</v>
      </c>
      <c r="F4" s="16">
        <f>VLOOKUP(E4,'e and d calculation '!$A$3:$Q$42,8,FALSE)</f>
        <v>1.5434782608695652</v>
      </c>
      <c r="G4" s="16">
        <f>VLOOKUP(E4,'e and d calculation '!$A$3:$Q$42,13,FALSE)</f>
        <v>2.043478260869565</v>
      </c>
      <c r="H4" s="16">
        <f>VLOOKUP(E4,'e and d calculation '!$A$3:$Q$42,17,FALSE)</f>
        <v>3.5869565217391299</v>
      </c>
    </row>
    <row r="5" spans="1:8" x14ac:dyDescent="0.35">
      <c r="A5">
        <v>4</v>
      </c>
      <c r="B5">
        <v>4</v>
      </c>
      <c r="D5" s="1">
        <v>4</v>
      </c>
      <c r="E5" s="1">
        <v>1</v>
      </c>
      <c r="F5" s="16">
        <f>VLOOKUP(E5,'e and d calculation '!$A$3:$Q$42,8,FALSE)</f>
        <v>1.5434782608695652</v>
      </c>
      <c r="G5" s="16">
        <f>VLOOKUP(E5,'e and d calculation '!$A$3:$Q$42,13,FALSE)</f>
        <v>2.043478260869565</v>
      </c>
      <c r="H5" s="16">
        <f>VLOOKUP(E5,'e and d calculation '!$A$3:$Q$42,17,FALSE)</f>
        <v>3.5869565217391299</v>
      </c>
    </row>
    <row r="6" spans="1:8" x14ac:dyDescent="0.35">
      <c r="A6">
        <v>5</v>
      </c>
      <c r="B6">
        <v>9</v>
      </c>
      <c r="D6" s="1">
        <v>5</v>
      </c>
      <c r="E6" s="1">
        <v>1</v>
      </c>
      <c r="F6" s="16">
        <f>VLOOKUP(E6,'e and d calculation '!$A$3:$Q$42,8,FALSE)</f>
        <v>1.5434782608695652</v>
      </c>
      <c r="G6" s="16">
        <f>VLOOKUP(E6,'e and d calculation '!$A$3:$Q$42,13,FALSE)</f>
        <v>2.043478260869565</v>
      </c>
      <c r="H6" s="16">
        <f>VLOOKUP(E6,'e and d calculation '!$A$3:$Q$42,17,FALSE)</f>
        <v>3.5869565217391299</v>
      </c>
    </row>
    <row r="7" spans="1:8" x14ac:dyDescent="0.35">
      <c r="A7">
        <v>6</v>
      </c>
      <c r="B7">
        <v>3</v>
      </c>
      <c r="D7" s="1">
        <v>6</v>
      </c>
      <c r="E7" s="1">
        <v>1</v>
      </c>
      <c r="F7" s="16">
        <f>VLOOKUP(E7,'e and d calculation '!$A$3:$Q$42,8,FALSE)</f>
        <v>1.5434782608695652</v>
      </c>
      <c r="G7" s="16">
        <f>VLOOKUP(E7,'e and d calculation '!$A$3:$Q$42,13,FALSE)</f>
        <v>2.043478260869565</v>
      </c>
      <c r="H7" s="16">
        <f>VLOOKUP(E7,'e and d calculation '!$A$3:$Q$42,17,FALSE)</f>
        <v>3.5869565217391299</v>
      </c>
    </row>
    <row r="8" spans="1:8" x14ac:dyDescent="0.35">
      <c r="A8">
        <v>7</v>
      </c>
      <c r="B8">
        <v>8</v>
      </c>
      <c r="D8" s="1">
        <v>7</v>
      </c>
      <c r="E8" s="1">
        <v>1</v>
      </c>
      <c r="F8" s="16">
        <f>VLOOKUP(E8,'e and d calculation '!$A$3:$Q$42,8,FALSE)</f>
        <v>1.5434782608695652</v>
      </c>
      <c r="G8" s="16">
        <f>VLOOKUP(E8,'e and d calculation '!$A$3:$Q$42,13,FALSE)</f>
        <v>2.043478260869565</v>
      </c>
      <c r="H8" s="16">
        <f>VLOOKUP(E8,'e and d calculation '!$A$3:$Q$42,17,FALSE)</f>
        <v>3.5869565217391299</v>
      </c>
    </row>
    <row r="9" spans="1:8" x14ac:dyDescent="0.35">
      <c r="A9">
        <v>8</v>
      </c>
      <c r="B9">
        <v>10</v>
      </c>
      <c r="D9" s="1">
        <v>8</v>
      </c>
      <c r="E9" s="1">
        <v>1</v>
      </c>
      <c r="F9" s="16">
        <f>VLOOKUP(E9,'e and d calculation '!$A$3:$Q$42,8,FALSE)</f>
        <v>1.5434782608695652</v>
      </c>
      <c r="G9" s="16">
        <f>VLOOKUP(E9,'e and d calculation '!$A$3:$Q$42,13,FALSE)</f>
        <v>2.043478260869565</v>
      </c>
      <c r="H9" s="16">
        <f>VLOOKUP(E9,'e and d calculation '!$A$3:$Q$42,17,FALSE)</f>
        <v>3.5869565217391299</v>
      </c>
    </row>
    <row r="10" spans="1:8" x14ac:dyDescent="0.35">
      <c r="A10">
        <v>9</v>
      </c>
      <c r="B10">
        <v>2</v>
      </c>
      <c r="D10" s="1">
        <v>9</v>
      </c>
      <c r="E10" s="1">
        <v>2</v>
      </c>
      <c r="F10" s="16">
        <f>VLOOKUP(E10,'e and d calculation '!$A$3:$Q$42,8,FALSE)</f>
        <v>3.6304347826086958</v>
      </c>
      <c r="G10" s="16">
        <f>VLOOKUP(E10,'e and d calculation '!$A$3:$Q$42,13,FALSE)</f>
        <v>4.1304347826086953</v>
      </c>
      <c r="H10" s="16">
        <f>VLOOKUP(E10,'e and d calculation '!$A$3:$Q$42,17,FALSE)</f>
        <v>7.7608695652173907</v>
      </c>
    </row>
    <row r="11" spans="1:8" x14ac:dyDescent="0.35">
      <c r="A11">
        <v>10</v>
      </c>
      <c r="B11">
        <v>4</v>
      </c>
      <c r="D11" s="1">
        <v>10</v>
      </c>
      <c r="E11" s="1">
        <v>3</v>
      </c>
      <c r="F11" s="16">
        <f>VLOOKUP(E11,'e and d calculation '!$A$3:$Q$42,8,FALSE)</f>
        <v>5.7173913043478262</v>
      </c>
      <c r="G11" s="16">
        <f>VLOOKUP(E11,'e and d calculation '!$A$3:$Q$42,13,FALSE)</f>
        <v>6.2173913043478262</v>
      </c>
      <c r="H11" s="16">
        <f>VLOOKUP(E11,'e and d calculation '!$A$3:$Q$42,17,FALSE)</f>
        <v>11.934782608695652</v>
      </c>
    </row>
    <row r="12" spans="1:8" x14ac:dyDescent="0.35">
      <c r="A12">
        <v>11</v>
      </c>
      <c r="B12">
        <v>6</v>
      </c>
      <c r="D12" s="1">
        <v>11</v>
      </c>
      <c r="E12" s="1">
        <v>3</v>
      </c>
      <c r="F12" s="16">
        <f>VLOOKUP(E12,'e and d calculation '!$A$3:$Q$42,8,FALSE)</f>
        <v>5.7173913043478262</v>
      </c>
      <c r="G12" s="16">
        <f>VLOOKUP(E12,'e and d calculation '!$A$3:$Q$42,13,FALSE)</f>
        <v>6.2173913043478262</v>
      </c>
      <c r="H12" s="16">
        <f>VLOOKUP(E12,'e and d calculation '!$A$3:$Q$42,17,FALSE)</f>
        <v>11.934782608695652</v>
      </c>
    </row>
    <row r="13" spans="1:8" x14ac:dyDescent="0.35">
      <c r="A13">
        <v>12</v>
      </c>
      <c r="B13">
        <v>3</v>
      </c>
      <c r="D13" s="1">
        <v>12</v>
      </c>
      <c r="E13" s="1">
        <v>3</v>
      </c>
      <c r="F13" s="16">
        <f>VLOOKUP(E13,'e and d calculation '!$A$3:$Q$42,8,FALSE)</f>
        <v>5.7173913043478262</v>
      </c>
      <c r="G13" s="16">
        <f>VLOOKUP(E13,'e and d calculation '!$A$3:$Q$42,13,FALSE)</f>
        <v>6.2173913043478262</v>
      </c>
      <c r="H13" s="16">
        <f>VLOOKUP(E13,'e and d calculation '!$A$3:$Q$42,17,FALSE)</f>
        <v>11.934782608695652</v>
      </c>
    </row>
    <row r="14" spans="1:8" x14ac:dyDescent="0.35">
      <c r="A14">
        <v>13</v>
      </c>
      <c r="B14">
        <v>8</v>
      </c>
      <c r="D14" s="1">
        <v>13</v>
      </c>
      <c r="E14" s="1">
        <v>3</v>
      </c>
      <c r="F14" s="16">
        <f>VLOOKUP(E14,'e and d calculation '!$A$3:$Q$42,8,FALSE)</f>
        <v>5.7173913043478262</v>
      </c>
      <c r="G14" s="16">
        <f>VLOOKUP(E14,'e and d calculation '!$A$3:$Q$42,13,FALSE)</f>
        <v>6.2173913043478262</v>
      </c>
      <c r="H14" s="16">
        <f>VLOOKUP(E14,'e and d calculation '!$A$3:$Q$42,17,FALSE)</f>
        <v>11.934782608695652</v>
      </c>
    </row>
    <row r="15" spans="1:8" x14ac:dyDescent="0.35">
      <c r="A15">
        <v>14</v>
      </c>
      <c r="B15">
        <v>4</v>
      </c>
      <c r="D15" s="1">
        <v>14</v>
      </c>
      <c r="E15" s="1">
        <v>3</v>
      </c>
      <c r="F15" s="16">
        <f>VLOOKUP(E15,'e and d calculation '!$A$3:$Q$42,8,FALSE)</f>
        <v>5.7173913043478262</v>
      </c>
      <c r="G15" s="16">
        <f>VLOOKUP(E15,'e and d calculation '!$A$3:$Q$42,13,FALSE)</f>
        <v>6.2173913043478262</v>
      </c>
      <c r="H15" s="16">
        <f>VLOOKUP(E15,'e and d calculation '!$A$3:$Q$42,17,FALSE)</f>
        <v>11.934782608695652</v>
      </c>
    </row>
    <row r="16" spans="1:8" x14ac:dyDescent="0.35">
      <c r="A16">
        <v>15</v>
      </c>
      <c r="B16">
        <v>2</v>
      </c>
      <c r="D16" s="1">
        <v>15</v>
      </c>
      <c r="E16" s="1">
        <v>4</v>
      </c>
      <c r="F16" s="16">
        <f>VLOOKUP(E16,'e and d calculation '!$A$3:$Q$42,8,FALSE)</f>
        <v>5.7173913043478262</v>
      </c>
      <c r="G16" s="16">
        <f>VLOOKUP(E16,'e and d calculation '!$A$3:$Q$42,13,FALSE)</f>
        <v>6.2173913043478262</v>
      </c>
      <c r="H16" s="16">
        <f>VLOOKUP(E16,'e and d calculation '!$A$3:$Q$42,17,FALSE)</f>
        <v>11.934782608695652</v>
      </c>
    </row>
    <row r="17" spans="1:8" x14ac:dyDescent="0.35">
      <c r="A17">
        <v>16</v>
      </c>
      <c r="B17">
        <v>7</v>
      </c>
      <c r="D17" s="1">
        <v>16</v>
      </c>
      <c r="E17" s="1">
        <v>4</v>
      </c>
      <c r="F17" s="16">
        <f>VLOOKUP(E17,'e and d calculation '!$A$3:$Q$42,8,FALSE)</f>
        <v>5.7173913043478262</v>
      </c>
      <c r="G17" s="16">
        <f>VLOOKUP(E17,'e and d calculation '!$A$3:$Q$42,13,FALSE)</f>
        <v>6.2173913043478262</v>
      </c>
      <c r="H17" s="16">
        <f>VLOOKUP(E17,'e and d calculation '!$A$3:$Q$42,17,FALSE)</f>
        <v>11.934782608695652</v>
      </c>
    </row>
    <row r="18" spans="1:8" x14ac:dyDescent="0.35">
      <c r="A18">
        <v>17</v>
      </c>
      <c r="B18">
        <v>5</v>
      </c>
      <c r="D18" s="1">
        <v>17</v>
      </c>
      <c r="E18" s="1">
        <v>4</v>
      </c>
      <c r="F18" s="16">
        <f>VLOOKUP(E18,'e and d calculation '!$A$3:$Q$42,8,FALSE)</f>
        <v>5.7173913043478262</v>
      </c>
      <c r="G18" s="16">
        <f>VLOOKUP(E18,'e and d calculation '!$A$3:$Q$42,13,FALSE)</f>
        <v>6.2173913043478262</v>
      </c>
      <c r="H18" s="16">
        <f>VLOOKUP(E18,'e and d calculation '!$A$3:$Q$42,17,FALSE)</f>
        <v>11.934782608695652</v>
      </c>
    </row>
    <row r="19" spans="1:8" x14ac:dyDescent="0.35">
      <c r="A19">
        <v>18</v>
      </c>
      <c r="B19">
        <v>6</v>
      </c>
      <c r="D19" s="1">
        <v>18</v>
      </c>
      <c r="E19" s="1">
        <v>4</v>
      </c>
      <c r="F19" s="16">
        <f>VLOOKUP(E19,'e and d calculation '!$A$3:$Q$42,8,FALSE)</f>
        <v>5.7173913043478262</v>
      </c>
      <c r="G19" s="16">
        <f>VLOOKUP(E19,'e and d calculation '!$A$3:$Q$42,13,FALSE)</f>
        <v>6.2173913043478262</v>
      </c>
      <c r="H19" s="16">
        <f>VLOOKUP(E19,'e and d calculation '!$A$3:$Q$42,17,FALSE)</f>
        <v>11.934782608695652</v>
      </c>
    </row>
    <row r="20" spans="1:8" x14ac:dyDescent="0.35">
      <c r="A20">
        <v>19</v>
      </c>
      <c r="B20">
        <v>5</v>
      </c>
      <c r="D20" s="1">
        <v>19</v>
      </c>
      <c r="E20" s="1">
        <v>5</v>
      </c>
      <c r="F20" s="16">
        <f>VLOOKUP(E20,'e and d calculation '!$A$3:$Q$42,8,FALSE)</f>
        <v>7.8043478260869561</v>
      </c>
      <c r="G20" s="16">
        <f>VLOOKUP(E20,'e and d calculation '!$A$3:$Q$42,13,FALSE)</f>
        <v>8.304347826086957</v>
      </c>
      <c r="H20" s="16">
        <f>VLOOKUP(E20,'e and d calculation '!$A$3:$Q$42,17,FALSE)</f>
        <v>16.108695652173914</v>
      </c>
    </row>
    <row r="21" spans="1:8" x14ac:dyDescent="0.35">
      <c r="A21">
        <v>20</v>
      </c>
      <c r="B21">
        <v>1</v>
      </c>
      <c r="D21" s="1">
        <v>20</v>
      </c>
      <c r="E21" s="1">
        <v>5</v>
      </c>
      <c r="F21" s="16">
        <f>VLOOKUP(E21,'e and d calculation '!$A$3:$Q$42,8,FALSE)</f>
        <v>7.8043478260869561</v>
      </c>
      <c r="G21" s="16">
        <f>VLOOKUP(E21,'e and d calculation '!$A$3:$Q$42,13,FALSE)</f>
        <v>8.304347826086957</v>
      </c>
      <c r="H21" s="16">
        <f>VLOOKUP(E21,'e and d calculation '!$A$3:$Q$42,17,FALSE)</f>
        <v>16.108695652173914</v>
      </c>
    </row>
    <row r="22" spans="1:8" x14ac:dyDescent="0.35">
      <c r="A22">
        <v>21</v>
      </c>
      <c r="B22">
        <v>7</v>
      </c>
      <c r="D22" s="1">
        <v>21</v>
      </c>
      <c r="E22" s="1">
        <v>5</v>
      </c>
      <c r="F22" s="16">
        <f>VLOOKUP(E22,'e and d calculation '!$A$3:$Q$42,8,FALSE)</f>
        <v>7.8043478260869561</v>
      </c>
      <c r="G22" s="16">
        <f>VLOOKUP(E22,'e and d calculation '!$A$3:$Q$42,13,FALSE)</f>
        <v>8.304347826086957</v>
      </c>
      <c r="H22" s="16">
        <f>VLOOKUP(E22,'e and d calculation '!$A$3:$Q$42,17,FALSE)</f>
        <v>16.108695652173914</v>
      </c>
    </row>
    <row r="23" spans="1:8" x14ac:dyDescent="0.35">
      <c r="A23">
        <v>22</v>
      </c>
      <c r="B23">
        <v>4</v>
      </c>
      <c r="D23" s="1">
        <v>22</v>
      </c>
      <c r="E23" s="1">
        <v>5</v>
      </c>
      <c r="F23" s="16">
        <f>VLOOKUP(E23,'e and d calculation '!$A$3:$Q$42,8,FALSE)</f>
        <v>7.8043478260869561</v>
      </c>
      <c r="G23" s="16">
        <f>VLOOKUP(E23,'e and d calculation '!$A$3:$Q$42,13,FALSE)</f>
        <v>8.304347826086957</v>
      </c>
      <c r="H23" s="16">
        <f>VLOOKUP(E23,'e and d calculation '!$A$3:$Q$42,17,FALSE)</f>
        <v>16.108695652173914</v>
      </c>
    </row>
    <row r="24" spans="1:8" x14ac:dyDescent="0.35">
      <c r="A24">
        <v>23</v>
      </c>
      <c r="B24">
        <v>1</v>
      </c>
      <c r="D24" s="1">
        <v>23</v>
      </c>
      <c r="E24" s="1">
        <v>5</v>
      </c>
      <c r="F24" s="16">
        <f>VLOOKUP(E24,'e and d calculation '!$A$3:$Q$42,8,FALSE)</f>
        <v>7.8043478260869561</v>
      </c>
      <c r="G24" s="16">
        <f>VLOOKUP(E24,'e and d calculation '!$A$3:$Q$42,13,FALSE)</f>
        <v>8.304347826086957</v>
      </c>
      <c r="H24" s="16">
        <f>VLOOKUP(E24,'e and d calculation '!$A$3:$Q$42,17,FALSE)</f>
        <v>16.108695652173914</v>
      </c>
    </row>
    <row r="25" spans="1:8" x14ac:dyDescent="0.35">
      <c r="A25">
        <v>24</v>
      </c>
      <c r="B25">
        <v>5</v>
      </c>
      <c r="D25" s="1">
        <v>24</v>
      </c>
      <c r="E25" s="1">
        <v>5</v>
      </c>
      <c r="F25" s="16">
        <f>VLOOKUP(E25,'e and d calculation '!$A$3:$Q$42,8,FALSE)</f>
        <v>7.8043478260869561</v>
      </c>
      <c r="G25" s="16">
        <f>VLOOKUP(E25,'e and d calculation '!$A$3:$Q$42,13,FALSE)</f>
        <v>8.304347826086957</v>
      </c>
      <c r="H25" s="16">
        <f>VLOOKUP(E25,'e and d calculation '!$A$3:$Q$42,17,FALSE)</f>
        <v>16.108695652173914</v>
      </c>
    </row>
    <row r="26" spans="1:8" x14ac:dyDescent="0.35">
      <c r="A26">
        <v>25</v>
      </c>
      <c r="B26">
        <v>8</v>
      </c>
      <c r="D26" s="1">
        <v>25</v>
      </c>
      <c r="E26" s="1">
        <v>5</v>
      </c>
      <c r="F26" s="16">
        <f>VLOOKUP(E26,'e and d calculation '!$A$3:$Q$42,8,FALSE)</f>
        <v>7.8043478260869561</v>
      </c>
      <c r="G26" s="16">
        <f>VLOOKUP(E26,'e and d calculation '!$A$3:$Q$42,13,FALSE)</f>
        <v>8.304347826086957</v>
      </c>
      <c r="H26" s="16">
        <f>VLOOKUP(E26,'e and d calculation '!$A$3:$Q$42,17,FALSE)</f>
        <v>16.108695652173914</v>
      </c>
    </row>
    <row r="27" spans="1:8" x14ac:dyDescent="0.35">
      <c r="A27">
        <v>26</v>
      </c>
      <c r="B27">
        <v>10</v>
      </c>
      <c r="D27" s="1">
        <v>26</v>
      </c>
      <c r="E27" s="1">
        <v>5</v>
      </c>
      <c r="F27" s="16">
        <f>VLOOKUP(E27,'e and d calculation '!$A$3:$Q$42,8,FALSE)</f>
        <v>7.8043478260869561</v>
      </c>
      <c r="G27" s="16">
        <f>VLOOKUP(E27,'e and d calculation '!$A$3:$Q$42,13,FALSE)</f>
        <v>8.304347826086957</v>
      </c>
      <c r="H27" s="16">
        <f>VLOOKUP(E27,'e and d calculation '!$A$3:$Q$42,17,FALSE)</f>
        <v>16.108695652173914</v>
      </c>
    </row>
    <row r="28" spans="1:8" x14ac:dyDescent="0.35">
      <c r="A28">
        <v>27</v>
      </c>
      <c r="B28">
        <v>7</v>
      </c>
      <c r="D28" s="1">
        <v>27</v>
      </c>
      <c r="E28" s="1">
        <v>5</v>
      </c>
      <c r="F28" s="16">
        <f>VLOOKUP(E28,'e and d calculation '!$A$3:$Q$42,8,FALSE)</f>
        <v>7.8043478260869561</v>
      </c>
      <c r="G28" s="16">
        <f>VLOOKUP(E28,'e and d calculation '!$A$3:$Q$42,13,FALSE)</f>
        <v>8.304347826086957</v>
      </c>
      <c r="H28" s="16">
        <f>VLOOKUP(E28,'e and d calculation '!$A$3:$Q$42,17,FALSE)</f>
        <v>16.108695652173914</v>
      </c>
    </row>
    <row r="29" spans="1:8" x14ac:dyDescent="0.35">
      <c r="A29">
        <v>28</v>
      </c>
      <c r="B29">
        <v>3</v>
      </c>
      <c r="D29" s="1">
        <v>28</v>
      </c>
      <c r="E29" s="1">
        <v>6</v>
      </c>
      <c r="F29" s="16">
        <f>VLOOKUP(E29,'e and d calculation '!$A$3:$Q$42,8,FALSE)</f>
        <v>7.8043478260869561</v>
      </c>
      <c r="G29" s="16">
        <f>VLOOKUP(E29,'e and d calculation '!$A$3:$Q$42,13,FALSE)</f>
        <v>8.304347826086957</v>
      </c>
      <c r="H29" s="16">
        <f>VLOOKUP(E29,'e and d calculation '!$A$3:$Q$42,17,FALSE)</f>
        <v>16.108695652173914</v>
      </c>
    </row>
    <row r="30" spans="1:8" x14ac:dyDescent="0.35">
      <c r="A30">
        <v>29</v>
      </c>
      <c r="B30">
        <v>7</v>
      </c>
      <c r="D30" s="1">
        <v>29</v>
      </c>
      <c r="E30" s="1">
        <v>6</v>
      </c>
      <c r="F30" s="16">
        <f>VLOOKUP(E30,'e and d calculation '!$A$3:$Q$42,8,FALSE)</f>
        <v>7.8043478260869561</v>
      </c>
      <c r="G30" s="16">
        <f>VLOOKUP(E30,'e and d calculation '!$A$3:$Q$42,13,FALSE)</f>
        <v>8.304347826086957</v>
      </c>
      <c r="H30" s="16">
        <f>VLOOKUP(E30,'e and d calculation '!$A$3:$Q$42,17,FALSE)</f>
        <v>16.108695652173914</v>
      </c>
    </row>
    <row r="31" spans="1:8" x14ac:dyDescent="0.35">
      <c r="A31">
        <v>30</v>
      </c>
      <c r="B31">
        <v>3</v>
      </c>
      <c r="D31" s="1">
        <v>30</v>
      </c>
      <c r="E31" s="1">
        <v>6</v>
      </c>
      <c r="F31" s="16">
        <f>VLOOKUP(E31,'e and d calculation '!$A$3:$Q$42,8,FALSE)</f>
        <v>7.8043478260869561</v>
      </c>
      <c r="G31" s="16">
        <f>VLOOKUP(E31,'e and d calculation '!$A$3:$Q$42,13,FALSE)</f>
        <v>8.304347826086957</v>
      </c>
      <c r="H31" s="16">
        <f>VLOOKUP(E31,'e and d calculation '!$A$3:$Q$42,17,FALSE)</f>
        <v>16.108695652173914</v>
      </c>
    </row>
    <row r="32" spans="1:8" x14ac:dyDescent="0.35">
      <c r="A32">
        <v>31</v>
      </c>
      <c r="B32">
        <v>2</v>
      </c>
      <c r="D32" s="1">
        <v>31</v>
      </c>
      <c r="E32" s="1">
        <v>7</v>
      </c>
      <c r="F32" s="16">
        <f>VLOOKUP(E32,'e and d calculation '!$A$3:$Q$42,8,FALSE)</f>
        <v>1.5434782608695652</v>
      </c>
      <c r="G32" s="16">
        <f>VLOOKUP(E32,'e and d calculation '!$A$3:$Q$42,13,FALSE)</f>
        <v>2.043478260869565</v>
      </c>
      <c r="H32" s="16">
        <f>VLOOKUP(E32,'e and d calculation '!$A$3:$Q$42,17,FALSE)</f>
        <v>3.5869565217391299</v>
      </c>
    </row>
    <row r="33" spans="1:8" x14ac:dyDescent="0.35">
      <c r="A33">
        <v>32</v>
      </c>
      <c r="B33">
        <v>8</v>
      </c>
      <c r="D33" s="1">
        <v>32</v>
      </c>
      <c r="E33" s="1">
        <v>7</v>
      </c>
      <c r="F33" s="16">
        <f>VLOOKUP(E33,'e and d calculation '!$A$3:$Q$42,8,FALSE)</f>
        <v>1.5434782608695652</v>
      </c>
      <c r="G33" s="16">
        <f>VLOOKUP(E33,'e and d calculation '!$A$3:$Q$42,13,FALSE)</f>
        <v>2.043478260869565</v>
      </c>
      <c r="H33" s="16">
        <f>VLOOKUP(E33,'e and d calculation '!$A$3:$Q$42,17,FALSE)</f>
        <v>3.5869565217391299</v>
      </c>
    </row>
    <row r="34" spans="1:8" x14ac:dyDescent="0.35">
      <c r="A34">
        <v>33</v>
      </c>
      <c r="B34">
        <v>1</v>
      </c>
      <c r="D34" s="1">
        <v>33</v>
      </c>
      <c r="E34" s="1">
        <v>7</v>
      </c>
      <c r="F34" s="16">
        <f>VLOOKUP(E34,'e and d calculation '!$A$3:$Q$42,8,FALSE)</f>
        <v>1.5434782608695652</v>
      </c>
      <c r="G34" s="16">
        <f>VLOOKUP(E34,'e and d calculation '!$A$3:$Q$42,13,FALSE)</f>
        <v>2.043478260869565</v>
      </c>
      <c r="H34" s="16">
        <f>VLOOKUP(E34,'e and d calculation '!$A$3:$Q$42,17,FALSE)</f>
        <v>3.5869565217391299</v>
      </c>
    </row>
    <row r="35" spans="1:8" x14ac:dyDescent="0.35">
      <c r="A35">
        <v>34</v>
      </c>
      <c r="B35">
        <v>2</v>
      </c>
      <c r="D35" s="1">
        <v>34</v>
      </c>
      <c r="E35" s="1">
        <v>7</v>
      </c>
      <c r="F35" s="16">
        <f>VLOOKUP(E35,'e and d calculation '!$A$3:$Q$42,8,FALSE)</f>
        <v>1.5434782608695652</v>
      </c>
      <c r="G35" s="16">
        <f>VLOOKUP(E35,'e and d calculation '!$A$3:$Q$42,13,FALSE)</f>
        <v>2.043478260869565</v>
      </c>
      <c r="H35" s="16">
        <f>VLOOKUP(E35,'e and d calculation '!$A$3:$Q$42,17,FALSE)</f>
        <v>3.5869565217391299</v>
      </c>
    </row>
    <row r="36" spans="1:8" x14ac:dyDescent="0.35">
      <c r="A36">
        <v>35</v>
      </c>
      <c r="B36">
        <v>6</v>
      </c>
      <c r="D36" s="1">
        <v>35</v>
      </c>
      <c r="E36" s="1">
        <v>7</v>
      </c>
      <c r="F36" s="16">
        <f>VLOOKUP(E36,'e and d calculation '!$A$3:$Q$42,8,FALSE)</f>
        <v>1.5434782608695652</v>
      </c>
      <c r="G36" s="16">
        <f>VLOOKUP(E36,'e and d calculation '!$A$3:$Q$42,13,FALSE)</f>
        <v>2.043478260869565</v>
      </c>
      <c r="H36" s="16">
        <f>VLOOKUP(E36,'e and d calculation '!$A$3:$Q$42,17,FALSE)</f>
        <v>3.5869565217391299</v>
      </c>
    </row>
    <row r="37" spans="1:8" x14ac:dyDescent="0.35">
      <c r="A37">
        <v>36</v>
      </c>
      <c r="B37">
        <v>4</v>
      </c>
      <c r="D37" s="1">
        <v>36</v>
      </c>
      <c r="E37" s="1">
        <v>7</v>
      </c>
      <c r="F37" s="16">
        <f>VLOOKUP(E37,'e and d calculation '!$A$3:$Q$42,8,FALSE)</f>
        <v>1.5434782608695652</v>
      </c>
      <c r="G37" s="16">
        <f>VLOOKUP(E37,'e and d calculation '!$A$3:$Q$42,13,FALSE)</f>
        <v>2.043478260869565</v>
      </c>
      <c r="H37" s="16">
        <f>VLOOKUP(E37,'e and d calculation '!$A$3:$Q$42,17,FALSE)</f>
        <v>3.5869565217391299</v>
      </c>
    </row>
    <row r="38" spans="1:8" x14ac:dyDescent="0.35">
      <c r="A38">
        <v>37</v>
      </c>
      <c r="B38">
        <v>6</v>
      </c>
      <c r="D38" s="1">
        <v>37</v>
      </c>
      <c r="E38" s="1">
        <v>7</v>
      </c>
      <c r="F38" s="16">
        <f>VLOOKUP(E38,'e and d calculation '!$A$3:$Q$42,8,FALSE)</f>
        <v>1.5434782608695652</v>
      </c>
      <c r="G38" s="16">
        <f>VLOOKUP(E38,'e and d calculation '!$A$3:$Q$42,13,FALSE)</f>
        <v>2.043478260869565</v>
      </c>
      <c r="H38" s="16">
        <f>VLOOKUP(E38,'e and d calculation '!$A$3:$Q$42,17,FALSE)</f>
        <v>3.5869565217391299</v>
      </c>
    </row>
    <row r="39" spans="1:8" x14ac:dyDescent="0.35">
      <c r="A39">
        <v>38</v>
      </c>
      <c r="B39">
        <v>6</v>
      </c>
      <c r="D39" s="1">
        <v>38</v>
      </c>
      <c r="E39" s="1">
        <v>7</v>
      </c>
      <c r="F39" s="16">
        <f>VLOOKUP(E39,'e and d calculation '!$A$3:$Q$42,8,FALSE)</f>
        <v>1.5434782608695652</v>
      </c>
      <c r="G39" s="16">
        <f>VLOOKUP(E39,'e and d calculation '!$A$3:$Q$42,13,FALSE)</f>
        <v>2.043478260869565</v>
      </c>
      <c r="H39" s="16">
        <f>VLOOKUP(E39,'e and d calculation '!$A$3:$Q$42,17,FALSE)</f>
        <v>3.5869565217391299</v>
      </c>
    </row>
    <row r="40" spans="1:8" x14ac:dyDescent="0.35">
      <c r="A40">
        <v>39</v>
      </c>
      <c r="B40">
        <v>6</v>
      </c>
      <c r="D40" s="1">
        <v>39</v>
      </c>
      <c r="E40" s="1">
        <v>8</v>
      </c>
      <c r="F40" s="16">
        <f>VLOOKUP(E40,'e and d calculation '!$A$3:$Q$42,8,FALSE)</f>
        <v>3.6304347826086958</v>
      </c>
      <c r="G40" s="16">
        <f>VLOOKUP(E40,'e and d calculation '!$A$3:$Q$42,13,FALSE)</f>
        <v>4.1304347826086953</v>
      </c>
      <c r="H40" s="16">
        <f>VLOOKUP(E40,'e and d calculation '!$A$3:$Q$42,17,FALSE)</f>
        <v>7.7608695652173907</v>
      </c>
    </row>
    <row r="41" spans="1:8" x14ac:dyDescent="0.35">
      <c r="A41">
        <v>40</v>
      </c>
      <c r="B41">
        <v>3</v>
      </c>
      <c r="D41" s="1">
        <v>40</v>
      </c>
      <c r="E41" s="1">
        <v>8</v>
      </c>
      <c r="F41" s="16">
        <f>VLOOKUP(E41,'e and d calculation '!$A$3:$Q$42,8,FALSE)</f>
        <v>3.6304347826086958</v>
      </c>
      <c r="G41" s="16">
        <f>VLOOKUP(E41,'e and d calculation '!$A$3:$Q$42,13,FALSE)</f>
        <v>4.1304347826086953</v>
      </c>
      <c r="H41" s="16">
        <f>VLOOKUP(E41,'e and d calculation '!$A$3:$Q$42,17,FALSE)</f>
        <v>7.7608695652173907</v>
      </c>
    </row>
    <row r="42" spans="1:8" x14ac:dyDescent="0.35">
      <c r="D42" s="1">
        <v>41</v>
      </c>
      <c r="E42" s="1">
        <v>8</v>
      </c>
      <c r="F42" s="16">
        <f>VLOOKUP(E42,'e and d calculation '!$A$3:$Q$42,8,FALSE)</f>
        <v>3.6304347826086958</v>
      </c>
      <c r="G42" s="16">
        <f>VLOOKUP(E42,'e and d calculation '!$A$3:$Q$42,13,FALSE)</f>
        <v>4.1304347826086953</v>
      </c>
      <c r="H42" s="16">
        <f>VLOOKUP(E42,'e and d calculation '!$A$3:$Q$42,17,FALSE)</f>
        <v>7.7608695652173907</v>
      </c>
    </row>
    <row r="43" spans="1:8" x14ac:dyDescent="0.35">
      <c r="D43" s="1">
        <v>42</v>
      </c>
      <c r="E43" s="1">
        <v>8</v>
      </c>
      <c r="F43" s="16">
        <f>VLOOKUP(E43,'e and d calculation '!$A$3:$Q$42,8,FALSE)</f>
        <v>3.6304347826086958</v>
      </c>
      <c r="G43" s="16">
        <f>VLOOKUP(E43,'e and d calculation '!$A$3:$Q$42,13,FALSE)</f>
        <v>4.1304347826086953</v>
      </c>
      <c r="H43" s="16">
        <f>VLOOKUP(E43,'e and d calculation '!$A$3:$Q$42,17,FALSE)</f>
        <v>7.7608695652173907</v>
      </c>
    </row>
    <row r="44" spans="1:8" x14ac:dyDescent="0.35">
      <c r="D44" s="1">
        <v>43</v>
      </c>
      <c r="E44" s="1">
        <v>8</v>
      </c>
      <c r="F44" s="16">
        <f>VLOOKUP(E44,'e and d calculation '!$A$3:$Q$42,8,FALSE)</f>
        <v>3.6304347826086958</v>
      </c>
      <c r="G44" s="16">
        <f>VLOOKUP(E44,'e and d calculation '!$A$3:$Q$42,13,FALSE)</f>
        <v>4.1304347826086953</v>
      </c>
      <c r="H44" s="16">
        <f>VLOOKUP(E44,'e and d calculation '!$A$3:$Q$42,17,FALSE)</f>
        <v>7.7608695652173907</v>
      </c>
    </row>
    <row r="45" spans="1:8" x14ac:dyDescent="0.35">
      <c r="D45" s="1">
        <v>44</v>
      </c>
      <c r="E45" s="1">
        <v>8</v>
      </c>
      <c r="F45" s="16">
        <f>VLOOKUP(E45,'e and d calculation '!$A$3:$Q$42,8,FALSE)</f>
        <v>3.6304347826086958</v>
      </c>
      <c r="G45" s="16">
        <f>VLOOKUP(E45,'e and d calculation '!$A$3:$Q$42,13,FALSE)</f>
        <v>4.1304347826086953</v>
      </c>
      <c r="H45" s="16">
        <f>VLOOKUP(E45,'e and d calculation '!$A$3:$Q$42,17,FALSE)</f>
        <v>7.7608695652173907</v>
      </c>
    </row>
    <row r="46" spans="1:8" x14ac:dyDescent="0.35">
      <c r="D46" s="1">
        <v>45</v>
      </c>
      <c r="E46" s="1">
        <v>8</v>
      </c>
      <c r="F46" s="16">
        <f>VLOOKUP(E46,'e and d calculation '!$A$3:$Q$42,8,FALSE)</f>
        <v>3.6304347826086958</v>
      </c>
      <c r="G46" s="16">
        <f>VLOOKUP(E46,'e and d calculation '!$A$3:$Q$42,13,FALSE)</f>
        <v>4.1304347826086953</v>
      </c>
      <c r="H46" s="16">
        <f>VLOOKUP(E46,'e and d calculation '!$A$3:$Q$42,17,FALSE)</f>
        <v>7.7608695652173907</v>
      </c>
    </row>
    <row r="47" spans="1:8" x14ac:dyDescent="0.35">
      <c r="D47" s="1">
        <v>46</v>
      </c>
      <c r="E47" s="1">
        <v>8</v>
      </c>
      <c r="F47" s="16">
        <f>VLOOKUP(E47,'e and d calculation '!$A$3:$Q$42,8,FALSE)</f>
        <v>3.6304347826086958</v>
      </c>
      <c r="G47" s="16">
        <f>VLOOKUP(E47,'e and d calculation '!$A$3:$Q$42,13,FALSE)</f>
        <v>4.1304347826086953</v>
      </c>
      <c r="H47" s="16">
        <f>VLOOKUP(E47,'e and d calculation '!$A$3:$Q$42,17,FALSE)</f>
        <v>7.7608695652173907</v>
      </c>
    </row>
    <row r="48" spans="1:8" x14ac:dyDescent="0.35">
      <c r="D48" s="1">
        <v>47</v>
      </c>
      <c r="E48" s="1">
        <v>8</v>
      </c>
      <c r="F48" s="16">
        <f>VLOOKUP(E48,'e and d calculation '!$A$3:$Q$42,8,FALSE)</f>
        <v>3.6304347826086958</v>
      </c>
      <c r="G48" s="16">
        <f>VLOOKUP(E48,'e and d calculation '!$A$3:$Q$42,13,FALSE)</f>
        <v>4.1304347826086953</v>
      </c>
      <c r="H48" s="16">
        <f>VLOOKUP(E48,'e and d calculation '!$A$3:$Q$42,17,FALSE)</f>
        <v>7.7608695652173907</v>
      </c>
    </row>
    <row r="49" spans="4:8" x14ac:dyDescent="0.35">
      <c r="D49" s="1">
        <v>48</v>
      </c>
      <c r="E49" s="1">
        <v>8</v>
      </c>
      <c r="F49" s="16">
        <f>VLOOKUP(E49,'e and d calculation '!$A$3:$Q$42,8,FALSE)</f>
        <v>3.6304347826086958</v>
      </c>
      <c r="G49" s="16">
        <f>VLOOKUP(E49,'e and d calculation '!$A$3:$Q$42,13,FALSE)</f>
        <v>4.1304347826086953</v>
      </c>
      <c r="H49" s="16">
        <f>VLOOKUP(E49,'e and d calculation '!$A$3:$Q$42,17,FALSE)</f>
        <v>7.7608695652173907</v>
      </c>
    </row>
    <row r="50" spans="4:8" x14ac:dyDescent="0.35">
      <c r="D50" s="1">
        <v>49</v>
      </c>
      <c r="E50" s="1">
        <v>9</v>
      </c>
      <c r="F50" s="16">
        <f>VLOOKUP(E50,'e and d calculation '!$A$3:$Q$42,8,FALSE)</f>
        <v>4.6739130434782608</v>
      </c>
      <c r="G50" s="16">
        <f>VLOOKUP(E50,'e and d calculation '!$A$3:$Q$42,13,FALSE)</f>
        <v>5.1739130434782608</v>
      </c>
      <c r="H50" s="16">
        <f>VLOOKUP(E50,'e and d calculation '!$A$3:$Q$42,17,FALSE)</f>
        <v>9.8478260869565215</v>
      </c>
    </row>
    <row r="51" spans="4:8" x14ac:dyDescent="0.35">
      <c r="D51" s="1">
        <v>50</v>
      </c>
      <c r="E51" s="1">
        <v>9</v>
      </c>
      <c r="F51" s="16">
        <f>VLOOKUP(E51,'e and d calculation '!$A$3:$Q$42,8,FALSE)</f>
        <v>4.6739130434782608</v>
      </c>
      <c r="G51" s="16">
        <f>VLOOKUP(E51,'e and d calculation '!$A$3:$Q$42,13,FALSE)</f>
        <v>5.1739130434782608</v>
      </c>
      <c r="H51" s="16">
        <f>VLOOKUP(E51,'e and d calculation '!$A$3:$Q$42,17,FALSE)</f>
        <v>9.8478260869565215</v>
      </c>
    </row>
    <row r="52" spans="4:8" x14ac:dyDescent="0.35">
      <c r="D52" s="1">
        <v>51</v>
      </c>
      <c r="E52" s="1">
        <v>10</v>
      </c>
      <c r="F52" s="16">
        <f>VLOOKUP(E52,'e and d calculation '!$A$3:$Q$42,8,FALSE)</f>
        <v>6.7608695652173916</v>
      </c>
      <c r="G52" s="16">
        <f>VLOOKUP(E52,'e and d calculation '!$A$3:$Q$42,13,FALSE)</f>
        <v>7.2608695652173916</v>
      </c>
      <c r="H52" s="16">
        <f>VLOOKUP(E52,'e and d calculation '!$A$3:$Q$42,17,FALSE)</f>
        <v>14.021739130434783</v>
      </c>
    </row>
    <row r="53" spans="4:8" x14ac:dyDescent="0.35">
      <c r="D53" s="1">
        <v>52</v>
      </c>
      <c r="E53" s="1">
        <v>10</v>
      </c>
      <c r="F53" s="16">
        <f>VLOOKUP(E53,'e and d calculation '!$A$3:$Q$42,8,FALSE)</f>
        <v>6.7608695652173916</v>
      </c>
      <c r="G53" s="16">
        <f>VLOOKUP(E53,'e and d calculation '!$A$3:$Q$42,13,FALSE)</f>
        <v>7.2608695652173916</v>
      </c>
      <c r="H53" s="16">
        <f>VLOOKUP(E53,'e and d calculation '!$A$3:$Q$42,17,FALSE)</f>
        <v>14.021739130434783</v>
      </c>
    </row>
    <row r="54" spans="4:8" x14ac:dyDescent="0.35">
      <c r="D54" s="1">
        <v>53</v>
      </c>
      <c r="E54" s="1">
        <v>10</v>
      </c>
      <c r="F54" s="16">
        <f>VLOOKUP(E54,'e and d calculation '!$A$3:$Q$42,8,FALSE)</f>
        <v>6.7608695652173916</v>
      </c>
      <c r="G54" s="16">
        <f>VLOOKUP(E54,'e and d calculation '!$A$3:$Q$42,13,FALSE)</f>
        <v>7.2608695652173916</v>
      </c>
      <c r="H54" s="16">
        <f>VLOOKUP(E54,'e and d calculation '!$A$3:$Q$42,17,FALSE)</f>
        <v>14.021739130434783</v>
      </c>
    </row>
    <row r="55" spans="4:8" x14ac:dyDescent="0.35">
      <c r="D55" s="1">
        <v>54</v>
      </c>
      <c r="E55" s="1">
        <v>10</v>
      </c>
      <c r="F55" s="16">
        <f>VLOOKUP(E55,'e and d calculation '!$A$3:$Q$42,8,FALSE)</f>
        <v>6.7608695652173916</v>
      </c>
      <c r="G55" s="16">
        <f>VLOOKUP(E55,'e and d calculation '!$A$3:$Q$42,13,FALSE)</f>
        <v>7.2608695652173916</v>
      </c>
      <c r="H55" s="16">
        <f>VLOOKUP(E55,'e and d calculation '!$A$3:$Q$42,17,FALSE)</f>
        <v>14.021739130434783</v>
      </c>
    </row>
    <row r="56" spans="4:8" x14ac:dyDescent="0.35">
      <c r="D56" s="1">
        <v>55</v>
      </c>
      <c r="E56" s="1">
        <v>11</v>
      </c>
      <c r="F56" s="16">
        <f>VLOOKUP(E56,'e and d calculation '!$A$3:$Q$42,8,FALSE)</f>
        <v>7.8043478260869561</v>
      </c>
      <c r="G56" s="16">
        <f>VLOOKUP(E56,'e and d calculation '!$A$3:$Q$42,13,FALSE)</f>
        <v>8.304347826086957</v>
      </c>
      <c r="H56" s="16">
        <f>VLOOKUP(E56,'e and d calculation '!$A$3:$Q$42,17,FALSE)</f>
        <v>16.108695652173914</v>
      </c>
    </row>
    <row r="57" spans="4:8" x14ac:dyDescent="0.35">
      <c r="D57" s="1">
        <v>56</v>
      </c>
      <c r="E57" s="1">
        <v>11</v>
      </c>
      <c r="F57" s="16">
        <f>VLOOKUP(E57,'e and d calculation '!$A$3:$Q$42,8,FALSE)</f>
        <v>7.8043478260869561</v>
      </c>
      <c r="G57" s="16">
        <f>VLOOKUP(E57,'e and d calculation '!$A$3:$Q$42,13,FALSE)</f>
        <v>8.304347826086957</v>
      </c>
      <c r="H57" s="16">
        <f>VLOOKUP(E57,'e and d calculation '!$A$3:$Q$42,17,FALSE)</f>
        <v>16.108695652173914</v>
      </c>
    </row>
    <row r="58" spans="4:8" x14ac:dyDescent="0.35">
      <c r="D58" s="1">
        <v>57</v>
      </c>
      <c r="E58" s="1">
        <v>11</v>
      </c>
      <c r="F58" s="16">
        <f>VLOOKUP(E58,'e and d calculation '!$A$3:$Q$42,8,FALSE)</f>
        <v>7.8043478260869561</v>
      </c>
      <c r="G58" s="16">
        <f>VLOOKUP(E58,'e and d calculation '!$A$3:$Q$42,13,FALSE)</f>
        <v>8.304347826086957</v>
      </c>
      <c r="H58" s="16">
        <f>VLOOKUP(E58,'e and d calculation '!$A$3:$Q$42,17,FALSE)</f>
        <v>16.108695652173914</v>
      </c>
    </row>
    <row r="59" spans="4:8" x14ac:dyDescent="0.35">
      <c r="D59" s="1">
        <v>58</v>
      </c>
      <c r="E59" s="1">
        <v>11</v>
      </c>
      <c r="F59" s="16">
        <f>VLOOKUP(E59,'e and d calculation '!$A$3:$Q$42,8,FALSE)</f>
        <v>7.8043478260869561</v>
      </c>
      <c r="G59" s="16">
        <f>VLOOKUP(E59,'e and d calculation '!$A$3:$Q$42,13,FALSE)</f>
        <v>8.304347826086957</v>
      </c>
      <c r="H59" s="16">
        <f>VLOOKUP(E59,'e and d calculation '!$A$3:$Q$42,17,FALSE)</f>
        <v>16.108695652173914</v>
      </c>
    </row>
    <row r="60" spans="4:8" x14ac:dyDescent="0.35">
      <c r="D60" s="1">
        <v>59</v>
      </c>
      <c r="E60" s="1">
        <v>11</v>
      </c>
      <c r="F60" s="16">
        <f>VLOOKUP(E60,'e and d calculation '!$A$3:$Q$42,8,FALSE)</f>
        <v>7.8043478260869561</v>
      </c>
      <c r="G60" s="16">
        <f>VLOOKUP(E60,'e and d calculation '!$A$3:$Q$42,13,FALSE)</f>
        <v>8.304347826086957</v>
      </c>
      <c r="H60" s="16">
        <f>VLOOKUP(E60,'e and d calculation '!$A$3:$Q$42,17,FALSE)</f>
        <v>16.108695652173914</v>
      </c>
    </row>
    <row r="61" spans="4:8" x14ac:dyDescent="0.35">
      <c r="D61" s="1">
        <v>60</v>
      </c>
      <c r="E61" s="1">
        <v>11</v>
      </c>
      <c r="F61" s="16">
        <f>VLOOKUP(E61,'e and d calculation '!$A$3:$Q$42,8,FALSE)</f>
        <v>7.8043478260869561</v>
      </c>
      <c r="G61" s="16">
        <f>VLOOKUP(E61,'e and d calculation '!$A$3:$Q$42,13,FALSE)</f>
        <v>8.304347826086957</v>
      </c>
      <c r="H61" s="16">
        <f>VLOOKUP(E61,'e and d calculation '!$A$3:$Q$42,17,FALSE)</f>
        <v>16.108695652173914</v>
      </c>
    </row>
    <row r="62" spans="4:8" x14ac:dyDescent="0.35">
      <c r="D62" s="1">
        <v>61</v>
      </c>
      <c r="E62" s="1">
        <v>12</v>
      </c>
      <c r="F62" s="16">
        <f>VLOOKUP(E62,'e and d calculation '!$A$3:$Q$42,8,FALSE)</f>
        <v>3.6304347826086958</v>
      </c>
      <c r="G62" s="16">
        <f>VLOOKUP(E62,'e and d calculation '!$A$3:$Q$42,13,FALSE)</f>
        <v>4.1304347826086953</v>
      </c>
      <c r="H62" s="16">
        <f>VLOOKUP(E62,'e and d calculation '!$A$3:$Q$42,17,FALSE)</f>
        <v>7.7608695652173907</v>
      </c>
    </row>
    <row r="63" spans="4:8" x14ac:dyDescent="0.35">
      <c r="D63" s="1">
        <v>62</v>
      </c>
      <c r="E63" s="1">
        <v>12</v>
      </c>
      <c r="F63" s="16">
        <f>VLOOKUP(E63,'e and d calculation '!$A$3:$Q$42,8,FALSE)</f>
        <v>3.6304347826086958</v>
      </c>
      <c r="G63" s="16">
        <f>VLOOKUP(E63,'e and d calculation '!$A$3:$Q$42,13,FALSE)</f>
        <v>4.1304347826086953</v>
      </c>
      <c r="H63" s="16">
        <f>VLOOKUP(E63,'e and d calculation '!$A$3:$Q$42,17,FALSE)</f>
        <v>7.7608695652173907</v>
      </c>
    </row>
    <row r="64" spans="4:8" x14ac:dyDescent="0.35">
      <c r="D64" s="1">
        <v>63</v>
      </c>
      <c r="E64" s="1">
        <v>12</v>
      </c>
      <c r="F64" s="16">
        <f>VLOOKUP(E64,'e and d calculation '!$A$3:$Q$42,8,FALSE)</f>
        <v>3.6304347826086958</v>
      </c>
      <c r="G64" s="16">
        <f>VLOOKUP(E64,'e and d calculation '!$A$3:$Q$42,13,FALSE)</f>
        <v>4.1304347826086953</v>
      </c>
      <c r="H64" s="16">
        <f>VLOOKUP(E64,'e and d calculation '!$A$3:$Q$42,17,FALSE)</f>
        <v>7.7608695652173907</v>
      </c>
    </row>
    <row r="65" spans="4:8" x14ac:dyDescent="0.35">
      <c r="D65" s="1">
        <v>64</v>
      </c>
      <c r="E65" s="1">
        <v>13</v>
      </c>
      <c r="F65" s="16">
        <f>VLOOKUP(E65,'e and d calculation '!$A$3:$Q$42,8,FALSE)</f>
        <v>4.6739130434782608</v>
      </c>
      <c r="G65" s="16">
        <f>VLOOKUP(E65,'e and d calculation '!$A$3:$Q$42,13,FALSE)</f>
        <v>5.1739130434782608</v>
      </c>
      <c r="H65" s="16">
        <f>VLOOKUP(E65,'e and d calculation '!$A$3:$Q$42,17,FALSE)</f>
        <v>9.8478260869565215</v>
      </c>
    </row>
    <row r="66" spans="4:8" x14ac:dyDescent="0.35">
      <c r="D66" s="1">
        <v>65</v>
      </c>
      <c r="E66" s="1">
        <v>13</v>
      </c>
      <c r="F66" s="16">
        <f>VLOOKUP(E66,'e and d calculation '!$A$3:$Q$42,8,FALSE)</f>
        <v>4.6739130434782608</v>
      </c>
      <c r="G66" s="16">
        <f>VLOOKUP(E66,'e and d calculation '!$A$3:$Q$42,13,FALSE)</f>
        <v>5.1739130434782608</v>
      </c>
      <c r="H66" s="16">
        <f>VLOOKUP(E66,'e and d calculation '!$A$3:$Q$42,17,FALSE)</f>
        <v>9.8478260869565215</v>
      </c>
    </row>
    <row r="67" spans="4:8" x14ac:dyDescent="0.35">
      <c r="D67" s="1">
        <v>66</v>
      </c>
      <c r="E67" s="1">
        <v>13</v>
      </c>
      <c r="F67" s="16">
        <f>VLOOKUP(E67,'e and d calculation '!$A$3:$Q$42,8,FALSE)</f>
        <v>4.6739130434782608</v>
      </c>
      <c r="G67" s="16">
        <f>VLOOKUP(E67,'e and d calculation '!$A$3:$Q$42,13,FALSE)</f>
        <v>5.1739130434782608</v>
      </c>
      <c r="H67" s="16">
        <f>VLOOKUP(E67,'e and d calculation '!$A$3:$Q$42,17,FALSE)</f>
        <v>9.8478260869565215</v>
      </c>
    </row>
    <row r="68" spans="4:8" x14ac:dyDescent="0.35">
      <c r="D68" s="1">
        <v>67</v>
      </c>
      <c r="E68" s="1">
        <v>13</v>
      </c>
      <c r="F68" s="16">
        <f>VLOOKUP(E68,'e and d calculation '!$A$3:$Q$42,8,FALSE)</f>
        <v>4.6739130434782608</v>
      </c>
      <c r="G68" s="16">
        <f>VLOOKUP(E68,'e and d calculation '!$A$3:$Q$42,13,FALSE)</f>
        <v>5.1739130434782608</v>
      </c>
      <c r="H68" s="16">
        <f>VLOOKUP(E68,'e and d calculation '!$A$3:$Q$42,17,FALSE)</f>
        <v>9.8478260869565215</v>
      </c>
    </row>
    <row r="69" spans="4:8" x14ac:dyDescent="0.35">
      <c r="D69" s="1">
        <v>68</v>
      </c>
      <c r="E69" s="1">
        <v>13</v>
      </c>
      <c r="F69" s="16">
        <f>VLOOKUP(E69,'e and d calculation '!$A$3:$Q$42,8,FALSE)</f>
        <v>4.6739130434782608</v>
      </c>
      <c r="G69" s="16">
        <f>VLOOKUP(E69,'e and d calculation '!$A$3:$Q$42,13,FALSE)</f>
        <v>5.1739130434782608</v>
      </c>
      <c r="H69" s="16">
        <f>VLOOKUP(E69,'e and d calculation '!$A$3:$Q$42,17,FALSE)</f>
        <v>9.8478260869565215</v>
      </c>
    </row>
    <row r="70" spans="4:8" x14ac:dyDescent="0.35">
      <c r="D70" s="1">
        <v>69</v>
      </c>
      <c r="E70" s="1">
        <v>13</v>
      </c>
      <c r="F70" s="16">
        <f>VLOOKUP(E70,'e and d calculation '!$A$3:$Q$42,8,FALSE)</f>
        <v>4.6739130434782608</v>
      </c>
      <c r="G70" s="16">
        <f>VLOOKUP(E70,'e and d calculation '!$A$3:$Q$42,13,FALSE)</f>
        <v>5.1739130434782608</v>
      </c>
      <c r="H70" s="16">
        <f>VLOOKUP(E70,'e and d calculation '!$A$3:$Q$42,17,FALSE)</f>
        <v>9.8478260869565215</v>
      </c>
    </row>
    <row r="71" spans="4:8" x14ac:dyDescent="0.35">
      <c r="D71" s="1">
        <v>70</v>
      </c>
      <c r="E71" s="1">
        <v>13</v>
      </c>
      <c r="F71" s="16">
        <f>VLOOKUP(E71,'e and d calculation '!$A$3:$Q$42,8,FALSE)</f>
        <v>4.6739130434782608</v>
      </c>
      <c r="G71" s="16">
        <f>VLOOKUP(E71,'e and d calculation '!$A$3:$Q$42,13,FALSE)</f>
        <v>5.1739130434782608</v>
      </c>
      <c r="H71" s="16">
        <f>VLOOKUP(E71,'e and d calculation '!$A$3:$Q$42,17,FALSE)</f>
        <v>9.8478260869565215</v>
      </c>
    </row>
    <row r="72" spans="4:8" x14ac:dyDescent="0.35">
      <c r="D72" s="1">
        <v>71</v>
      </c>
      <c r="E72" s="1">
        <v>13</v>
      </c>
      <c r="F72" s="16">
        <f>VLOOKUP(E72,'e and d calculation '!$A$3:$Q$42,8,FALSE)</f>
        <v>4.6739130434782608</v>
      </c>
      <c r="G72" s="16">
        <f>VLOOKUP(E72,'e and d calculation '!$A$3:$Q$42,13,FALSE)</f>
        <v>5.1739130434782608</v>
      </c>
      <c r="H72" s="16">
        <f>VLOOKUP(E72,'e and d calculation '!$A$3:$Q$42,17,FALSE)</f>
        <v>9.8478260869565215</v>
      </c>
    </row>
    <row r="73" spans="4:8" x14ac:dyDescent="0.35">
      <c r="D73" s="1">
        <v>72</v>
      </c>
      <c r="E73" s="1">
        <v>14</v>
      </c>
      <c r="F73" s="16">
        <f>VLOOKUP(E73,'e and d calculation '!$A$3:$Q$42,8,FALSE)</f>
        <v>5.7173913043478262</v>
      </c>
      <c r="G73" s="16">
        <f>VLOOKUP(E73,'e and d calculation '!$A$3:$Q$42,13,FALSE)</f>
        <v>6.2173913043478262</v>
      </c>
      <c r="H73" s="16">
        <f>VLOOKUP(E73,'e and d calculation '!$A$3:$Q$42,17,FALSE)</f>
        <v>11.934782608695652</v>
      </c>
    </row>
    <row r="74" spans="4:8" x14ac:dyDescent="0.35">
      <c r="D74" s="1">
        <v>73</v>
      </c>
      <c r="E74" s="1">
        <v>14</v>
      </c>
      <c r="F74" s="16">
        <f>VLOOKUP(E74,'e and d calculation '!$A$3:$Q$42,8,FALSE)</f>
        <v>5.7173913043478262</v>
      </c>
      <c r="G74" s="16">
        <f>VLOOKUP(E74,'e and d calculation '!$A$3:$Q$42,13,FALSE)</f>
        <v>6.2173913043478262</v>
      </c>
      <c r="H74" s="16">
        <f>VLOOKUP(E74,'e and d calculation '!$A$3:$Q$42,17,FALSE)</f>
        <v>11.934782608695652</v>
      </c>
    </row>
    <row r="75" spans="4:8" x14ac:dyDescent="0.35">
      <c r="D75" s="1">
        <v>74</v>
      </c>
      <c r="E75" s="1">
        <v>14</v>
      </c>
      <c r="F75" s="16">
        <f>VLOOKUP(E75,'e and d calculation '!$A$3:$Q$42,8,FALSE)</f>
        <v>5.7173913043478262</v>
      </c>
      <c r="G75" s="16">
        <f>VLOOKUP(E75,'e and d calculation '!$A$3:$Q$42,13,FALSE)</f>
        <v>6.2173913043478262</v>
      </c>
      <c r="H75" s="16">
        <f>VLOOKUP(E75,'e and d calculation '!$A$3:$Q$42,17,FALSE)</f>
        <v>11.934782608695652</v>
      </c>
    </row>
    <row r="76" spans="4:8" x14ac:dyDescent="0.35">
      <c r="D76" s="1">
        <v>75</v>
      </c>
      <c r="E76" s="1">
        <v>14</v>
      </c>
      <c r="F76" s="16">
        <f>VLOOKUP(E76,'e and d calculation '!$A$3:$Q$42,8,FALSE)</f>
        <v>5.7173913043478262</v>
      </c>
      <c r="G76" s="16">
        <f>VLOOKUP(E76,'e and d calculation '!$A$3:$Q$42,13,FALSE)</f>
        <v>6.2173913043478262</v>
      </c>
      <c r="H76" s="16">
        <f>VLOOKUP(E76,'e and d calculation '!$A$3:$Q$42,17,FALSE)</f>
        <v>11.934782608695652</v>
      </c>
    </row>
    <row r="77" spans="4:8" x14ac:dyDescent="0.35">
      <c r="D77" s="1">
        <v>76</v>
      </c>
      <c r="E77" s="1">
        <v>15</v>
      </c>
      <c r="F77" s="16">
        <f>VLOOKUP(E77,'e and d calculation '!$A$3:$Q$42,8,FALSE)</f>
        <v>4.6739130434782608</v>
      </c>
      <c r="G77" s="16">
        <f>VLOOKUP(E77,'e and d calculation '!$A$3:$Q$42,13,FALSE)</f>
        <v>5.1739130434782608</v>
      </c>
      <c r="H77" s="16">
        <f>VLOOKUP(E77,'e and d calculation '!$A$3:$Q$42,17,FALSE)</f>
        <v>9.8478260869565215</v>
      </c>
    </row>
    <row r="78" spans="4:8" x14ac:dyDescent="0.35">
      <c r="D78" s="1">
        <v>77</v>
      </c>
      <c r="E78" s="1">
        <v>15</v>
      </c>
      <c r="F78" s="16">
        <f>VLOOKUP(E78,'e and d calculation '!$A$3:$Q$42,8,FALSE)</f>
        <v>4.6739130434782608</v>
      </c>
      <c r="G78" s="16">
        <f>VLOOKUP(E78,'e and d calculation '!$A$3:$Q$42,13,FALSE)</f>
        <v>5.1739130434782608</v>
      </c>
      <c r="H78" s="16">
        <f>VLOOKUP(E78,'e and d calculation '!$A$3:$Q$42,17,FALSE)</f>
        <v>9.8478260869565215</v>
      </c>
    </row>
    <row r="79" spans="4:8" x14ac:dyDescent="0.35">
      <c r="D79" s="1">
        <v>78</v>
      </c>
      <c r="E79" s="1">
        <v>16</v>
      </c>
      <c r="F79" s="16">
        <f>VLOOKUP(E79,'e and d calculation '!$A$3:$Q$42,8,FALSE)</f>
        <v>6.7608695652173916</v>
      </c>
      <c r="G79" s="16">
        <f>VLOOKUP(E79,'e and d calculation '!$A$3:$Q$42,13,FALSE)</f>
        <v>7.2608695652173916</v>
      </c>
      <c r="H79" s="16">
        <f>VLOOKUP(E79,'e and d calculation '!$A$3:$Q$42,17,FALSE)</f>
        <v>14.021739130434783</v>
      </c>
    </row>
    <row r="80" spans="4:8" x14ac:dyDescent="0.35">
      <c r="D80" s="1">
        <v>79</v>
      </c>
      <c r="E80" s="1">
        <v>16</v>
      </c>
      <c r="F80" s="16">
        <f>VLOOKUP(E80,'e and d calculation '!$A$3:$Q$42,8,FALSE)</f>
        <v>6.7608695652173916</v>
      </c>
      <c r="G80" s="16">
        <f>VLOOKUP(E80,'e and d calculation '!$A$3:$Q$42,13,FALSE)</f>
        <v>7.2608695652173916</v>
      </c>
      <c r="H80" s="16">
        <f>VLOOKUP(E80,'e and d calculation '!$A$3:$Q$42,17,FALSE)</f>
        <v>14.021739130434783</v>
      </c>
    </row>
    <row r="81" spans="4:8" x14ac:dyDescent="0.35">
      <c r="D81" s="1">
        <v>80</v>
      </c>
      <c r="E81" s="1">
        <v>16</v>
      </c>
      <c r="F81" s="16">
        <f>VLOOKUP(E81,'e and d calculation '!$A$3:$Q$42,8,FALSE)</f>
        <v>6.7608695652173916</v>
      </c>
      <c r="G81" s="16">
        <f>VLOOKUP(E81,'e and d calculation '!$A$3:$Q$42,13,FALSE)</f>
        <v>7.2608695652173916</v>
      </c>
      <c r="H81" s="16">
        <f>VLOOKUP(E81,'e and d calculation '!$A$3:$Q$42,17,FALSE)</f>
        <v>14.021739130434783</v>
      </c>
    </row>
    <row r="82" spans="4:8" x14ac:dyDescent="0.35">
      <c r="D82" s="1">
        <v>81</v>
      </c>
      <c r="E82" s="1">
        <v>16</v>
      </c>
      <c r="F82" s="16">
        <f>VLOOKUP(E82,'e and d calculation '!$A$3:$Q$42,8,FALSE)</f>
        <v>6.7608695652173916</v>
      </c>
      <c r="G82" s="16">
        <f>VLOOKUP(E82,'e and d calculation '!$A$3:$Q$42,13,FALSE)</f>
        <v>7.2608695652173916</v>
      </c>
      <c r="H82" s="16">
        <f>VLOOKUP(E82,'e and d calculation '!$A$3:$Q$42,17,FALSE)</f>
        <v>14.021739130434783</v>
      </c>
    </row>
    <row r="83" spans="4:8" x14ac:dyDescent="0.35">
      <c r="D83" s="1">
        <v>82</v>
      </c>
      <c r="E83" s="1">
        <v>16</v>
      </c>
      <c r="F83" s="16">
        <f>VLOOKUP(E83,'e and d calculation '!$A$3:$Q$42,8,FALSE)</f>
        <v>6.7608695652173916</v>
      </c>
      <c r="G83" s="16">
        <f>VLOOKUP(E83,'e and d calculation '!$A$3:$Q$42,13,FALSE)</f>
        <v>7.2608695652173916</v>
      </c>
      <c r="H83" s="16">
        <f>VLOOKUP(E83,'e and d calculation '!$A$3:$Q$42,17,FALSE)</f>
        <v>14.021739130434783</v>
      </c>
    </row>
    <row r="84" spans="4:8" x14ac:dyDescent="0.35">
      <c r="D84" s="1">
        <v>83</v>
      </c>
      <c r="E84" s="1">
        <v>16</v>
      </c>
      <c r="F84" s="16">
        <f>VLOOKUP(E84,'e and d calculation '!$A$3:$Q$42,8,FALSE)</f>
        <v>6.7608695652173916</v>
      </c>
      <c r="G84" s="16">
        <f>VLOOKUP(E84,'e and d calculation '!$A$3:$Q$42,13,FALSE)</f>
        <v>7.2608695652173916</v>
      </c>
      <c r="H84" s="16">
        <f>VLOOKUP(E84,'e and d calculation '!$A$3:$Q$42,17,FALSE)</f>
        <v>14.021739130434783</v>
      </c>
    </row>
    <row r="85" spans="4:8" x14ac:dyDescent="0.35">
      <c r="D85" s="1">
        <v>84</v>
      </c>
      <c r="E85" s="1">
        <v>16</v>
      </c>
      <c r="F85" s="16">
        <f>VLOOKUP(E85,'e and d calculation '!$A$3:$Q$42,8,FALSE)</f>
        <v>6.7608695652173916</v>
      </c>
      <c r="G85" s="16">
        <f>VLOOKUP(E85,'e and d calculation '!$A$3:$Q$42,13,FALSE)</f>
        <v>7.2608695652173916</v>
      </c>
      <c r="H85" s="16">
        <f>VLOOKUP(E85,'e and d calculation '!$A$3:$Q$42,17,FALSE)</f>
        <v>14.021739130434783</v>
      </c>
    </row>
    <row r="86" spans="4:8" x14ac:dyDescent="0.35">
      <c r="D86" s="1">
        <v>85</v>
      </c>
      <c r="E86" s="1">
        <v>17</v>
      </c>
      <c r="F86" s="16">
        <f>VLOOKUP(E86,'e and d calculation '!$A$3:$Q$42,8,FALSE)</f>
        <v>7.8043478260869561</v>
      </c>
      <c r="G86" s="16">
        <f>VLOOKUP(E86,'e and d calculation '!$A$3:$Q$42,13,FALSE)</f>
        <v>8.304347826086957</v>
      </c>
      <c r="H86" s="16">
        <f>VLOOKUP(E86,'e and d calculation '!$A$3:$Q$42,17,FALSE)</f>
        <v>16.108695652173914</v>
      </c>
    </row>
    <row r="87" spans="4:8" x14ac:dyDescent="0.35">
      <c r="D87" s="1">
        <v>86</v>
      </c>
      <c r="E87" s="1">
        <v>17</v>
      </c>
      <c r="F87" s="16">
        <f>VLOOKUP(E87,'e and d calculation '!$A$3:$Q$42,8,FALSE)</f>
        <v>7.8043478260869561</v>
      </c>
      <c r="G87" s="16">
        <f>VLOOKUP(E87,'e and d calculation '!$A$3:$Q$42,13,FALSE)</f>
        <v>8.304347826086957</v>
      </c>
      <c r="H87" s="16">
        <f>VLOOKUP(E87,'e and d calculation '!$A$3:$Q$42,17,FALSE)</f>
        <v>16.108695652173914</v>
      </c>
    </row>
    <row r="88" spans="4:8" x14ac:dyDescent="0.35">
      <c r="D88" s="1">
        <v>87</v>
      </c>
      <c r="E88" s="1">
        <v>17</v>
      </c>
      <c r="F88" s="16">
        <f>VLOOKUP(E88,'e and d calculation '!$A$3:$Q$42,8,FALSE)</f>
        <v>7.8043478260869561</v>
      </c>
      <c r="G88" s="16">
        <f>VLOOKUP(E88,'e and d calculation '!$A$3:$Q$42,13,FALSE)</f>
        <v>8.304347826086957</v>
      </c>
      <c r="H88" s="16">
        <f>VLOOKUP(E88,'e and d calculation '!$A$3:$Q$42,17,FALSE)</f>
        <v>16.108695652173914</v>
      </c>
    </row>
    <row r="89" spans="4:8" x14ac:dyDescent="0.35">
      <c r="D89" s="1">
        <v>88</v>
      </c>
      <c r="E89" s="1">
        <v>17</v>
      </c>
      <c r="F89" s="16">
        <f>VLOOKUP(E89,'e and d calculation '!$A$3:$Q$42,8,FALSE)</f>
        <v>7.8043478260869561</v>
      </c>
      <c r="G89" s="16">
        <f>VLOOKUP(E89,'e and d calculation '!$A$3:$Q$42,13,FALSE)</f>
        <v>8.304347826086957</v>
      </c>
      <c r="H89" s="16">
        <f>VLOOKUP(E89,'e and d calculation '!$A$3:$Q$42,17,FALSE)</f>
        <v>16.108695652173914</v>
      </c>
    </row>
    <row r="90" spans="4:8" x14ac:dyDescent="0.35">
      <c r="D90" s="1">
        <v>89</v>
      </c>
      <c r="E90" s="1">
        <v>17</v>
      </c>
      <c r="F90" s="16">
        <f>VLOOKUP(E90,'e and d calculation '!$A$3:$Q$42,8,FALSE)</f>
        <v>7.8043478260869561</v>
      </c>
      <c r="G90" s="16">
        <f>VLOOKUP(E90,'e and d calculation '!$A$3:$Q$42,13,FALSE)</f>
        <v>8.304347826086957</v>
      </c>
      <c r="H90" s="16">
        <f>VLOOKUP(E90,'e and d calculation '!$A$3:$Q$42,17,FALSE)</f>
        <v>16.108695652173914</v>
      </c>
    </row>
    <row r="91" spans="4:8" x14ac:dyDescent="0.35">
      <c r="D91" s="1">
        <v>90</v>
      </c>
      <c r="E91" s="1">
        <v>18</v>
      </c>
      <c r="F91" s="16">
        <f>VLOOKUP(E91,'e and d calculation '!$A$3:$Q$42,8,FALSE)</f>
        <v>8.8478260869565215</v>
      </c>
      <c r="G91" s="16">
        <f>VLOOKUP(E91,'e and d calculation '!$A$3:$Q$42,13,FALSE)</f>
        <v>9.3478260869565215</v>
      </c>
      <c r="H91" s="16">
        <f>VLOOKUP(E91,'e and d calculation '!$A$3:$Q$42,17,FALSE)</f>
        <v>18.195652173913043</v>
      </c>
    </row>
    <row r="92" spans="4:8" x14ac:dyDescent="0.35">
      <c r="D92" s="1">
        <v>91</v>
      </c>
      <c r="E92" s="1">
        <v>18</v>
      </c>
      <c r="F92" s="16">
        <f>VLOOKUP(E92,'e and d calculation '!$A$3:$Q$42,8,FALSE)</f>
        <v>8.8478260869565215</v>
      </c>
      <c r="G92" s="16">
        <f>VLOOKUP(E92,'e and d calculation '!$A$3:$Q$42,13,FALSE)</f>
        <v>9.3478260869565215</v>
      </c>
      <c r="H92" s="16">
        <f>VLOOKUP(E92,'e and d calculation '!$A$3:$Q$42,17,FALSE)</f>
        <v>18.195652173913043</v>
      </c>
    </row>
    <row r="93" spans="4:8" x14ac:dyDescent="0.35">
      <c r="D93" s="1">
        <v>92</v>
      </c>
      <c r="E93" s="1">
        <v>18</v>
      </c>
      <c r="F93" s="16">
        <f>VLOOKUP(E93,'e and d calculation '!$A$3:$Q$42,8,FALSE)</f>
        <v>8.8478260869565215</v>
      </c>
      <c r="G93" s="16">
        <f>VLOOKUP(E93,'e and d calculation '!$A$3:$Q$42,13,FALSE)</f>
        <v>9.3478260869565215</v>
      </c>
      <c r="H93" s="16">
        <f>VLOOKUP(E93,'e and d calculation '!$A$3:$Q$42,17,FALSE)</f>
        <v>18.195652173913043</v>
      </c>
    </row>
    <row r="94" spans="4:8" x14ac:dyDescent="0.35">
      <c r="D94" s="1">
        <v>93</v>
      </c>
      <c r="E94" s="1">
        <v>18</v>
      </c>
      <c r="F94" s="16">
        <f>VLOOKUP(E94,'e and d calculation '!$A$3:$Q$42,8,FALSE)</f>
        <v>8.8478260869565215</v>
      </c>
      <c r="G94" s="16">
        <f>VLOOKUP(E94,'e and d calculation '!$A$3:$Q$42,13,FALSE)</f>
        <v>9.3478260869565215</v>
      </c>
      <c r="H94" s="16">
        <f>VLOOKUP(E94,'e and d calculation '!$A$3:$Q$42,17,FALSE)</f>
        <v>18.195652173913043</v>
      </c>
    </row>
    <row r="95" spans="4:8" x14ac:dyDescent="0.35">
      <c r="D95" s="1">
        <v>94</v>
      </c>
      <c r="E95" s="1">
        <v>18</v>
      </c>
      <c r="F95" s="16">
        <f>VLOOKUP(E95,'e and d calculation '!$A$3:$Q$42,8,FALSE)</f>
        <v>8.8478260869565215</v>
      </c>
      <c r="G95" s="16">
        <f>VLOOKUP(E95,'e and d calculation '!$A$3:$Q$42,13,FALSE)</f>
        <v>9.3478260869565215</v>
      </c>
      <c r="H95" s="16">
        <f>VLOOKUP(E95,'e and d calculation '!$A$3:$Q$42,17,FALSE)</f>
        <v>18.195652173913043</v>
      </c>
    </row>
    <row r="96" spans="4:8" x14ac:dyDescent="0.35">
      <c r="D96" s="1">
        <v>95</v>
      </c>
      <c r="E96" s="1">
        <v>18</v>
      </c>
      <c r="F96" s="16">
        <f>VLOOKUP(E96,'e and d calculation '!$A$3:$Q$42,8,FALSE)</f>
        <v>8.8478260869565215</v>
      </c>
      <c r="G96" s="16">
        <f>VLOOKUP(E96,'e and d calculation '!$A$3:$Q$42,13,FALSE)</f>
        <v>9.3478260869565215</v>
      </c>
      <c r="H96" s="16">
        <f>VLOOKUP(E96,'e and d calculation '!$A$3:$Q$42,17,FALSE)</f>
        <v>18.195652173913043</v>
      </c>
    </row>
    <row r="97" spans="4:8" x14ac:dyDescent="0.35">
      <c r="D97" s="1">
        <v>96</v>
      </c>
      <c r="E97" s="1">
        <v>19</v>
      </c>
      <c r="F97" s="16">
        <f>VLOOKUP(E97,'e and d calculation '!$A$3:$Q$42,8,FALSE)</f>
        <v>3.6304347826086958</v>
      </c>
      <c r="G97" s="16">
        <f>VLOOKUP(E97,'e and d calculation '!$A$3:$Q$42,13,FALSE)</f>
        <v>4.1304347826086953</v>
      </c>
      <c r="H97" s="16">
        <f>VLOOKUP(E97,'e and d calculation '!$A$3:$Q$42,17,FALSE)</f>
        <v>7.7608695652173907</v>
      </c>
    </row>
    <row r="98" spans="4:8" x14ac:dyDescent="0.35">
      <c r="D98" s="1">
        <v>97</v>
      </c>
      <c r="E98" s="1">
        <v>19</v>
      </c>
      <c r="F98" s="16">
        <f>VLOOKUP(E98,'e and d calculation '!$A$3:$Q$42,8,FALSE)</f>
        <v>3.6304347826086958</v>
      </c>
      <c r="G98" s="16">
        <f>VLOOKUP(E98,'e and d calculation '!$A$3:$Q$42,13,FALSE)</f>
        <v>4.1304347826086953</v>
      </c>
      <c r="H98" s="16">
        <f>VLOOKUP(E98,'e and d calculation '!$A$3:$Q$42,17,FALSE)</f>
        <v>7.7608695652173907</v>
      </c>
    </row>
    <row r="99" spans="4:8" x14ac:dyDescent="0.35">
      <c r="D99" s="1">
        <v>98</v>
      </c>
      <c r="E99" s="1">
        <v>19</v>
      </c>
      <c r="F99" s="16">
        <f>VLOOKUP(E99,'e and d calculation '!$A$3:$Q$42,8,FALSE)</f>
        <v>3.6304347826086958</v>
      </c>
      <c r="G99" s="16">
        <f>VLOOKUP(E99,'e and d calculation '!$A$3:$Q$42,13,FALSE)</f>
        <v>4.1304347826086953</v>
      </c>
      <c r="H99" s="16">
        <f>VLOOKUP(E99,'e and d calculation '!$A$3:$Q$42,17,FALSE)</f>
        <v>7.7608695652173907</v>
      </c>
    </row>
    <row r="100" spans="4:8" x14ac:dyDescent="0.35">
      <c r="D100" s="1">
        <v>99</v>
      </c>
      <c r="E100" s="1">
        <v>19</v>
      </c>
      <c r="F100" s="16">
        <f>VLOOKUP(E100,'e and d calculation '!$A$3:$Q$42,8,FALSE)</f>
        <v>3.6304347826086958</v>
      </c>
      <c r="G100" s="16">
        <f>VLOOKUP(E100,'e and d calculation '!$A$3:$Q$42,13,FALSE)</f>
        <v>4.1304347826086953</v>
      </c>
      <c r="H100" s="16">
        <f>VLOOKUP(E100,'e and d calculation '!$A$3:$Q$42,17,FALSE)</f>
        <v>7.7608695652173907</v>
      </c>
    </row>
    <row r="101" spans="4:8" x14ac:dyDescent="0.35">
      <c r="D101" s="1">
        <v>100</v>
      </c>
      <c r="E101" s="1">
        <v>19</v>
      </c>
      <c r="F101" s="16">
        <f>VLOOKUP(E101,'e and d calculation '!$A$3:$Q$42,8,FALSE)</f>
        <v>3.6304347826086958</v>
      </c>
      <c r="G101" s="16">
        <f>VLOOKUP(E101,'e and d calculation '!$A$3:$Q$42,13,FALSE)</f>
        <v>4.1304347826086953</v>
      </c>
      <c r="H101" s="16">
        <f>VLOOKUP(E101,'e and d calculation '!$A$3:$Q$42,17,FALSE)</f>
        <v>7.7608695652173907</v>
      </c>
    </row>
    <row r="102" spans="4:8" x14ac:dyDescent="0.35">
      <c r="D102" s="1">
        <v>101</v>
      </c>
      <c r="E102" s="1">
        <v>20</v>
      </c>
      <c r="F102" s="16">
        <f>VLOOKUP(E102,'e and d calculation '!$A$3:$Q$42,8,FALSE)</f>
        <v>4.6739130434782608</v>
      </c>
      <c r="G102" s="16">
        <f>VLOOKUP(E102,'e and d calculation '!$A$3:$Q$42,13,FALSE)</f>
        <v>5.1739130434782608</v>
      </c>
      <c r="H102" s="16">
        <f>VLOOKUP(E102,'e and d calculation '!$A$3:$Q$42,17,FALSE)</f>
        <v>9.8478260869565215</v>
      </c>
    </row>
    <row r="103" spans="4:8" x14ac:dyDescent="0.35">
      <c r="D103" s="1">
        <v>102</v>
      </c>
      <c r="E103" s="1">
        <v>21</v>
      </c>
      <c r="F103" s="16">
        <f>VLOOKUP(E103,'e and d calculation '!$A$3:$Q$42,8,FALSE)</f>
        <v>5.7173913043478262</v>
      </c>
      <c r="G103" s="16">
        <f>VLOOKUP(E103,'e and d calculation '!$A$3:$Q$42,13,FALSE)</f>
        <v>6.2173913043478262</v>
      </c>
      <c r="H103" s="16">
        <f>VLOOKUP(E103,'e and d calculation '!$A$3:$Q$42,17,FALSE)</f>
        <v>11.934782608695652</v>
      </c>
    </row>
    <row r="104" spans="4:8" x14ac:dyDescent="0.35">
      <c r="D104" s="1">
        <v>103</v>
      </c>
      <c r="E104" s="1">
        <v>21</v>
      </c>
      <c r="F104" s="16">
        <f>VLOOKUP(E104,'e and d calculation '!$A$3:$Q$42,8,FALSE)</f>
        <v>5.7173913043478262</v>
      </c>
      <c r="G104" s="16">
        <f>VLOOKUP(E104,'e and d calculation '!$A$3:$Q$42,13,FALSE)</f>
        <v>6.2173913043478262</v>
      </c>
      <c r="H104" s="16">
        <f>VLOOKUP(E104,'e and d calculation '!$A$3:$Q$42,17,FALSE)</f>
        <v>11.934782608695652</v>
      </c>
    </row>
    <row r="105" spans="4:8" x14ac:dyDescent="0.35">
      <c r="D105" s="1">
        <v>104</v>
      </c>
      <c r="E105" s="1">
        <v>21</v>
      </c>
      <c r="F105" s="16">
        <f>VLOOKUP(E105,'e and d calculation '!$A$3:$Q$42,8,FALSE)</f>
        <v>5.7173913043478262</v>
      </c>
      <c r="G105" s="16">
        <f>VLOOKUP(E105,'e and d calculation '!$A$3:$Q$42,13,FALSE)</f>
        <v>6.2173913043478262</v>
      </c>
      <c r="H105" s="16">
        <f>VLOOKUP(E105,'e and d calculation '!$A$3:$Q$42,17,FALSE)</f>
        <v>11.934782608695652</v>
      </c>
    </row>
    <row r="106" spans="4:8" x14ac:dyDescent="0.35">
      <c r="D106" s="1">
        <v>105</v>
      </c>
      <c r="E106" s="1">
        <v>21</v>
      </c>
      <c r="F106" s="16">
        <f>VLOOKUP(E106,'e and d calculation '!$A$3:$Q$42,8,FALSE)</f>
        <v>5.7173913043478262</v>
      </c>
      <c r="G106" s="16">
        <f>VLOOKUP(E106,'e and d calculation '!$A$3:$Q$42,13,FALSE)</f>
        <v>6.2173913043478262</v>
      </c>
      <c r="H106" s="16">
        <f>VLOOKUP(E106,'e and d calculation '!$A$3:$Q$42,17,FALSE)</f>
        <v>11.934782608695652</v>
      </c>
    </row>
    <row r="107" spans="4:8" x14ac:dyDescent="0.35">
      <c r="D107" s="1">
        <v>106</v>
      </c>
      <c r="E107" s="1">
        <v>21</v>
      </c>
      <c r="F107" s="16">
        <f>VLOOKUP(E107,'e and d calculation '!$A$3:$Q$42,8,FALSE)</f>
        <v>5.7173913043478262</v>
      </c>
      <c r="G107" s="16">
        <f>VLOOKUP(E107,'e and d calculation '!$A$3:$Q$42,13,FALSE)</f>
        <v>6.2173913043478262</v>
      </c>
      <c r="H107" s="16">
        <f>VLOOKUP(E107,'e and d calculation '!$A$3:$Q$42,17,FALSE)</f>
        <v>11.934782608695652</v>
      </c>
    </row>
    <row r="108" spans="4:8" x14ac:dyDescent="0.35">
      <c r="D108" s="1">
        <v>107</v>
      </c>
      <c r="E108" s="1">
        <v>21</v>
      </c>
      <c r="F108" s="16">
        <f>VLOOKUP(E108,'e and d calculation '!$A$3:$Q$42,8,FALSE)</f>
        <v>5.7173913043478262</v>
      </c>
      <c r="G108" s="16">
        <f>VLOOKUP(E108,'e and d calculation '!$A$3:$Q$42,13,FALSE)</f>
        <v>6.2173913043478262</v>
      </c>
      <c r="H108" s="16">
        <f>VLOOKUP(E108,'e and d calculation '!$A$3:$Q$42,17,FALSE)</f>
        <v>11.934782608695652</v>
      </c>
    </row>
    <row r="109" spans="4:8" x14ac:dyDescent="0.35">
      <c r="D109" s="1">
        <v>108</v>
      </c>
      <c r="E109" s="1">
        <v>21</v>
      </c>
      <c r="F109" s="16">
        <f>VLOOKUP(E109,'e and d calculation '!$A$3:$Q$42,8,FALSE)</f>
        <v>5.7173913043478262</v>
      </c>
      <c r="G109" s="16">
        <f>VLOOKUP(E109,'e and d calculation '!$A$3:$Q$42,13,FALSE)</f>
        <v>6.2173913043478262</v>
      </c>
      <c r="H109" s="16">
        <f>VLOOKUP(E109,'e and d calculation '!$A$3:$Q$42,17,FALSE)</f>
        <v>11.934782608695652</v>
      </c>
    </row>
    <row r="110" spans="4:8" x14ac:dyDescent="0.35">
      <c r="D110" s="1">
        <v>109</v>
      </c>
      <c r="E110" s="1">
        <v>22</v>
      </c>
      <c r="F110" s="16">
        <f>VLOOKUP(E110,'e and d calculation '!$A$3:$Q$42,8,FALSE)</f>
        <v>6.7608695652173916</v>
      </c>
      <c r="G110" s="16">
        <f>VLOOKUP(E110,'e and d calculation '!$A$3:$Q$42,13,FALSE)</f>
        <v>7.2608695652173916</v>
      </c>
      <c r="H110" s="16">
        <f>VLOOKUP(E110,'e and d calculation '!$A$3:$Q$42,17,FALSE)</f>
        <v>14.021739130434783</v>
      </c>
    </row>
    <row r="111" spans="4:8" x14ac:dyDescent="0.35">
      <c r="D111" s="1">
        <v>110</v>
      </c>
      <c r="E111" s="1">
        <v>22</v>
      </c>
      <c r="F111" s="16">
        <f>VLOOKUP(E111,'e and d calculation '!$A$3:$Q$42,8,FALSE)</f>
        <v>6.7608695652173916</v>
      </c>
      <c r="G111" s="16">
        <f>VLOOKUP(E111,'e and d calculation '!$A$3:$Q$42,13,FALSE)</f>
        <v>7.2608695652173916</v>
      </c>
      <c r="H111" s="16">
        <f>VLOOKUP(E111,'e and d calculation '!$A$3:$Q$42,17,FALSE)</f>
        <v>14.021739130434783</v>
      </c>
    </row>
    <row r="112" spans="4:8" x14ac:dyDescent="0.35">
      <c r="D112" s="1">
        <v>111</v>
      </c>
      <c r="E112" s="1">
        <v>22</v>
      </c>
      <c r="F112" s="16">
        <f>VLOOKUP(E112,'e and d calculation '!$A$3:$Q$42,8,FALSE)</f>
        <v>6.7608695652173916</v>
      </c>
      <c r="G112" s="16">
        <f>VLOOKUP(E112,'e and d calculation '!$A$3:$Q$42,13,FALSE)</f>
        <v>7.2608695652173916</v>
      </c>
      <c r="H112" s="16">
        <f>VLOOKUP(E112,'e and d calculation '!$A$3:$Q$42,17,FALSE)</f>
        <v>14.021739130434783</v>
      </c>
    </row>
    <row r="113" spans="4:8" x14ac:dyDescent="0.35">
      <c r="D113" s="1">
        <v>112</v>
      </c>
      <c r="E113" s="1">
        <v>22</v>
      </c>
      <c r="F113" s="16">
        <f>VLOOKUP(E113,'e and d calculation '!$A$3:$Q$42,8,FALSE)</f>
        <v>6.7608695652173916</v>
      </c>
      <c r="G113" s="16">
        <f>VLOOKUP(E113,'e and d calculation '!$A$3:$Q$42,13,FALSE)</f>
        <v>7.2608695652173916</v>
      </c>
      <c r="H113" s="16">
        <f>VLOOKUP(E113,'e and d calculation '!$A$3:$Q$42,17,FALSE)</f>
        <v>14.021739130434783</v>
      </c>
    </row>
    <row r="114" spans="4:8" x14ac:dyDescent="0.35">
      <c r="D114" s="1">
        <v>113</v>
      </c>
      <c r="E114" s="1">
        <v>23</v>
      </c>
      <c r="F114" s="16">
        <f>VLOOKUP(E114,'e and d calculation '!$A$3:$Q$42,8,FALSE)</f>
        <v>7.8043478260869561</v>
      </c>
      <c r="G114" s="16">
        <f>VLOOKUP(E114,'e and d calculation '!$A$3:$Q$42,13,FALSE)</f>
        <v>8.304347826086957</v>
      </c>
      <c r="H114" s="16">
        <f>VLOOKUP(E114,'e and d calculation '!$A$3:$Q$42,17,FALSE)</f>
        <v>16.108695652173914</v>
      </c>
    </row>
    <row r="115" spans="4:8" x14ac:dyDescent="0.35">
      <c r="D115" s="1">
        <v>114</v>
      </c>
      <c r="E115" s="1">
        <v>24</v>
      </c>
      <c r="F115" s="16">
        <f>VLOOKUP(E115,'e and d calculation '!$A$3:$Q$42,8,FALSE)</f>
        <v>8.8478260869565215</v>
      </c>
      <c r="G115" s="16">
        <f>VLOOKUP(E115,'e and d calculation '!$A$3:$Q$42,13,FALSE)</f>
        <v>9.3478260869565215</v>
      </c>
      <c r="H115" s="16">
        <f>VLOOKUP(E115,'e and d calculation '!$A$3:$Q$42,17,FALSE)</f>
        <v>18.195652173913043</v>
      </c>
    </row>
    <row r="116" spans="4:8" x14ac:dyDescent="0.35">
      <c r="D116" s="1">
        <v>115</v>
      </c>
      <c r="E116" s="1">
        <v>24</v>
      </c>
      <c r="F116" s="16">
        <f>VLOOKUP(E116,'e and d calculation '!$A$3:$Q$42,8,FALSE)</f>
        <v>8.8478260869565215</v>
      </c>
      <c r="G116" s="16">
        <f>VLOOKUP(E116,'e and d calculation '!$A$3:$Q$42,13,FALSE)</f>
        <v>9.3478260869565215</v>
      </c>
      <c r="H116" s="16">
        <f>VLOOKUP(E116,'e and d calculation '!$A$3:$Q$42,17,FALSE)</f>
        <v>18.195652173913043</v>
      </c>
    </row>
    <row r="117" spans="4:8" x14ac:dyDescent="0.35">
      <c r="D117" s="1">
        <v>116</v>
      </c>
      <c r="E117" s="1">
        <v>24</v>
      </c>
      <c r="F117" s="16">
        <f>VLOOKUP(E117,'e and d calculation '!$A$3:$Q$42,8,FALSE)</f>
        <v>8.8478260869565215</v>
      </c>
      <c r="G117" s="16">
        <f>VLOOKUP(E117,'e and d calculation '!$A$3:$Q$42,13,FALSE)</f>
        <v>9.3478260869565215</v>
      </c>
      <c r="H117" s="16">
        <f>VLOOKUP(E117,'e and d calculation '!$A$3:$Q$42,17,FALSE)</f>
        <v>18.195652173913043</v>
      </c>
    </row>
    <row r="118" spans="4:8" x14ac:dyDescent="0.35">
      <c r="D118" s="1">
        <v>117</v>
      </c>
      <c r="E118" s="1">
        <v>24</v>
      </c>
      <c r="F118" s="16">
        <f>VLOOKUP(E118,'e and d calculation '!$A$3:$Q$42,8,FALSE)</f>
        <v>8.8478260869565215</v>
      </c>
      <c r="G118" s="16">
        <f>VLOOKUP(E118,'e and d calculation '!$A$3:$Q$42,13,FALSE)</f>
        <v>9.3478260869565215</v>
      </c>
      <c r="H118" s="16">
        <f>VLOOKUP(E118,'e and d calculation '!$A$3:$Q$42,17,FALSE)</f>
        <v>18.195652173913043</v>
      </c>
    </row>
    <row r="119" spans="4:8" x14ac:dyDescent="0.35">
      <c r="D119" s="1">
        <v>118</v>
      </c>
      <c r="E119" s="1">
        <v>24</v>
      </c>
      <c r="F119" s="16">
        <f>VLOOKUP(E119,'e and d calculation '!$A$3:$Q$42,8,FALSE)</f>
        <v>8.8478260869565215</v>
      </c>
      <c r="G119" s="16">
        <f>VLOOKUP(E119,'e and d calculation '!$A$3:$Q$42,13,FALSE)</f>
        <v>9.3478260869565215</v>
      </c>
      <c r="H119" s="16">
        <f>VLOOKUP(E119,'e and d calculation '!$A$3:$Q$42,17,FALSE)</f>
        <v>18.195652173913043</v>
      </c>
    </row>
    <row r="120" spans="4:8" x14ac:dyDescent="0.35">
      <c r="D120" s="1">
        <v>119</v>
      </c>
      <c r="E120" s="1">
        <v>25</v>
      </c>
      <c r="F120" s="16">
        <f>VLOOKUP(E120,'e and d calculation '!$A$3:$Q$42,8,FALSE)</f>
        <v>5.7173913043478262</v>
      </c>
      <c r="G120" s="16">
        <f>VLOOKUP(E120,'e and d calculation '!$A$3:$Q$42,13,FALSE)</f>
        <v>6.2173913043478262</v>
      </c>
      <c r="H120" s="16">
        <f>VLOOKUP(E120,'e and d calculation '!$A$3:$Q$42,17,FALSE)</f>
        <v>11.934782608695652</v>
      </c>
    </row>
    <row r="121" spans="4:8" x14ac:dyDescent="0.35">
      <c r="D121" s="1">
        <v>120</v>
      </c>
      <c r="E121" s="1">
        <v>25</v>
      </c>
      <c r="F121" s="16">
        <f>VLOOKUP(E121,'e and d calculation '!$A$3:$Q$42,8,FALSE)</f>
        <v>5.7173913043478262</v>
      </c>
      <c r="G121" s="16">
        <f>VLOOKUP(E121,'e and d calculation '!$A$3:$Q$42,13,FALSE)</f>
        <v>6.2173913043478262</v>
      </c>
      <c r="H121" s="16">
        <f>VLOOKUP(E121,'e and d calculation '!$A$3:$Q$42,17,FALSE)</f>
        <v>11.934782608695652</v>
      </c>
    </row>
    <row r="122" spans="4:8" x14ac:dyDescent="0.35">
      <c r="D122" s="1">
        <v>121</v>
      </c>
      <c r="E122" s="1">
        <v>25</v>
      </c>
      <c r="F122" s="16">
        <f>VLOOKUP(E122,'e and d calculation '!$A$3:$Q$42,8,FALSE)</f>
        <v>5.7173913043478262</v>
      </c>
      <c r="G122" s="16">
        <f>VLOOKUP(E122,'e and d calculation '!$A$3:$Q$42,13,FALSE)</f>
        <v>6.2173913043478262</v>
      </c>
      <c r="H122" s="16">
        <f>VLOOKUP(E122,'e and d calculation '!$A$3:$Q$42,17,FALSE)</f>
        <v>11.934782608695652</v>
      </c>
    </row>
    <row r="123" spans="4:8" x14ac:dyDescent="0.35">
      <c r="D123" s="1">
        <v>122</v>
      </c>
      <c r="E123" s="1">
        <v>25</v>
      </c>
      <c r="F123" s="16">
        <f>VLOOKUP(E123,'e and d calculation '!$A$3:$Q$42,8,FALSE)</f>
        <v>5.7173913043478262</v>
      </c>
      <c r="G123" s="16">
        <f>VLOOKUP(E123,'e and d calculation '!$A$3:$Q$42,13,FALSE)</f>
        <v>6.2173913043478262</v>
      </c>
      <c r="H123" s="16">
        <f>VLOOKUP(E123,'e and d calculation '!$A$3:$Q$42,17,FALSE)</f>
        <v>11.934782608695652</v>
      </c>
    </row>
    <row r="124" spans="4:8" x14ac:dyDescent="0.35">
      <c r="D124" s="1">
        <v>123</v>
      </c>
      <c r="E124" s="1">
        <v>25</v>
      </c>
      <c r="F124" s="16">
        <f>VLOOKUP(E124,'e and d calculation '!$A$3:$Q$42,8,FALSE)</f>
        <v>5.7173913043478262</v>
      </c>
      <c r="G124" s="16">
        <f>VLOOKUP(E124,'e and d calculation '!$A$3:$Q$42,13,FALSE)</f>
        <v>6.2173913043478262</v>
      </c>
      <c r="H124" s="16">
        <f>VLOOKUP(E124,'e and d calculation '!$A$3:$Q$42,17,FALSE)</f>
        <v>11.934782608695652</v>
      </c>
    </row>
    <row r="125" spans="4:8" x14ac:dyDescent="0.35">
      <c r="D125" s="1">
        <v>124</v>
      </c>
      <c r="E125" s="1">
        <v>25</v>
      </c>
      <c r="F125" s="16">
        <f>VLOOKUP(E125,'e and d calculation '!$A$3:$Q$42,8,FALSE)</f>
        <v>5.7173913043478262</v>
      </c>
      <c r="G125" s="16">
        <f>VLOOKUP(E125,'e and d calculation '!$A$3:$Q$42,13,FALSE)</f>
        <v>6.2173913043478262</v>
      </c>
      <c r="H125" s="16">
        <f>VLOOKUP(E125,'e and d calculation '!$A$3:$Q$42,17,FALSE)</f>
        <v>11.934782608695652</v>
      </c>
    </row>
    <row r="126" spans="4:8" x14ac:dyDescent="0.35">
      <c r="D126" s="1">
        <v>125</v>
      </c>
      <c r="E126" s="1">
        <v>25</v>
      </c>
      <c r="F126" s="16">
        <f>VLOOKUP(E126,'e and d calculation '!$A$3:$Q$42,8,FALSE)</f>
        <v>5.7173913043478262</v>
      </c>
      <c r="G126" s="16">
        <f>VLOOKUP(E126,'e and d calculation '!$A$3:$Q$42,13,FALSE)</f>
        <v>6.2173913043478262</v>
      </c>
      <c r="H126" s="16">
        <f>VLOOKUP(E126,'e and d calculation '!$A$3:$Q$42,17,FALSE)</f>
        <v>11.934782608695652</v>
      </c>
    </row>
    <row r="127" spans="4:8" x14ac:dyDescent="0.35">
      <c r="D127" s="1">
        <v>126</v>
      </c>
      <c r="E127" s="1">
        <v>25</v>
      </c>
      <c r="F127" s="16">
        <f>VLOOKUP(E127,'e and d calculation '!$A$3:$Q$42,8,FALSE)</f>
        <v>5.7173913043478262</v>
      </c>
      <c r="G127" s="16">
        <f>VLOOKUP(E127,'e and d calculation '!$A$3:$Q$42,13,FALSE)</f>
        <v>6.2173913043478262</v>
      </c>
      <c r="H127" s="16">
        <f>VLOOKUP(E127,'e and d calculation '!$A$3:$Q$42,17,FALSE)</f>
        <v>11.934782608695652</v>
      </c>
    </row>
    <row r="128" spans="4:8" x14ac:dyDescent="0.35">
      <c r="D128" s="1">
        <v>127</v>
      </c>
      <c r="E128" s="1">
        <v>26</v>
      </c>
      <c r="F128" s="16">
        <f>VLOOKUP(E128,'e and d calculation '!$A$3:$Q$42,8,FALSE)</f>
        <v>6.7608695652173916</v>
      </c>
      <c r="G128" s="16">
        <f>VLOOKUP(E128,'e and d calculation '!$A$3:$Q$42,13,FALSE)</f>
        <v>7.2608695652173916</v>
      </c>
      <c r="H128" s="16">
        <f>VLOOKUP(E128,'e and d calculation '!$A$3:$Q$42,17,FALSE)</f>
        <v>14.021739130434783</v>
      </c>
    </row>
    <row r="129" spans="4:8" x14ac:dyDescent="0.35">
      <c r="D129" s="1">
        <v>128</v>
      </c>
      <c r="E129" s="1">
        <v>26</v>
      </c>
      <c r="F129" s="16">
        <f>VLOOKUP(E129,'e and d calculation '!$A$3:$Q$42,8,FALSE)</f>
        <v>6.7608695652173916</v>
      </c>
      <c r="G129" s="16">
        <f>VLOOKUP(E129,'e and d calculation '!$A$3:$Q$42,13,FALSE)</f>
        <v>7.2608695652173916</v>
      </c>
      <c r="H129" s="16">
        <f>VLOOKUP(E129,'e and d calculation '!$A$3:$Q$42,17,FALSE)</f>
        <v>14.021739130434783</v>
      </c>
    </row>
    <row r="130" spans="4:8" x14ac:dyDescent="0.35">
      <c r="D130" s="1">
        <v>129</v>
      </c>
      <c r="E130" s="1">
        <v>26</v>
      </c>
      <c r="F130" s="16">
        <f>VLOOKUP(E130,'e and d calculation '!$A$3:$Q$42,8,FALSE)</f>
        <v>6.7608695652173916</v>
      </c>
      <c r="G130" s="16">
        <f>VLOOKUP(E130,'e and d calculation '!$A$3:$Q$42,13,FALSE)</f>
        <v>7.2608695652173916</v>
      </c>
      <c r="H130" s="16">
        <f>VLOOKUP(E130,'e and d calculation '!$A$3:$Q$42,17,FALSE)</f>
        <v>14.021739130434783</v>
      </c>
    </row>
    <row r="131" spans="4:8" x14ac:dyDescent="0.35">
      <c r="D131" s="1">
        <v>130</v>
      </c>
      <c r="E131" s="1">
        <v>26</v>
      </c>
      <c r="F131" s="16">
        <f>VLOOKUP(E131,'e and d calculation '!$A$3:$Q$42,8,FALSE)</f>
        <v>6.7608695652173916</v>
      </c>
      <c r="G131" s="16">
        <f>VLOOKUP(E131,'e and d calculation '!$A$3:$Q$42,13,FALSE)</f>
        <v>7.2608695652173916</v>
      </c>
      <c r="H131" s="16">
        <f>VLOOKUP(E131,'e and d calculation '!$A$3:$Q$42,17,FALSE)</f>
        <v>14.021739130434783</v>
      </c>
    </row>
    <row r="132" spans="4:8" x14ac:dyDescent="0.35">
      <c r="D132" s="1">
        <v>131</v>
      </c>
      <c r="E132" s="1">
        <v>26</v>
      </c>
      <c r="F132" s="16">
        <f>VLOOKUP(E132,'e and d calculation '!$A$3:$Q$42,8,FALSE)</f>
        <v>6.7608695652173916</v>
      </c>
      <c r="G132" s="16">
        <f>VLOOKUP(E132,'e and d calculation '!$A$3:$Q$42,13,FALSE)</f>
        <v>7.2608695652173916</v>
      </c>
      <c r="H132" s="16">
        <f>VLOOKUP(E132,'e and d calculation '!$A$3:$Q$42,17,FALSE)</f>
        <v>14.021739130434783</v>
      </c>
    </row>
    <row r="133" spans="4:8" x14ac:dyDescent="0.35">
      <c r="D133" s="1">
        <v>132</v>
      </c>
      <c r="E133" s="1">
        <v>26</v>
      </c>
      <c r="F133" s="16">
        <f>VLOOKUP(E133,'e and d calculation '!$A$3:$Q$42,8,FALSE)</f>
        <v>6.7608695652173916</v>
      </c>
      <c r="G133" s="16">
        <f>VLOOKUP(E133,'e and d calculation '!$A$3:$Q$42,13,FALSE)</f>
        <v>7.2608695652173916</v>
      </c>
      <c r="H133" s="16">
        <f>VLOOKUP(E133,'e and d calculation '!$A$3:$Q$42,17,FALSE)</f>
        <v>14.021739130434783</v>
      </c>
    </row>
    <row r="134" spans="4:8" x14ac:dyDescent="0.35">
      <c r="D134" s="1">
        <v>133</v>
      </c>
      <c r="E134" s="1">
        <v>26</v>
      </c>
      <c r="F134" s="16">
        <f>VLOOKUP(E134,'e and d calculation '!$A$3:$Q$42,8,FALSE)</f>
        <v>6.7608695652173916</v>
      </c>
      <c r="G134" s="16">
        <f>VLOOKUP(E134,'e and d calculation '!$A$3:$Q$42,13,FALSE)</f>
        <v>7.2608695652173916</v>
      </c>
      <c r="H134" s="16">
        <f>VLOOKUP(E134,'e and d calculation '!$A$3:$Q$42,17,FALSE)</f>
        <v>14.021739130434783</v>
      </c>
    </row>
    <row r="135" spans="4:8" x14ac:dyDescent="0.35">
      <c r="D135" s="1">
        <v>134</v>
      </c>
      <c r="E135" s="1">
        <v>26</v>
      </c>
      <c r="F135" s="16">
        <f>VLOOKUP(E135,'e and d calculation '!$A$3:$Q$42,8,FALSE)</f>
        <v>6.7608695652173916</v>
      </c>
      <c r="G135" s="16">
        <f>VLOOKUP(E135,'e and d calculation '!$A$3:$Q$42,13,FALSE)</f>
        <v>7.2608695652173916</v>
      </c>
      <c r="H135" s="16">
        <f>VLOOKUP(E135,'e and d calculation '!$A$3:$Q$42,17,FALSE)</f>
        <v>14.021739130434783</v>
      </c>
    </row>
    <row r="136" spans="4:8" x14ac:dyDescent="0.35">
      <c r="D136" s="1">
        <v>135</v>
      </c>
      <c r="E136" s="1">
        <v>26</v>
      </c>
      <c r="F136" s="16">
        <f>VLOOKUP(E136,'e and d calculation '!$A$3:$Q$42,8,FALSE)</f>
        <v>6.7608695652173916</v>
      </c>
      <c r="G136" s="16">
        <f>VLOOKUP(E136,'e and d calculation '!$A$3:$Q$42,13,FALSE)</f>
        <v>7.2608695652173916</v>
      </c>
      <c r="H136" s="16">
        <f>VLOOKUP(E136,'e and d calculation '!$A$3:$Q$42,17,FALSE)</f>
        <v>14.021739130434783</v>
      </c>
    </row>
    <row r="137" spans="4:8" x14ac:dyDescent="0.35">
      <c r="D137" s="1">
        <v>136</v>
      </c>
      <c r="E137" s="1">
        <v>26</v>
      </c>
      <c r="F137" s="16">
        <f>VLOOKUP(E137,'e and d calculation '!$A$3:$Q$42,8,FALSE)</f>
        <v>6.7608695652173916</v>
      </c>
      <c r="G137" s="16">
        <f>VLOOKUP(E137,'e and d calculation '!$A$3:$Q$42,13,FALSE)</f>
        <v>7.2608695652173916</v>
      </c>
      <c r="H137" s="16">
        <f>VLOOKUP(E137,'e and d calculation '!$A$3:$Q$42,17,FALSE)</f>
        <v>14.021739130434783</v>
      </c>
    </row>
    <row r="138" spans="4:8" x14ac:dyDescent="0.35">
      <c r="D138" s="1">
        <v>137</v>
      </c>
      <c r="E138" s="1">
        <v>27</v>
      </c>
      <c r="F138" s="16">
        <f>VLOOKUP(E138,'e and d calculation '!$A$3:$Q$42,8,FALSE)</f>
        <v>8.8478260869565215</v>
      </c>
      <c r="G138" s="16">
        <f>VLOOKUP(E138,'e and d calculation '!$A$3:$Q$42,13,FALSE)</f>
        <v>9.3478260869565215</v>
      </c>
      <c r="H138" s="16">
        <f>VLOOKUP(E138,'e and d calculation '!$A$3:$Q$42,17,FALSE)</f>
        <v>18.195652173913043</v>
      </c>
    </row>
    <row r="139" spans="4:8" x14ac:dyDescent="0.35">
      <c r="D139" s="1">
        <v>138</v>
      </c>
      <c r="E139" s="1">
        <v>27</v>
      </c>
      <c r="F139" s="16">
        <f>VLOOKUP(E139,'e and d calculation '!$A$3:$Q$42,8,FALSE)</f>
        <v>8.8478260869565215</v>
      </c>
      <c r="G139" s="16">
        <f>VLOOKUP(E139,'e and d calculation '!$A$3:$Q$42,13,FALSE)</f>
        <v>9.3478260869565215</v>
      </c>
      <c r="H139" s="16">
        <f>VLOOKUP(E139,'e and d calculation '!$A$3:$Q$42,17,FALSE)</f>
        <v>18.195652173913043</v>
      </c>
    </row>
    <row r="140" spans="4:8" x14ac:dyDescent="0.35">
      <c r="D140" s="1">
        <v>139</v>
      </c>
      <c r="E140" s="1">
        <v>27</v>
      </c>
      <c r="F140" s="16">
        <f>VLOOKUP(E140,'e and d calculation '!$A$3:$Q$42,8,FALSE)</f>
        <v>8.8478260869565215</v>
      </c>
      <c r="G140" s="16">
        <f>VLOOKUP(E140,'e and d calculation '!$A$3:$Q$42,13,FALSE)</f>
        <v>9.3478260869565215</v>
      </c>
      <c r="H140" s="16">
        <f>VLOOKUP(E140,'e and d calculation '!$A$3:$Q$42,17,FALSE)</f>
        <v>18.195652173913043</v>
      </c>
    </row>
    <row r="141" spans="4:8" x14ac:dyDescent="0.35">
      <c r="D141" s="1">
        <v>140</v>
      </c>
      <c r="E141" s="1">
        <v>27</v>
      </c>
      <c r="F141" s="16">
        <f>VLOOKUP(E141,'e and d calculation '!$A$3:$Q$42,8,FALSE)</f>
        <v>8.8478260869565215</v>
      </c>
      <c r="G141" s="16">
        <f>VLOOKUP(E141,'e and d calculation '!$A$3:$Q$42,13,FALSE)</f>
        <v>9.3478260869565215</v>
      </c>
      <c r="H141" s="16">
        <f>VLOOKUP(E141,'e and d calculation '!$A$3:$Q$42,17,FALSE)</f>
        <v>18.195652173913043</v>
      </c>
    </row>
    <row r="142" spans="4:8" x14ac:dyDescent="0.35">
      <c r="D142" s="1">
        <v>141</v>
      </c>
      <c r="E142" s="1">
        <v>27</v>
      </c>
      <c r="F142" s="16">
        <f>VLOOKUP(E142,'e and d calculation '!$A$3:$Q$42,8,FALSE)</f>
        <v>8.8478260869565215</v>
      </c>
      <c r="G142" s="16">
        <f>VLOOKUP(E142,'e and d calculation '!$A$3:$Q$42,13,FALSE)</f>
        <v>9.3478260869565215</v>
      </c>
      <c r="H142" s="16">
        <f>VLOOKUP(E142,'e and d calculation '!$A$3:$Q$42,17,FALSE)</f>
        <v>18.195652173913043</v>
      </c>
    </row>
    <row r="143" spans="4:8" x14ac:dyDescent="0.35">
      <c r="D143" s="1">
        <v>142</v>
      </c>
      <c r="E143" s="1">
        <v>27</v>
      </c>
      <c r="F143" s="16">
        <f>VLOOKUP(E143,'e and d calculation '!$A$3:$Q$42,8,FALSE)</f>
        <v>8.8478260869565215</v>
      </c>
      <c r="G143" s="16">
        <f>VLOOKUP(E143,'e and d calculation '!$A$3:$Q$42,13,FALSE)</f>
        <v>9.3478260869565215</v>
      </c>
      <c r="H143" s="16">
        <f>VLOOKUP(E143,'e and d calculation '!$A$3:$Q$42,17,FALSE)</f>
        <v>18.195652173913043</v>
      </c>
    </row>
    <row r="144" spans="4:8" x14ac:dyDescent="0.35">
      <c r="D144" s="1">
        <v>143</v>
      </c>
      <c r="E144" s="1">
        <v>27</v>
      </c>
      <c r="F144" s="16">
        <f>VLOOKUP(E144,'e and d calculation '!$A$3:$Q$42,8,FALSE)</f>
        <v>8.8478260869565215</v>
      </c>
      <c r="G144" s="16">
        <f>VLOOKUP(E144,'e and d calculation '!$A$3:$Q$42,13,FALSE)</f>
        <v>9.3478260869565215</v>
      </c>
      <c r="H144" s="16">
        <f>VLOOKUP(E144,'e and d calculation '!$A$3:$Q$42,17,FALSE)</f>
        <v>18.195652173913043</v>
      </c>
    </row>
    <row r="145" spans="4:8" x14ac:dyDescent="0.35">
      <c r="D145" s="1">
        <v>144</v>
      </c>
      <c r="E145" s="1">
        <v>28</v>
      </c>
      <c r="F145" s="16">
        <f>VLOOKUP(E145,'e and d calculation '!$A$3:$Q$42,8,FALSE)</f>
        <v>9.8913043478260878</v>
      </c>
      <c r="G145" s="16">
        <f>VLOOKUP(E145,'e and d calculation '!$A$3:$Q$42,13,FALSE)</f>
        <v>10.391304347826086</v>
      </c>
      <c r="H145" s="16">
        <f>VLOOKUP(E145,'e and d calculation '!$A$3:$Q$42,17,FALSE)</f>
        <v>20.282608695652172</v>
      </c>
    </row>
    <row r="146" spans="4:8" x14ac:dyDescent="0.35">
      <c r="D146" s="1">
        <v>145</v>
      </c>
      <c r="E146" s="1">
        <v>28</v>
      </c>
      <c r="F146" s="16">
        <f>VLOOKUP(E146,'e and d calculation '!$A$3:$Q$42,8,FALSE)</f>
        <v>9.8913043478260878</v>
      </c>
      <c r="G146" s="16">
        <f>VLOOKUP(E146,'e and d calculation '!$A$3:$Q$42,13,FALSE)</f>
        <v>10.391304347826086</v>
      </c>
      <c r="H146" s="16">
        <f>VLOOKUP(E146,'e and d calculation '!$A$3:$Q$42,17,FALSE)</f>
        <v>20.282608695652172</v>
      </c>
    </row>
    <row r="147" spans="4:8" x14ac:dyDescent="0.35">
      <c r="D147" s="1">
        <v>146</v>
      </c>
      <c r="E147" s="1">
        <v>28</v>
      </c>
      <c r="F147" s="16">
        <f>VLOOKUP(E147,'e and d calculation '!$A$3:$Q$42,8,FALSE)</f>
        <v>9.8913043478260878</v>
      </c>
      <c r="G147" s="16">
        <f>VLOOKUP(E147,'e and d calculation '!$A$3:$Q$42,13,FALSE)</f>
        <v>10.391304347826086</v>
      </c>
      <c r="H147" s="16">
        <f>VLOOKUP(E147,'e and d calculation '!$A$3:$Q$42,17,FALSE)</f>
        <v>20.282608695652172</v>
      </c>
    </row>
    <row r="148" spans="4:8" x14ac:dyDescent="0.35">
      <c r="D148" s="1">
        <v>147</v>
      </c>
      <c r="E148" s="1">
        <v>29</v>
      </c>
      <c r="F148" s="16">
        <f>VLOOKUP(E148,'e and d calculation '!$A$3:$Q$42,8,FALSE)</f>
        <v>10.934782608695652</v>
      </c>
      <c r="G148" s="16">
        <f>VLOOKUP(E148,'e and d calculation '!$A$3:$Q$42,13,FALSE)</f>
        <v>11.434782608695652</v>
      </c>
      <c r="H148" s="16">
        <f>VLOOKUP(E148,'e and d calculation '!$A$3:$Q$42,17,FALSE)</f>
        <v>22.369565217391305</v>
      </c>
    </row>
    <row r="149" spans="4:8" x14ac:dyDescent="0.35">
      <c r="D149" s="1">
        <v>148</v>
      </c>
      <c r="E149" s="1">
        <v>29</v>
      </c>
      <c r="F149" s="16">
        <f>VLOOKUP(E149,'e and d calculation '!$A$3:$Q$42,8,FALSE)</f>
        <v>10.934782608695652</v>
      </c>
      <c r="G149" s="16">
        <f>VLOOKUP(E149,'e and d calculation '!$A$3:$Q$42,13,FALSE)</f>
        <v>11.434782608695652</v>
      </c>
      <c r="H149" s="16">
        <f>VLOOKUP(E149,'e and d calculation '!$A$3:$Q$42,17,FALSE)</f>
        <v>22.369565217391305</v>
      </c>
    </row>
    <row r="150" spans="4:8" x14ac:dyDescent="0.35">
      <c r="D150" s="1">
        <v>149</v>
      </c>
      <c r="E150" s="1">
        <v>29</v>
      </c>
      <c r="F150" s="16">
        <f>VLOOKUP(E150,'e and d calculation '!$A$3:$Q$42,8,FALSE)</f>
        <v>10.934782608695652</v>
      </c>
      <c r="G150" s="16">
        <f>VLOOKUP(E150,'e and d calculation '!$A$3:$Q$42,13,FALSE)</f>
        <v>11.434782608695652</v>
      </c>
      <c r="H150" s="16">
        <f>VLOOKUP(E150,'e and d calculation '!$A$3:$Q$42,17,FALSE)</f>
        <v>22.369565217391305</v>
      </c>
    </row>
    <row r="151" spans="4:8" x14ac:dyDescent="0.35">
      <c r="D151" s="1">
        <v>150</v>
      </c>
      <c r="E151" s="1">
        <v>29</v>
      </c>
      <c r="F151" s="16">
        <f>VLOOKUP(E151,'e and d calculation '!$A$3:$Q$42,8,FALSE)</f>
        <v>10.934782608695652</v>
      </c>
      <c r="G151" s="16">
        <f>VLOOKUP(E151,'e and d calculation '!$A$3:$Q$42,13,FALSE)</f>
        <v>11.434782608695652</v>
      </c>
      <c r="H151" s="16">
        <f>VLOOKUP(E151,'e and d calculation '!$A$3:$Q$42,17,FALSE)</f>
        <v>22.369565217391305</v>
      </c>
    </row>
    <row r="152" spans="4:8" x14ac:dyDescent="0.35">
      <c r="D152" s="1">
        <v>151</v>
      </c>
      <c r="E152" s="1">
        <v>29</v>
      </c>
      <c r="F152" s="16">
        <f>VLOOKUP(E152,'e and d calculation '!$A$3:$Q$42,8,FALSE)</f>
        <v>10.934782608695652</v>
      </c>
      <c r="G152" s="16">
        <f>VLOOKUP(E152,'e and d calculation '!$A$3:$Q$42,13,FALSE)</f>
        <v>11.434782608695652</v>
      </c>
      <c r="H152" s="16">
        <f>VLOOKUP(E152,'e and d calculation '!$A$3:$Q$42,17,FALSE)</f>
        <v>22.369565217391305</v>
      </c>
    </row>
    <row r="153" spans="4:8" x14ac:dyDescent="0.35">
      <c r="D153" s="1">
        <v>152</v>
      </c>
      <c r="E153" s="1">
        <v>29</v>
      </c>
      <c r="F153" s="16">
        <f>VLOOKUP(E153,'e and d calculation '!$A$3:$Q$42,8,FALSE)</f>
        <v>10.934782608695652</v>
      </c>
      <c r="G153" s="16">
        <f>VLOOKUP(E153,'e and d calculation '!$A$3:$Q$42,13,FALSE)</f>
        <v>11.434782608695652</v>
      </c>
      <c r="H153" s="16">
        <f>VLOOKUP(E153,'e and d calculation '!$A$3:$Q$42,17,FALSE)</f>
        <v>22.369565217391305</v>
      </c>
    </row>
    <row r="154" spans="4:8" x14ac:dyDescent="0.35">
      <c r="D154" s="1">
        <v>153</v>
      </c>
      <c r="E154" s="1">
        <v>29</v>
      </c>
      <c r="F154" s="16">
        <f>VLOOKUP(E154,'e and d calculation '!$A$3:$Q$42,8,FALSE)</f>
        <v>10.934782608695652</v>
      </c>
      <c r="G154" s="16">
        <f>VLOOKUP(E154,'e and d calculation '!$A$3:$Q$42,13,FALSE)</f>
        <v>11.434782608695652</v>
      </c>
      <c r="H154" s="16">
        <f>VLOOKUP(E154,'e and d calculation '!$A$3:$Q$42,17,FALSE)</f>
        <v>22.369565217391305</v>
      </c>
    </row>
    <row r="155" spans="4:8" x14ac:dyDescent="0.35">
      <c r="D155" s="1">
        <v>154</v>
      </c>
      <c r="E155" s="1">
        <v>30</v>
      </c>
      <c r="F155" s="16">
        <f>VLOOKUP(E155,'e and d calculation '!$A$3:$Q$42,8,FALSE)</f>
        <v>4.6739130434782608</v>
      </c>
      <c r="G155" s="16">
        <f>VLOOKUP(E155,'e and d calculation '!$A$3:$Q$42,13,FALSE)</f>
        <v>5.1739130434782608</v>
      </c>
      <c r="H155" s="16">
        <f>VLOOKUP(E155,'e and d calculation '!$A$3:$Q$42,17,FALSE)</f>
        <v>9.8478260869565215</v>
      </c>
    </row>
    <row r="156" spans="4:8" x14ac:dyDescent="0.35">
      <c r="D156" s="1">
        <v>155</v>
      </c>
      <c r="E156" s="1">
        <v>30</v>
      </c>
      <c r="F156" s="16">
        <f>VLOOKUP(E156,'e and d calculation '!$A$3:$Q$42,8,FALSE)</f>
        <v>4.6739130434782608</v>
      </c>
      <c r="G156" s="16">
        <f>VLOOKUP(E156,'e and d calculation '!$A$3:$Q$42,13,FALSE)</f>
        <v>5.1739130434782608</v>
      </c>
      <c r="H156" s="16">
        <f>VLOOKUP(E156,'e and d calculation '!$A$3:$Q$42,17,FALSE)</f>
        <v>9.8478260869565215</v>
      </c>
    </row>
    <row r="157" spans="4:8" x14ac:dyDescent="0.35">
      <c r="D157" s="1">
        <v>156</v>
      </c>
      <c r="E157" s="1">
        <v>30</v>
      </c>
      <c r="F157" s="16">
        <f>VLOOKUP(E157,'e and d calculation '!$A$3:$Q$42,8,FALSE)</f>
        <v>4.6739130434782608</v>
      </c>
      <c r="G157" s="16">
        <f>VLOOKUP(E157,'e and d calculation '!$A$3:$Q$42,13,FALSE)</f>
        <v>5.1739130434782608</v>
      </c>
      <c r="H157" s="16">
        <f>VLOOKUP(E157,'e and d calculation '!$A$3:$Q$42,17,FALSE)</f>
        <v>9.8478260869565215</v>
      </c>
    </row>
    <row r="158" spans="4:8" x14ac:dyDescent="0.35">
      <c r="D158" s="1">
        <v>157</v>
      </c>
      <c r="E158" s="1">
        <v>31</v>
      </c>
      <c r="F158" s="16">
        <f>VLOOKUP(E158,'e and d calculation '!$A$3:$Q$42,8,FALSE)</f>
        <v>7.8043478260869561</v>
      </c>
      <c r="G158" s="16">
        <f>VLOOKUP(E158,'e and d calculation '!$A$3:$Q$42,13,FALSE)</f>
        <v>8.304347826086957</v>
      </c>
      <c r="H158" s="16">
        <f>VLOOKUP(E158,'e and d calculation '!$A$3:$Q$42,17,FALSE)</f>
        <v>16.108695652173914</v>
      </c>
    </row>
    <row r="159" spans="4:8" x14ac:dyDescent="0.35">
      <c r="D159" s="1">
        <v>158</v>
      </c>
      <c r="E159" s="1">
        <v>31</v>
      </c>
      <c r="F159" s="16">
        <f>VLOOKUP(E159,'e and d calculation '!$A$3:$Q$42,8,FALSE)</f>
        <v>7.8043478260869561</v>
      </c>
      <c r="G159" s="16">
        <f>VLOOKUP(E159,'e and d calculation '!$A$3:$Q$42,13,FALSE)</f>
        <v>8.304347826086957</v>
      </c>
      <c r="H159" s="16">
        <f>VLOOKUP(E159,'e and d calculation '!$A$3:$Q$42,17,FALSE)</f>
        <v>16.108695652173914</v>
      </c>
    </row>
    <row r="160" spans="4:8" x14ac:dyDescent="0.35">
      <c r="D160" s="1">
        <v>159</v>
      </c>
      <c r="E160" s="1">
        <v>32</v>
      </c>
      <c r="F160" s="16">
        <f>VLOOKUP(E160,'e and d calculation '!$A$3:$Q$42,8,FALSE)</f>
        <v>8.8478260869565215</v>
      </c>
      <c r="G160" s="16">
        <f>VLOOKUP(E160,'e and d calculation '!$A$3:$Q$42,13,FALSE)</f>
        <v>9.3478260869565215</v>
      </c>
      <c r="H160" s="16">
        <f>VLOOKUP(E160,'e and d calculation '!$A$3:$Q$42,17,FALSE)</f>
        <v>18.195652173913043</v>
      </c>
    </row>
    <row r="161" spans="4:8" x14ac:dyDescent="0.35">
      <c r="D161" s="1">
        <v>160</v>
      </c>
      <c r="E161" s="1">
        <v>32</v>
      </c>
      <c r="F161" s="16">
        <f>VLOOKUP(E161,'e and d calculation '!$A$3:$Q$42,8,FALSE)</f>
        <v>8.8478260869565215</v>
      </c>
      <c r="G161" s="16">
        <f>VLOOKUP(E161,'e and d calculation '!$A$3:$Q$42,13,FALSE)</f>
        <v>9.3478260869565215</v>
      </c>
      <c r="H161" s="16">
        <f>VLOOKUP(E161,'e and d calculation '!$A$3:$Q$42,17,FALSE)</f>
        <v>18.195652173913043</v>
      </c>
    </row>
    <row r="162" spans="4:8" x14ac:dyDescent="0.35">
      <c r="D162" s="1">
        <v>161</v>
      </c>
      <c r="E162" s="1">
        <v>32</v>
      </c>
      <c r="F162" s="16">
        <f>VLOOKUP(E162,'e and d calculation '!$A$3:$Q$42,8,FALSE)</f>
        <v>8.8478260869565215</v>
      </c>
      <c r="G162" s="16">
        <f>VLOOKUP(E162,'e and d calculation '!$A$3:$Q$42,13,FALSE)</f>
        <v>9.3478260869565215</v>
      </c>
      <c r="H162" s="16">
        <f>VLOOKUP(E162,'e and d calculation '!$A$3:$Q$42,17,FALSE)</f>
        <v>18.195652173913043</v>
      </c>
    </row>
    <row r="163" spans="4:8" x14ac:dyDescent="0.35">
      <c r="D163" s="1">
        <v>162</v>
      </c>
      <c r="E163" s="1">
        <v>32</v>
      </c>
      <c r="F163" s="16">
        <f>VLOOKUP(E163,'e and d calculation '!$A$3:$Q$42,8,FALSE)</f>
        <v>8.8478260869565215</v>
      </c>
      <c r="G163" s="16">
        <f>VLOOKUP(E163,'e and d calculation '!$A$3:$Q$42,13,FALSE)</f>
        <v>9.3478260869565215</v>
      </c>
      <c r="H163" s="16">
        <f>VLOOKUP(E163,'e and d calculation '!$A$3:$Q$42,17,FALSE)</f>
        <v>18.195652173913043</v>
      </c>
    </row>
    <row r="164" spans="4:8" x14ac:dyDescent="0.35">
      <c r="D164" s="1">
        <v>163</v>
      </c>
      <c r="E164" s="1">
        <v>32</v>
      </c>
      <c r="F164" s="16">
        <f>VLOOKUP(E164,'e and d calculation '!$A$3:$Q$42,8,FALSE)</f>
        <v>8.8478260869565215</v>
      </c>
      <c r="G164" s="16">
        <f>VLOOKUP(E164,'e and d calculation '!$A$3:$Q$42,13,FALSE)</f>
        <v>9.3478260869565215</v>
      </c>
      <c r="H164" s="16">
        <f>VLOOKUP(E164,'e and d calculation '!$A$3:$Q$42,17,FALSE)</f>
        <v>18.195652173913043</v>
      </c>
    </row>
    <row r="165" spans="4:8" x14ac:dyDescent="0.35">
      <c r="D165" s="1">
        <v>164</v>
      </c>
      <c r="E165" s="1">
        <v>32</v>
      </c>
      <c r="F165" s="16">
        <f>VLOOKUP(E165,'e and d calculation '!$A$3:$Q$42,8,FALSE)</f>
        <v>8.8478260869565215</v>
      </c>
      <c r="G165" s="16">
        <f>VLOOKUP(E165,'e and d calculation '!$A$3:$Q$42,13,FALSE)</f>
        <v>9.3478260869565215</v>
      </c>
      <c r="H165" s="16">
        <f>VLOOKUP(E165,'e and d calculation '!$A$3:$Q$42,17,FALSE)</f>
        <v>18.195652173913043</v>
      </c>
    </row>
    <row r="166" spans="4:8" x14ac:dyDescent="0.35">
      <c r="D166" s="1">
        <v>165</v>
      </c>
      <c r="E166" s="1">
        <v>32</v>
      </c>
      <c r="F166" s="16">
        <f>VLOOKUP(E166,'e and d calculation '!$A$3:$Q$42,8,FALSE)</f>
        <v>8.8478260869565215</v>
      </c>
      <c r="G166" s="16">
        <f>VLOOKUP(E166,'e and d calculation '!$A$3:$Q$42,13,FALSE)</f>
        <v>9.3478260869565215</v>
      </c>
      <c r="H166" s="16">
        <f>VLOOKUP(E166,'e and d calculation '!$A$3:$Q$42,17,FALSE)</f>
        <v>18.195652173913043</v>
      </c>
    </row>
    <row r="167" spans="4:8" x14ac:dyDescent="0.35">
      <c r="D167" s="1">
        <v>166</v>
      </c>
      <c r="E167" s="1">
        <v>32</v>
      </c>
      <c r="F167" s="16">
        <f>VLOOKUP(E167,'e and d calculation '!$A$3:$Q$42,8,FALSE)</f>
        <v>8.8478260869565215</v>
      </c>
      <c r="G167" s="16">
        <f>VLOOKUP(E167,'e and d calculation '!$A$3:$Q$42,13,FALSE)</f>
        <v>9.3478260869565215</v>
      </c>
      <c r="H167" s="16">
        <f>VLOOKUP(E167,'e and d calculation '!$A$3:$Q$42,17,FALSE)</f>
        <v>18.195652173913043</v>
      </c>
    </row>
    <row r="168" spans="4:8" x14ac:dyDescent="0.35">
      <c r="D168" s="1">
        <v>167</v>
      </c>
      <c r="E168" s="1">
        <v>33</v>
      </c>
      <c r="F168" s="16">
        <f>VLOOKUP(E168,'e and d calculation '!$A$3:$Q$42,8,FALSE)</f>
        <v>10.934782608695652</v>
      </c>
      <c r="G168" s="16">
        <f>VLOOKUP(E168,'e and d calculation '!$A$3:$Q$42,13,FALSE)</f>
        <v>11.434782608695652</v>
      </c>
      <c r="H168" s="16">
        <f>VLOOKUP(E168,'e and d calculation '!$A$3:$Q$42,17,FALSE)</f>
        <v>22.369565217391305</v>
      </c>
    </row>
    <row r="169" spans="4:8" x14ac:dyDescent="0.35">
      <c r="D169" s="1">
        <v>168</v>
      </c>
      <c r="E169" s="1">
        <v>34</v>
      </c>
      <c r="F169" s="16">
        <f>VLOOKUP(E169,'e and d calculation '!$A$3:$Q$42,8,FALSE)</f>
        <v>11.978260869565217</v>
      </c>
      <c r="G169" s="16">
        <f>VLOOKUP(E169,'e and d calculation '!$A$3:$Q$42,13,FALSE)</f>
        <v>12.478260869565215</v>
      </c>
      <c r="H169" s="16">
        <f>VLOOKUP(E169,'e and d calculation '!$A$3:$Q$42,17,FALSE)</f>
        <v>24.45652173913043</v>
      </c>
    </row>
    <row r="170" spans="4:8" x14ac:dyDescent="0.35">
      <c r="D170" s="1">
        <v>169</v>
      </c>
      <c r="E170" s="1">
        <v>34</v>
      </c>
      <c r="F170" s="16">
        <f>VLOOKUP(E170,'e and d calculation '!$A$3:$Q$42,8,FALSE)</f>
        <v>11.978260869565217</v>
      </c>
      <c r="G170" s="16">
        <f>VLOOKUP(E170,'e and d calculation '!$A$3:$Q$42,13,FALSE)</f>
        <v>12.478260869565215</v>
      </c>
      <c r="H170" s="16">
        <f>VLOOKUP(E170,'e and d calculation '!$A$3:$Q$42,17,FALSE)</f>
        <v>24.45652173913043</v>
      </c>
    </row>
    <row r="171" spans="4:8" x14ac:dyDescent="0.35">
      <c r="D171" s="1">
        <v>170</v>
      </c>
      <c r="E171" s="1">
        <v>35</v>
      </c>
      <c r="F171" s="16">
        <f>VLOOKUP(E171,'e and d calculation '!$A$3:$Q$42,8,FALSE)</f>
        <v>13.021739130434783</v>
      </c>
      <c r="G171" s="16">
        <f>VLOOKUP(E171,'e and d calculation '!$A$3:$Q$42,13,FALSE)</f>
        <v>13.521739130434783</v>
      </c>
      <c r="H171" s="16">
        <f>VLOOKUP(E171,'e and d calculation '!$A$3:$Q$42,17,FALSE)</f>
        <v>26.543478260869566</v>
      </c>
    </row>
    <row r="172" spans="4:8" x14ac:dyDescent="0.35">
      <c r="D172" s="1">
        <v>171</v>
      </c>
      <c r="E172" s="1">
        <v>35</v>
      </c>
      <c r="F172" s="16">
        <f>VLOOKUP(E172,'e and d calculation '!$A$3:$Q$42,8,FALSE)</f>
        <v>13.021739130434783</v>
      </c>
      <c r="G172" s="16">
        <f>VLOOKUP(E172,'e and d calculation '!$A$3:$Q$42,13,FALSE)</f>
        <v>13.521739130434783</v>
      </c>
      <c r="H172" s="16">
        <f>VLOOKUP(E172,'e and d calculation '!$A$3:$Q$42,17,FALSE)</f>
        <v>26.543478260869566</v>
      </c>
    </row>
    <row r="173" spans="4:8" x14ac:dyDescent="0.35">
      <c r="D173" s="1">
        <v>172</v>
      </c>
      <c r="E173" s="1">
        <v>35</v>
      </c>
      <c r="F173" s="16">
        <f>VLOOKUP(E173,'e and d calculation '!$A$3:$Q$42,8,FALSE)</f>
        <v>13.021739130434783</v>
      </c>
      <c r="G173" s="16">
        <f>VLOOKUP(E173,'e and d calculation '!$A$3:$Q$42,13,FALSE)</f>
        <v>13.521739130434783</v>
      </c>
      <c r="H173" s="16">
        <f>VLOOKUP(E173,'e and d calculation '!$A$3:$Q$42,17,FALSE)</f>
        <v>26.543478260869566</v>
      </c>
    </row>
    <row r="174" spans="4:8" x14ac:dyDescent="0.35">
      <c r="D174" s="1">
        <v>173</v>
      </c>
      <c r="E174" s="1">
        <v>35</v>
      </c>
      <c r="F174" s="16">
        <f>VLOOKUP(E174,'e and d calculation '!$A$3:$Q$42,8,FALSE)</f>
        <v>13.021739130434783</v>
      </c>
      <c r="G174" s="16">
        <f>VLOOKUP(E174,'e and d calculation '!$A$3:$Q$42,13,FALSE)</f>
        <v>13.521739130434783</v>
      </c>
      <c r="H174" s="16">
        <f>VLOOKUP(E174,'e and d calculation '!$A$3:$Q$42,17,FALSE)</f>
        <v>26.543478260869566</v>
      </c>
    </row>
    <row r="175" spans="4:8" x14ac:dyDescent="0.35">
      <c r="D175" s="1">
        <v>174</v>
      </c>
      <c r="E175" s="1">
        <v>35</v>
      </c>
      <c r="F175" s="16">
        <f>VLOOKUP(E175,'e and d calculation '!$A$3:$Q$42,8,FALSE)</f>
        <v>13.021739130434783</v>
      </c>
      <c r="G175" s="16">
        <f>VLOOKUP(E175,'e and d calculation '!$A$3:$Q$42,13,FALSE)</f>
        <v>13.521739130434783</v>
      </c>
      <c r="H175" s="16">
        <f>VLOOKUP(E175,'e and d calculation '!$A$3:$Q$42,17,FALSE)</f>
        <v>26.543478260869566</v>
      </c>
    </row>
    <row r="176" spans="4:8" x14ac:dyDescent="0.35">
      <c r="D176" s="1">
        <v>175</v>
      </c>
      <c r="E176" s="1">
        <v>35</v>
      </c>
      <c r="F176" s="16">
        <f>VLOOKUP(E176,'e and d calculation '!$A$3:$Q$42,8,FALSE)</f>
        <v>13.021739130434783</v>
      </c>
      <c r="G176" s="16">
        <f>VLOOKUP(E176,'e and d calculation '!$A$3:$Q$42,13,FALSE)</f>
        <v>13.521739130434783</v>
      </c>
      <c r="H176" s="16">
        <f>VLOOKUP(E176,'e and d calculation '!$A$3:$Q$42,17,FALSE)</f>
        <v>26.543478260869566</v>
      </c>
    </row>
    <row r="177" spans="4:8" x14ac:dyDescent="0.35">
      <c r="D177" s="1">
        <v>176</v>
      </c>
      <c r="E177" s="1">
        <v>36</v>
      </c>
      <c r="F177" s="16">
        <f>VLOOKUP(E177,'e and d calculation '!$A$3:$Q$42,8,FALSE)</f>
        <v>7.8043478260869561</v>
      </c>
      <c r="G177" s="16">
        <f>VLOOKUP(E177,'e and d calculation '!$A$3:$Q$42,13,FALSE)</f>
        <v>8.304347826086957</v>
      </c>
      <c r="H177" s="16">
        <f>VLOOKUP(E177,'e and d calculation '!$A$3:$Q$42,17,FALSE)</f>
        <v>16.108695652173914</v>
      </c>
    </row>
    <row r="178" spans="4:8" x14ac:dyDescent="0.35">
      <c r="D178" s="1">
        <v>177</v>
      </c>
      <c r="E178" s="1">
        <v>36</v>
      </c>
      <c r="F178" s="16">
        <f>VLOOKUP(E178,'e and d calculation '!$A$3:$Q$42,8,FALSE)</f>
        <v>7.8043478260869561</v>
      </c>
      <c r="G178" s="16">
        <f>VLOOKUP(E178,'e and d calculation '!$A$3:$Q$42,13,FALSE)</f>
        <v>8.304347826086957</v>
      </c>
      <c r="H178" s="16">
        <f>VLOOKUP(E178,'e and d calculation '!$A$3:$Q$42,17,FALSE)</f>
        <v>16.108695652173914</v>
      </c>
    </row>
    <row r="179" spans="4:8" x14ac:dyDescent="0.35">
      <c r="D179" s="1">
        <v>178</v>
      </c>
      <c r="E179" s="1">
        <v>36</v>
      </c>
      <c r="F179" s="16">
        <f>VLOOKUP(E179,'e and d calculation '!$A$3:$Q$42,8,FALSE)</f>
        <v>7.8043478260869561</v>
      </c>
      <c r="G179" s="16">
        <f>VLOOKUP(E179,'e and d calculation '!$A$3:$Q$42,13,FALSE)</f>
        <v>8.304347826086957</v>
      </c>
      <c r="H179" s="16">
        <f>VLOOKUP(E179,'e and d calculation '!$A$3:$Q$42,17,FALSE)</f>
        <v>16.108695652173914</v>
      </c>
    </row>
    <row r="180" spans="4:8" x14ac:dyDescent="0.35">
      <c r="D180" s="1">
        <v>179</v>
      </c>
      <c r="E180" s="1">
        <v>36</v>
      </c>
      <c r="F180" s="16">
        <f>VLOOKUP(E180,'e and d calculation '!$A$3:$Q$42,8,FALSE)</f>
        <v>7.8043478260869561</v>
      </c>
      <c r="G180" s="16">
        <f>VLOOKUP(E180,'e and d calculation '!$A$3:$Q$42,13,FALSE)</f>
        <v>8.304347826086957</v>
      </c>
      <c r="H180" s="16">
        <f>VLOOKUP(E180,'e and d calculation '!$A$3:$Q$42,17,FALSE)</f>
        <v>16.108695652173914</v>
      </c>
    </row>
    <row r="181" spans="4:8" x14ac:dyDescent="0.35">
      <c r="D181" s="1">
        <v>180</v>
      </c>
      <c r="E181" s="1">
        <v>37</v>
      </c>
      <c r="F181" s="16">
        <f>VLOOKUP(E181,'e and d calculation '!$A$3:$Q$42,8,FALSE)</f>
        <v>8.8478260869565215</v>
      </c>
      <c r="G181" s="16">
        <f>VLOOKUP(E181,'e and d calculation '!$A$3:$Q$42,13,FALSE)</f>
        <v>9.3478260869565215</v>
      </c>
      <c r="H181" s="16">
        <f>VLOOKUP(E181,'e and d calculation '!$A$3:$Q$42,17,FALSE)</f>
        <v>18.195652173913043</v>
      </c>
    </row>
    <row r="182" spans="4:8" x14ac:dyDescent="0.35">
      <c r="D182" s="1">
        <v>181</v>
      </c>
      <c r="E182" s="1">
        <v>37</v>
      </c>
      <c r="F182" s="16">
        <f>VLOOKUP(E182,'e and d calculation '!$A$3:$Q$42,8,FALSE)</f>
        <v>8.8478260869565215</v>
      </c>
      <c r="G182" s="16">
        <f>VLOOKUP(E182,'e and d calculation '!$A$3:$Q$42,13,FALSE)</f>
        <v>9.3478260869565215</v>
      </c>
      <c r="H182" s="16">
        <f>VLOOKUP(E182,'e and d calculation '!$A$3:$Q$42,17,FALSE)</f>
        <v>18.195652173913043</v>
      </c>
    </row>
    <row r="183" spans="4:8" x14ac:dyDescent="0.35">
      <c r="D183" s="1">
        <v>182</v>
      </c>
      <c r="E183" s="1">
        <v>37</v>
      </c>
      <c r="F183" s="16">
        <f>VLOOKUP(E183,'e and d calculation '!$A$3:$Q$42,8,FALSE)</f>
        <v>8.8478260869565215</v>
      </c>
      <c r="G183" s="16">
        <f>VLOOKUP(E183,'e and d calculation '!$A$3:$Q$42,13,FALSE)</f>
        <v>9.3478260869565215</v>
      </c>
      <c r="H183" s="16">
        <f>VLOOKUP(E183,'e and d calculation '!$A$3:$Q$42,17,FALSE)</f>
        <v>18.195652173913043</v>
      </c>
    </row>
    <row r="184" spans="4:8" x14ac:dyDescent="0.35">
      <c r="D184" s="1">
        <v>183</v>
      </c>
      <c r="E184" s="1">
        <v>37</v>
      </c>
      <c r="F184" s="16">
        <f>VLOOKUP(E184,'e and d calculation '!$A$3:$Q$42,8,FALSE)</f>
        <v>8.8478260869565215</v>
      </c>
      <c r="G184" s="16">
        <f>VLOOKUP(E184,'e and d calculation '!$A$3:$Q$42,13,FALSE)</f>
        <v>9.3478260869565215</v>
      </c>
      <c r="H184" s="16">
        <f>VLOOKUP(E184,'e and d calculation '!$A$3:$Q$42,17,FALSE)</f>
        <v>18.195652173913043</v>
      </c>
    </row>
    <row r="185" spans="4:8" x14ac:dyDescent="0.35">
      <c r="D185" s="1">
        <v>184</v>
      </c>
      <c r="E185" s="1">
        <v>37</v>
      </c>
      <c r="F185" s="16">
        <f>VLOOKUP(E185,'e and d calculation '!$A$3:$Q$42,8,FALSE)</f>
        <v>8.8478260869565215</v>
      </c>
      <c r="G185" s="16">
        <f>VLOOKUP(E185,'e and d calculation '!$A$3:$Q$42,13,FALSE)</f>
        <v>9.3478260869565215</v>
      </c>
      <c r="H185" s="16">
        <f>VLOOKUP(E185,'e and d calculation '!$A$3:$Q$42,17,FALSE)</f>
        <v>18.195652173913043</v>
      </c>
    </row>
    <row r="186" spans="4:8" x14ac:dyDescent="0.35">
      <c r="D186" s="1">
        <v>185</v>
      </c>
      <c r="E186" s="1">
        <v>37</v>
      </c>
      <c r="F186" s="16">
        <f>VLOOKUP(E186,'e and d calculation '!$A$3:$Q$42,8,FALSE)</f>
        <v>8.8478260869565215</v>
      </c>
      <c r="G186" s="16">
        <f>VLOOKUP(E186,'e and d calculation '!$A$3:$Q$42,13,FALSE)</f>
        <v>9.3478260869565215</v>
      </c>
      <c r="H186" s="16">
        <f>VLOOKUP(E186,'e and d calculation '!$A$3:$Q$42,17,FALSE)</f>
        <v>18.195652173913043</v>
      </c>
    </row>
    <row r="187" spans="4:8" x14ac:dyDescent="0.35">
      <c r="D187" s="1">
        <v>186</v>
      </c>
      <c r="E187" s="1">
        <v>38</v>
      </c>
      <c r="F187" s="16">
        <f>VLOOKUP(E187,'e and d calculation '!$A$3:$Q$42,8,FALSE)</f>
        <v>9.8913043478260878</v>
      </c>
      <c r="G187" s="16">
        <f>VLOOKUP(E187,'e and d calculation '!$A$3:$Q$42,13,FALSE)</f>
        <v>10.391304347826086</v>
      </c>
      <c r="H187" s="16">
        <f>VLOOKUP(E187,'e and d calculation '!$A$3:$Q$42,17,FALSE)</f>
        <v>20.282608695652172</v>
      </c>
    </row>
    <row r="188" spans="4:8" x14ac:dyDescent="0.35">
      <c r="D188" s="1">
        <v>187</v>
      </c>
      <c r="E188" s="1">
        <v>38</v>
      </c>
      <c r="F188" s="16">
        <f>VLOOKUP(E188,'e and d calculation '!$A$3:$Q$42,8,FALSE)</f>
        <v>9.8913043478260878</v>
      </c>
      <c r="G188" s="16">
        <f>VLOOKUP(E188,'e and d calculation '!$A$3:$Q$42,13,FALSE)</f>
        <v>10.391304347826086</v>
      </c>
      <c r="H188" s="16">
        <f>VLOOKUP(E188,'e and d calculation '!$A$3:$Q$42,17,FALSE)</f>
        <v>20.282608695652172</v>
      </c>
    </row>
    <row r="189" spans="4:8" x14ac:dyDescent="0.35">
      <c r="D189" s="1">
        <v>188</v>
      </c>
      <c r="E189" s="1">
        <v>38</v>
      </c>
      <c r="F189" s="16">
        <f>VLOOKUP(E189,'e and d calculation '!$A$3:$Q$42,8,FALSE)</f>
        <v>9.8913043478260878</v>
      </c>
      <c r="G189" s="16">
        <f>VLOOKUP(E189,'e and d calculation '!$A$3:$Q$42,13,FALSE)</f>
        <v>10.391304347826086</v>
      </c>
      <c r="H189" s="16">
        <f>VLOOKUP(E189,'e and d calculation '!$A$3:$Q$42,17,FALSE)</f>
        <v>20.282608695652172</v>
      </c>
    </row>
    <row r="190" spans="4:8" x14ac:dyDescent="0.35">
      <c r="D190" s="1">
        <v>189</v>
      </c>
      <c r="E190" s="1">
        <v>38</v>
      </c>
      <c r="F190" s="16">
        <f>VLOOKUP(E190,'e and d calculation '!$A$3:$Q$42,8,FALSE)</f>
        <v>9.8913043478260878</v>
      </c>
      <c r="G190" s="16">
        <f>VLOOKUP(E190,'e and d calculation '!$A$3:$Q$42,13,FALSE)</f>
        <v>10.391304347826086</v>
      </c>
      <c r="H190" s="16">
        <f>VLOOKUP(E190,'e and d calculation '!$A$3:$Q$42,17,FALSE)</f>
        <v>20.282608695652172</v>
      </c>
    </row>
    <row r="191" spans="4:8" x14ac:dyDescent="0.35">
      <c r="D191" s="1">
        <v>190</v>
      </c>
      <c r="E191" s="1">
        <v>38</v>
      </c>
      <c r="F191" s="16">
        <f>VLOOKUP(E191,'e and d calculation '!$A$3:$Q$42,8,FALSE)</f>
        <v>9.8913043478260878</v>
      </c>
      <c r="G191" s="16">
        <f>VLOOKUP(E191,'e and d calculation '!$A$3:$Q$42,13,FALSE)</f>
        <v>10.391304347826086</v>
      </c>
      <c r="H191" s="16">
        <f>VLOOKUP(E191,'e and d calculation '!$A$3:$Q$42,17,FALSE)</f>
        <v>20.282608695652172</v>
      </c>
    </row>
    <row r="192" spans="4:8" x14ac:dyDescent="0.35">
      <c r="D192" s="1">
        <v>191</v>
      </c>
      <c r="E192" s="1">
        <v>38</v>
      </c>
      <c r="F192" s="16">
        <f>VLOOKUP(E192,'e and d calculation '!$A$3:$Q$42,8,FALSE)</f>
        <v>9.8913043478260878</v>
      </c>
      <c r="G192" s="16">
        <f>VLOOKUP(E192,'e and d calculation '!$A$3:$Q$42,13,FALSE)</f>
        <v>10.391304347826086</v>
      </c>
      <c r="H192" s="16">
        <f>VLOOKUP(E192,'e and d calculation '!$A$3:$Q$42,17,FALSE)</f>
        <v>20.282608695652172</v>
      </c>
    </row>
    <row r="193" spans="4:13" x14ac:dyDescent="0.35">
      <c r="D193" s="1">
        <v>192</v>
      </c>
      <c r="E193" s="1">
        <v>39</v>
      </c>
      <c r="F193" s="16">
        <f>VLOOKUP(E193,'e and d calculation '!$A$3:$Q$42,8,FALSE)</f>
        <v>10.934782608695652</v>
      </c>
      <c r="G193" s="16">
        <f>VLOOKUP(E193,'e and d calculation '!$A$3:$Q$42,13,FALSE)</f>
        <v>11.434782608695652</v>
      </c>
      <c r="H193" s="16">
        <f>VLOOKUP(E193,'e and d calculation '!$A$3:$Q$42,17,FALSE)</f>
        <v>22.369565217391305</v>
      </c>
    </row>
    <row r="194" spans="4:13" x14ac:dyDescent="0.35">
      <c r="D194" s="1">
        <v>193</v>
      </c>
      <c r="E194" s="1">
        <v>39</v>
      </c>
      <c r="F194" s="16">
        <f>VLOOKUP(E194,'e and d calculation '!$A$3:$Q$42,8,FALSE)</f>
        <v>10.934782608695652</v>
      </c>
      <c r="G194" s="16">
        <f>VLOOKUP(E194,'e and d calculation '!$A$3:$Q$42,13,FALSE)</f>
        <v>11.434782608695652</v>
      </c>
      <c r="H194" s="16">
        <f>VLOOKUP(E194,'e and d calculation '!$A$3:$Q$42,17,FALSE)</f>
        <v>22.369565217391305</v>
      </c>
    </row>
    <row r="195" spans="4:13" x14ac:dyDescent="0.35">
      <c r="D195" s="1">
        <v>194</v>
      </c>
      <c r="E195" s="1">
        <v>39</v>
      </c>
      <c r="F195" s="16">
        <f>VLOOKUP(E195,'e and d calculation '!$A$3:$Q$42,8,FALSE)</f>
        <v>10.934782608695652</v>
      </c>
      <c r="G195" s="16">
        <f>VLOOKUP(E195,'e and d calculation '!$A$3:$Q$42,13,FALSE)</f>
        <v>11.434782608695652</v>
      </c>
      <c r="H195" s="16">
        <f>VLOOKUP(E195,'e and d calculation '!$A$3:$Q$42,17,FALSE)</f>
        <v>22.369565217391305</v>
      </c>
    </row>
    <row r="196" spans="4:13" x14ac:dyDescent="0.35">
      <c r="D196" s="1">
        <v>195</v>
      </c>
      <c r="E196" s="1">
        <v>39</v>
      </c>
      <c r="F196" s="16">
        <f>VLOOKUP(E196,'e and d calculation '!$A$3:$Q$42,8,FALSE)</f>
        <v>10.934782608695652</v>
      </c>
      <c r="G196" s="16">
        <f>VLOOKUP(E196,'e and d calculation '!$A$3:$Q$42,13,FALSE)</f>
        <v>11.434782608695652</v>
      </c>
      <c r="H196" s="16">
        <f>VLOOKUP(E196,'e and d calculation '!$A$3:$Q$42,17,FALSE)</f>
        <v>22.369565217391305</v>
      </c>
    </row>
    <row r="197" spans="4:13" x14ac:dyDescent="0.35">
      <c r="D197" s="1">
        <v>196</v>
      </c>
      <c r="E197" s="1">
        <v>39</v>
      </c>
      <c r="F197" s="16">
        <f>VLOOKUP(E197,'e and d calculation '!$A$3:$Q$42,8,FALSE)</f>
        <v>10.934782608695652</v>
      </c>
      <c r="G197" s="16">
        <f>VLOOKUP(E197,'e and d calculation '!$A$3:$Q$42,13,FALSE)</f>
        <v>11.434782608695652</v>
      </c>
      <c r="H197" s="16">
        <f>VLOOKUP(E197,'e and d calculation '!$A$3:$Q$42,17,FALSE)</f>
        <v>22.369565217391305</v>
      </c>
    </row>
    <row r="198" spans="4:13" x14ac:dyDescent="0.35">
      <c r="D198" s="1">
        <v>197</v>
      </c>
      <c r="E198" s="1">
        <v>39</v>
      </c>
      <c r="F198" s="16">
        <f>VLOOKUP(E198,'e and d calculation '!$A$3:$Q$42,8,FALSE)</f>
        <v>10.934782608695652</v>
      </c>
      <c r="G198" s="16">
        <f>VLOOKUP(E198,'e and d calculation '!$A$3:$Q$42,13,FALSE)</f>
        <v>11.434782608695652</v>
      </c>
      <c r="H198" s="16">
        <f>VLOOKUP(E198,'e and d calculation '!$A$3:$Q$42,17,FALSE)</f>
        <v>22.369565217391305</v>
      </c>
    </row>
    <row r="199" spans="4:13" x14ac:dyDescent="0.35">
      <c r="D199" s="1">
        <v>198</v>
      </c>
      <c r="E199" s="1">
        <v>40</v>
      </c>
      <c r="F199" s="16">
        <f>VLOOKUP(E199,'e and d calculation '!$A$3:$Q$42,8,FALSE)</f>
        <v>11.978260869565217</v>
      </c>
      <c r="G199" s="16">
        <f>VLOOKUP(E199,'e and d calculation '!$A$3:$Q$42,13,FALSE)</f>
        <v>12.478260869565215</v>
      </c>
      <c r="H199" s="16">
        <f>VLOOKUP(E199,'e and d calculation '!$A$3:$Q$42,17,FALSE)</f>
        <v>24.45652173913043</v>
      </c>
    </row>
    <row r="200" spans="4:13" x14ac:dyDescent="0.35">
      <c r="D200" s="1">
        <v>199</v>
      </c>
      <c r="E200" s="1">
        <v>40</v>
      </c>
      <c r="F200" s="16">
        <f>VLOOKUP(E200,'e and d calculation '!$A$3:$Q$42,8,FALSE)</f>
        <v>11.978260869565217</v>
      </c>
      <c r="G200" s="16">
        <f>VLOOKUP(E200,'e and d calculation '!$A$3:$Q$42,13,FALSE)</f>
        <v>12.478260869565215</v>
      </c>
      <c r="H200" s="16">
        <f>VLOOKUP(E200,'e and d calculation '!$A$3:$Q$42,17,FALSE)</f>
        <v>24.45652173913043</v>
      </c>
    </row>
    <row r="201" spans="4:13" x14ac:dyDescent="0.35">
      <c r="D201" s="1">
        <v>200</v>
      </c>
      <c r="E201" s="1">
        <v>40</v>
      </c>
      <c r="F201" s="16">
        <f>VLOOKUP(E201,'e and d calculation '!$A$3:$Q$42,8,FALSE)</f>
        <v>11.978260869565217</v>
      </c>
      <c r="G201" s="16">
        <f>VLOOKUP(E201,'e and d calculation '!$A$3:$Q$42,13,FALSE)</f>
        <v>12.478260869565215</v>
      </c>
      <c r="H201" s="16">
        <f>VLOOKUP(E201,'e and d calculation '!$A$3:$Q$42,17,FALSE)</f>
        <v>24.45652173913043</v>
      </c>
    </row>
    <row r="202" spans="4:13" x14ac:dyDescent="0.35">
      <c r="F202" s="16"/>
      <c r="G202" s="16"/>
      <c r="H202" s="16"/>
      <c r="K202" s="18" t="s">
        <v>39</v>
      </c>
      <c r="L202" s="18"/>
      <c r="M202" s="18"/>
    </row>
    <row r="203" spans="4:13" x14ac:dyDescent="0.35">
      <c r="F203" s="16"/>
      <c r="G203" s="16"/>
      <c r="H203" s="16"/>
      <c r="J203" s="1" t="s">
        <v>38</v>
      </c>
      <c r="K203">
        <v>5</v>
      </c>
      <c r="L203">
        <v>15</v>
      </c>
      <c r="M203">
        <v>30</v>
      </c>
    </row>
    <row r="204" spans="4:13" x14ac:dyDescent="0.35">
      <c r="F204" s="16">
        <f>SUM(F2:F201)</f>
        <v>1394.9565217391305</v>
      </c>
      <c r="G204" s="16">
        <f>SUM(G2:G201)</f>
        <v>1494.9565217391303</v>
      </c>
      <c r="H204" s="16"/>
      <c r="J204">
        <v>1</v>
      </c>
      <c r="K204">
        <f>ROUNDUP((($F$204+($H$205-J204)*$K$203)/J204),0)</f>
        <v>1430</v>
      </c>
      <c r="L204">
        <f>ROUNDUP((($F$204+($H$205-J204)*$L$203)/J204),0)</f>
        <v>1500</v>
      </c>
    </row>
    <row r="205" spans="4:13" x14ac:dyDescent="0.35">
      <c r="G205">
        <f>G204/200</f>
        <v>7.4747826086956515</v>
      </c>
      <c r="H205" s="1">
        <f>ROUNDUP(G205,0)</f>
        <v>8</v>
      </c>
      <c r="J205">
        <v>2</v>
      </c>
      <c r="K205">
        <f t="shared" ref="K205:K213" si="0">ROUNDUP((($F$204+($H$205-J205)*$K$203)/J205),0)</f>
        <v>713</v>
      </c>
      <c r="L205">
        <f t="shared" ref="L205:L213" si="1">ROUNDUP((($F$204+($H$205-J205)*$L$203)/J205),0)</f>
        <v>743</v>
      </c>
    </row>
    <row r="206" spans="4:13" x14ac:dyDescent="0.35">
      <c r="G206">
        <f>G204/160</f>
        <v>9.3434782608695635</v>
      </c>
      <c r="H206" s="1">
        <f t="shared" ref="H206:H211" si="2">ROUNDUP(G206,0)</f>
        <v>10</v>
      </c>
      <c r="J206">
        <v>3</v>
      </c>
      <c r="K206">
        <f t="shared" si="0"/>
        <v>474</v>
      </c>
      <c r="L206">
        <f t="shared" si="1"/>
        <v>490</v>
      </c>
    </row>
    <row r="207" spans="4:13" x14ac:dyDescent="0.35">
      <c r="J207">
        <v>4</v>
      </c>
      <c r="K207">
        <f t="shared" si="0"/>
        <v>354</v>
      </c>
      <c r="L207">
        <f t="shared" si="1"/>
        <v>364</v>
      </c>
    </row>
    <row r="208" spans="4:13" x14ac:dyDescent="0.35">
      <c r="G208">
        <f>G204/100</f>
        <v>14.949565217391303</v>
      </c>
      <c r="H208" s="1">
        <f t="shared" si="2"/>
        <v>15</v>
      </c>
      <c r="J208">
        <v>5</v>
      </c>
      <c r="K208">
        <f t="shared" si="0"/>
        <v>282</v>
      </c>
      <c r="L208">
        <f t="shared" si="1"/>
        <v>288</v>
      </c>
    </row>
    <row r="209" spans="6:12" x14ac:dyDescent="0.35">
      <c r="J209">
        <v>6</v>
      </c>
      <c r="K209">
        <f t="shared" si="0"/>
        <v>235</v>
      </c>
      <c r="L209">
        <f t="shared" si="1"/>
        <v>238</v>
      </c>
    </row>
    <row r="210" spans="6:12" x14ac:dyDescent="0.35">
      <c r="J210">
        <v>7</v>
      </c>
      <c r="K210">
        <f t="shared" si="0"/>
        <v>200</v>
      </c>
      <c r="L210">
        <f t="shared" si="1"/>
        <v>202</v>
      </c>
    </row>
    <row r="211" spans="6:12" x14ac:dyDescent="0.35">
      <c r="G211">
        <f>G204/50</f>
        <v>29.899130434782606</v>
      </c>
      <c r="H211" s="1">
        <f t="shared" si="2"/>
        <v>30</v>
      </c>
      <c r="J211">
        <v>8</v>
      </c>
      <c r="K211">
        <f t="shared" si="0"/>
        <v>175</v>
      </c>
      <c r="L211">
        <f t="shared" si="1"/>
        <v>175</v>
      </c>
    </row>
    <row r="212" spans="6:12" x14ac:dyDescent="0.35">
      <c r="J212">
        <v>9</v>
      </c>
      <c r="K212">
        <f t="shared" si="0"/>
        <v>155</v>
      </c>
      <c r="L212">
        <f t="shared" si="1"/>
        <v>154</v>
      </c>
    </row>
    <row r="213" spans="6:12" x14ac:dyDescent="0.35">
      <c r="J213">
        <v>10</v>
      </c>
      <c r="K213">
        <f t="shared" si="0"/>
        <v>139</v>
      </c>
      <c r="L213">
        <f t="shared" si="1"/>
        <v>137</v>
      </c>
    </row>
    <row r="216" spans="6:12" x14ac:dyDescent="0.35">
      <c r="F216">
        <f>F204/9</f>
        <v>154.99516908212561</v>
      </c>
    </row>
  </sheetData>
  <mergeCells count="1">
    <mergeCell ref="K202:M2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Layout</vt:lpstr>
      <vt:lpstr>e and d calculation </vt:lpstr>
      <vt:lpstr>n=200 (1)</vt:lpstr>
      <vt:lpstr>n=200 (2)</vt:lpstr>
      <vt:lpstr>n=200 (3)</vt:lpstr>
      <vt:lpstr>n=200 (4)</vt:lpstr>
      <vt:lpstr>n=200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Hosseini</cp:lastModifiedBy>
  <dcterms:created xsi:type="dcterms:W3CDTF">2024-11-21T15:29:34Z</dcterms:created>
  <dcterms:modified xsi:type="dcterms:W3CDTF">2025-08-10T09:41:34Z</dcterms:modified>
</cp:coreProperties>
</file>