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mirah AB Zubaidi\Desktop\STATISTICS - HALOTECH ACADEMY\DAY 7\"/>
    </mc:Choice>
  </mc:AlternateContent>
  <xr:revisionPtr revIDLastSave="0" documentId="13_ncr:1_{2DDDFE36-E0C4-4530-BCBB-7CF4DCA40004}" xr6:coauthVersionLast="47" xr6:coauthVersionMax="47" xr10:uidLastSave="{00000000-0000-0000-0000-000000000000}"/>
  <bookViews>
    <workbookView xWindow="0" yWindow="0" windowWidth="19200" windowHeight="10800" firstSheet="2" activeTab="3" xr2:uid="{00000000-000D-0000-FFFF-FFFF00000000}"/>
  </bookViews>
  <sheets>
    <sheet name="soal" sheetId="1" r:id="rId1"/>
    <sheet name="dataset" sheetId="2" r:id="rId2"/>
    <sheet name="pilot_project" sheetId="7" r:id="rId3"/>
    <sheet name="Nomor 1" sheetId="9" r:id="rId4"/>
    <sheet name="Nomor 2" sheetId="10" r:id="rId5"/>
    <sheet name="Nomor 3" sheetId="11" r:id="rId6"/>
    <sheet name="Nomor 4" sheetId="12" r:id="rId7"/>
    <sheet name="Nomor 5" sheetId="13" r:id="rId8"/>
    <sheet name="Nomor 6" sheetId="14" r:id="rId9"/>
  </sheets>
  <definedNames>
    <definedName name="_xlnm._FilterDatabase" localSheetId="1" hidden="1">dataset!$A$1:$E$201</definedName>
    <definedName name="_xlchart.v1.0" hidden="1">'Nomor 1'!$B$75</definedName>
    <definedName name="_xlchart.v1.1" hidden="1">'Nomor 1'!$B$76</definedName>
    <definedName name="_xlchart.v1.2" hidden="1">'Nomor 1'!$B$77</definedName>
    <definedName name="_xlchart.v1.3" hidden="1">'Nomor 1'!$B$78</definedName>
    <definedName name="_xlchart.v1.4" hidden="1">'Nomor 1'!$C$74:$F$74</definedName>
    <definedName name="_xlchart.v1.5" hidden="1">'Nomor 1'!$C$75:$F$75</definedName>
    <definedName name="_xlchart.v1.6" hidden="1">'Nomor 1'!$C$76:$F$76</definedName>
    <definedName name="_xlchart.v1.7" hidden="1">'Nomor 1'!$C$77:$F$77</definedName>
    <definedName name="_xlchart.v1.8" hidden="1">'Nomor 1'!$C$78:$F$78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8" i="9" l="1"/>
  <c r="Q48" i="9"/>
  <c r="S46" i="9"/>
  <c r="Q46" i="9"/>
  <c r="S44" i="9"/>
  <c r="Q44" i="9"/>
  <c r="S42" i="9"/>
  <c r="Q42" i="9"/>
  <c r="K48" i="9"/>
  <c r="K46" i="9"/>
  <c r="K44" i="9"/>
  <c r="K42" i="9"/>
  <c r="F49" i="9"/>
  <c r="F48" i="9"/>
  <c r="F47" i="9"/>
  <c r="F46" i="9"/>
  <c r="F45" i="9"/>
  <c r="F44" i="9"/>
  <c r="F43" i="9"/>
  <c r="F42" i="9"/>
  <c r="E49" i="9"/>
  <c r="E48" i="9"/>
  <c r="E47" i="9"/>
  <c r="E46" i="9"/>
  <c r="E45" i="9"/>
  <c r="E44" i="9"/>
  <c r="E43" i="9"/>
  <c r="E42" i="9"/>
  <c r="D49" i="9"/>
  <c r="D48" i="9"/>
  <c r="D47" i="9"/>
  <c r="D46" i="9"/>
  <c r="D45" i="9"/>
  <c r="D44" i="9"/>
  <c r="D43" i="9"/>
  <c r="D42" i="9"/>
  <c r="C49" i="9"/>
  <c r="C48" i="9"/>
  <c r="C47" i="9"/>
  <c r="C46" i="9"/>
  <c r="C45" i="9"/>
  <c r="C44" i="9"/>
  <c r="C43" i="9"/>
  <c r="C42" i="9"/>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2" i="11"/>
  <c r="V13" i="11"/>
  <c r="V12" i="11"/>
  <c r="V3" i="11"/>
  <c r="V8" i="11" s="1"/>
  <c r="V9" i="11" s="1"/>
  <c r="V2" i="11"/>
  <c r="Q3" i="11" l="1"/>
  <c r="Q26" i="11"/>
  <c r="Q25" i="11"/>
  <c r="Q24" i="11"/>
  <c r="Q49" i="11"/>
  <c r="Q23" i="11"/>
  <c r="Q48" i="11"/>
  <c r="Q22" i="11"/>
  <c r="Q47" i="11"/>
  <c r="Q14" i="11"/>
  <c r="Q46" i="11"/>
  <c r="Q13" i="11"/>
  <c r="Q12" i="11"/>
  <c r="Q35" i="11"/>
  <c r="Q34" i="11"/>
  <c r="Q38" i="11"/>
  <c r="Q37" i="11"/>
  <c r="Q11" i="11"/>
  <c r="Q50" i="11"/>
  <c r="Q36" i="11"/>
  <c r="Q10" i="11"/>
  <c r="Q45" i="11"/>
  <c r="Q33" i="11"/>
  <c r="Q21" i="11"/>
  <c r="Q9" i="11"/>
  <c r="Q44" i="11"/>
  <c r="Q32" i="11"/>
  <c r="Q20" i="11"/>
  <c r="Q8" i="11"/>
  <c r="Q2" i="11"/>
  <c r="Q43" i="11"/>
  <c r="Q31" i="11"/>
  <c r="Q19" i="11"/>
  <c r="Q7" i="11"/>
  <c r="Q54" i="11"/>
  <c r="Q42" i="11"/>
  <c r="Q30" i="11"/>
  <c r="Q18" i="11"/>
  <c r="Q6" i="11"/>
  <c r="Q53" i="11"/>
  <c r="Q41" i="11"/>
  <c r="Q29" i="11"/>
  <c r="Q17" i="11"/>
  <c r="Q5" i="11"/>
  <c r="Q52" i="11"/>
  <c r="Q40" i="11"/>
  <c r="Q28" i="11"/>
  <c r="Q16" i="11"/>
  <c r="Q4" i="11"/>
  <c r="Q51" i="11"/>
  <c r="Q39" i="11"/>
  <c r="Q27" i="11"/>
  <c r="Q15" i="11"/>
  <c r="I13" i="1" l="1"/>
  <c r="I16" i="1"/>
  <c r="I15" i="1"/>
  <c r="I14" i="1"/>
  <c r="I12" i="1"/>
  <c r="I10" i="1"/>
  <c r="I17" i="1" l="1"/>
</calcChain>
</file>

<file path=xl/sharedStrings.xml><?xml version="1.0" encoding="utf-8"?>
<sst xmlns="http://schemas.openxmlformats.org/spreadsheetml/2006/main" count="348" uniqueCount="284">
  <si>
    <t>KETERANGAN WARNA CELL</t>
  </si>
  <si>
    <t>Nilai tidak boleh di ubah</t>
  </si>
  <si>
    <t>Anda diberikan sebuah dataset pada sheet bernama "Dataset", yang berasal dari suatu industri atau bidang tertentu. Dataset ini akan digunakan untuk menyelesaikan tugas homework ini.</t>
  </si>
  <si>
    <t>No</t>
  </si>
  <si>
    <t>PERTANYAAN</t>
  </si>
  <si>
    <t>TEMPAT JAWABAN</t>
  </si>
  <si>
    <t>Total Poin</t>
  </si>
  <si>
    <t>Athlete_ID</t>
  </si>
  <si>
    <t>Training_Hours_Per_Week</t>
  </si>
  <si>
    <t>Recovery_Days_Per_Week</t>
  </si>
  <si>
    <t>Fatigue_Score</t>
  </si>
  <si>
    <t>ACL_Risk_Score</t>
  </si>
  <si>
    <t>A002</t>
  </si>
  <si>
    <t>A007</t>
  </si>
  <si>
    <t>A014</t>
  </si>
  <si>
    <t>A015</t>
  </si>
  <si>
    <t>A018</t>
  </si>
  <si>
    <t>A024</t>
  </si>
  <si>
    <t>A038</t>
  </si>
  <si>
    <t>A040</t>
  </si>
  <si>
    <t>A085</t>
  </si>
  <si>
    <t>A093</t>
  </si>
  <si>
    <t>A095</t>
  </si>
  <si>
    <t>A097</t>
  </si>
  <si>
    <t>A107</t>
  </si>
  <si>
    <t>A129</t>
  </si>
  <si>
    <t>A135</t>
  </si>
  <si>
    <t>A136</t>
  </si>
  <si>
    <t>A145</t>
  </si>
  <si>
    <t>A172</t>
  </si>
  <si>
    <t>A188</t>
  </si>
  <si>
    <t>A192</t>
  </si>
  <si>
    <t>Tempat Poin, tidak boleh diubah karena dapat mengganggu perhitungan</t>
  </si>
  <si>
    <t>Current Issue (Permasalahan Saat Ini)
Beberapa atlet memiliki ACL Risk Score yang tinggi, yang dapat meningkatkan risiko cedera lutut. Bagaimana cara menurunkan risiko ini dengan mengelola Training Hours Per Week, Recovery Days Per Week, dan Fatigue Score secara optimal?
Kriteria Risiko:
Jam Latihan Tinggi: Training_Hours_Per_Week ≥ 13
Tingkat Kelelahan Tinggi: Fatigue_Score ≥ 6
Pemulihan Kurang Optimal: Recovery_Days_Per_Week ≤ 2</t>
  </si>
  <si>
    <t>Buatlah storyboard yang menggambarkan kasus di atas secara sistematis.</t>
  </si>
  <si>
    <t>A001</t>
  </si>
  <si>
    <t>A003</t>
  </si>
  <si>
    <t>A004</t>
  </si>
  <si>
    <t>A005</t>
  </si>
  <si>
    <t>A006</t>
  </si>
  <si>
    <t>A008</t>
  </si>
  <si>
    <t>A009</t>
  </si>
  <si>
    <t>A010</t>
  </si>
  <si>
    <t>A011</t>
  </si>
  <si>
    <t>A012</t>
  </si>
  <si>
    <t>A013</t>
  </si>
  <si>
    <t>A016</t>
  </si>
  <si>
    <t>A017</t>
  </si>
  <si>
    <t>A019</t>
  </si>
  <si>
    <t>A020</t>
  </si>
  <si>
    <t>A021</t>
  </si>
  <si>
    <t>A022</t>
  </si>
  <si>
    <t>A023</t>
  </si>
  <si>
    <t>A025</t>
  </si>
  <si>
    <t>A026</t>
  </si>
  <si>
    <t>A027</t>
  </si>
  <si>
    <t>A028</t>
  </si>
  <si>
    <t>A029</t>
  </si>
  <si>
    <t>A030</t>
  </si>
  <si>
    <t>A031</t>
  </si>
  <si>
    <t>A032</t>
  </si>
  <si>
    <t>A033</t>
  </si>
  <si>
    <t>A034</t>
  </si>
  <si>
    <t>A035</t>
  </si>
  <si>
    <t>A036</t>
  </si>
  <si>
    <t>A037</t>
  </si>
  <si>
    <t>A039</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</si>
  <si>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</si>
  <si>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</si>
  <si>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</si>
  <si>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</si>
  <si>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</si>
  <si>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</si>
  <si>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</si>
  <si>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</si>
  <si>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</si>
  <si>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</si>
  <si>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</si>
  <si>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</si>
  <si>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</si>
  <si>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</si>
  <si>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</si>
  <si>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</si>
  <si>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</si>
  <si>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</si>
  <si>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</si>
  <si>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</si>
  <si>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</si>
  <si>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</si>
  <si>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</si>
  <si>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</si>
  <si>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</si>
  <si>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</si>
  <si>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</si>
  <si>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</si>
  <si>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</si>
  <si>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</si>
  <si>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</si>
  <si>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</si>
  <si>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</si>
  <si>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</si>
  <si>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</si>
  <si>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</si>
  <si>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</si>
  <si>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</si>
  <si>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</si>
  <si>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</si>
  <si>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</si>
  <si>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</si>
  <si>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</si>
  <si>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</si>
  <si>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A086</t>
  </si>
  <si>
    <t>A087</t>
  </si>
  <si>
    <t>A088</t>
  </si>
  <si>
    <t>A089</t>
  </si>
  <si>
    <t>A090</t>
  </si>
  <si>
    <t>A091</t>
  </si>
  <si>
    <t>A092</t>
  </si>
  <si>
    <t>A094</t>
  </si>
  <si>
    <t>A096</t>
  </si>
  <si>
    <t>A098</t>
  </si>
  <si>
    <t>A099</t>
  </si>
  <si>
    <t>A100</t>
  </si>
  <si>
    <t>A101</t>
  </si>
  <si>
    <t>A102</t>
  </si>
  <si>
    <t>A103</t>
  </si>
  <si>
    <t>A104</t>
  </si>
  <si>
    <t>A105</t>
  </si>
  <si>
    <t>A106</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</si>
  <si>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</si>
  <si>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</si>
  <si>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</si>
  <si>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</si>
  <si>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</si>
  <si>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</si>
  <si>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</si>
  <si>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</si>
  <si>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</si>
  <si>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</si>
  <si>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</si>
  <si>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</si>
  <si>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</si>
  <si>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</si>
  <si>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</si>
  <si>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</si>
  <si>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</si>
  <si>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</si>
  <si>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</si>
  <si>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</si>
  <si>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</si>
  <si>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A130</t>
  </si>
  <si>
    <t>A131</t>
  </si>
  <si>
    <t>A132</t>
  </si>
  <si>
    <t>A133</t>
  </si>
  <si>
    <t>A134</t>
  </si>
  <si>
    <t>A137</t>
  </si>
  <si>
    <t>A138</t>
  </si>
  <si>
    <t>A139</t>
  </si>
  <si>
    <t>A140</t>
  </si>
  <si>
    <t>A141</t>
  </si>
  <si>
    <t>A142</t>
  </si>
  <si>
    <t>A143</t>
  </si>
  <si>
    <t>A144</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</si>
  <si>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</si>
  <si>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</si>
  <si>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</si>
  <si>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</si>
  <si>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</si>
  <si>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</si>
  <si>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</si>
  <si>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</si>
  <si>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</si>
  <si>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</si>
  <si>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</si>
  <si>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</si>
  <si>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</si>
  <si>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</si>
  <si>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</si>
  <si>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</si>
  <si>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</si>
  <si>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</si>
  <si>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</si>
  <si>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</si>
  <si>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</si>
  <si>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</si>
  <si>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</si>
  <si>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</si>
  <si>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</si>
  <si>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</si>
  <si>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A173</t>
  </si>
  <si>
    <t>A174</t>
  </si>
  <si>
    <t>A175</t>
  </si>
  <si>
    <t>A176</t>
  </si>
  <si>
    <t>A177</t>
  </si>
  <si>
    <t>A178</t>
  </si>
  <si>
    <t>A179</t>
  </si>
  <si>
    <t>A180</t>
  </si>
  <si>
    <t>A181</t>
  </si>
  <si>
    <t>A182</t>
  </si>
  <si>
    <t>A183</t>
  </si>
  <si>
    <t>A184</t>
  </si>
  <si>
    <t>A185</t>
  </si>
  <si>
    <t>A186</t>
  </si>
  <si>
    <t>A187</t>
  </si>
  <si>
    <t>A189</t>
  </si>
  <si>
    <t>A190</t>
  </si>
  <si>
    <t>A191</t>
  </si>
  <si>
    <t>A193</t>
  </si>
  <si>
    <t>A194</t>
  </si>
  <si>
    <t>A195</t>
  </si>
  <si>
    <t>A196</t>
  </si>
  <si>
    <t>A197</t>
  </si>
  <si>
    <t>A198</t>
  </si>
  <si>
    <t>A199</t>
  </si>
  <si>
    <t>A200</t>
  </si>
  <si>
    <t>catatan tambahan</t>
  </si>
  <si>
    <t>Poin</t>
  </si>
  <si>
    <r>
      <t xml:space="preserve">Berikan jawaban-mu dimana saja pada sheet ini untuk </t>
    </r>
    <r>
      <rPr>
        <b/>
        <sz val="11"/>
        <color theme="0"/>
        <rFont val="Calibri"/>
        <family val="2"/>
      </rPr>
      <t xml:space="preserve">No 1 </t>
    </r>
    <r>
      <rPr>
        <sz val="11"/>
        <color theme="0"/>
        <rFont val="Calibri"/>
        <family val="2"/>
      </rPr>
      <t>dengan jelas dan terstruktur. Pastikan jawaban tersusun rapi, mudah dibaca, dan mudah dipahami. Bayangkan bahwa kamu sedang membuat analisis profesional yang akan disampaikan kepada atasan-mu.</t>
    </r>
  </si>
  <si>
    <t>Sheet Nomor 1</t>
  </si>
  <si>
    <t>Sheet Nomor 2</t>
  </si>
  <si>
    <t>Sheet Nomor 3</t>
  </si>
  <si>
    <t>Sheet Nomor 4</t>
  </si>
  <si>
    <t>Sheet Nomor 5</t>
  </si>
  <si>
    <t>Sheet Nomor 6</t>
  </si>
  <si>
    <t>Catatan Penting</t>
  </si>
  <si>
    <r>
      <t xml:space="preserve">Berikan jawaban-mu dimana saja pada sheet ini untuk </t>
    </r>
    <r>
      <rPr>
        <b/>
        <sz val="11"/>
        <color theme="0"/>
        <rFont val="Calibri"/>
        <family val="2"/>
      </rPr>
      <t xml:space="preserve">No 2 </t>
    </r>
    <r>
      <rPr>
        <sz val="11"/>
        <color theme="0"/>
        <rFont val="Calibri"/>
        <family val="2"/>
      </rPr>
      <t>dengan jelas dan terstruktur. Pastikan jawaban tersusun rapi, mudah dibaca, dan mudah dipahami. Bayangkan bahwa kamu sedang membuat analisis profesional yang akan disampaikan kepada atasan-mu.</t>
    </r>
  </si>
  <si>
    <r>
      <t xml:space="preserve">Berikan jawaban-mu dimana saja pada sheet ini untuk </t>
    </r>
    <r>
      <rPr>
        <b/>
        <sz val="11"/>
        <color theme="0"/>
        <rFont val="Calibri"/>
        <family val="2"/>
      </rPr>
      <t xml:space="preserve">No 3 </t>
    </r>
    <r>
      <rPr>
        <sz val="11"/>
        <color theme="0"/>
        <rFont val="Calibri"/>
        <family val="2"/>
      </rPr>
      <t>dengan jelas dan terstruktur. Pastikan jawaban tersusun rapi, mudah dibaca, dan mudah dipahami. Bayangkan bahwa kamu sedang membuat analisis profesional yang akan disampaikan kepada atasan-mu.</t>
    </r>
  </si>
  <si>
    <r>
      <t xml:space="preserve">Berikan jawaban-mu dimana saja pada sheet ini untuk </t>
    </r>
    <r>
      <rPr>
        <b/>
        <sz val="11"/>
        <color theme="0"/>
        <rFont val="Calibri"/>
        <family val="2"/>
      </rPr>
      <t xml:space="preserve">No 4 </t>
    </r>
    <r>
      <rPr>
        <sz val="11"/>
        <color theme="0"/>
        <rFont val="Calibri"/>
        <family val="2"/>
      </rPr>
      <t>dengan jelas dan terstruktur. Pastikan jawaban tersusun rapi, mudah dibaca, dan mudah dipahami. Bayangkan bahwa kamu sedang membuat analisis profesional yang akan disampaikan kepada atasan-mu.</t>
    </r>
  </si>
  <si>
    <r>
      <t xml:space="preserve">Berikan jawaban untuk </t>
    </r>
    <r>
      <rPr>
        <b/>
        <sz val="11"/>
        <color theme="0"/>
        <rFont val="Calibri"/>
        <family val="2"/>
      </rPr>
      <t xml:space="preserve">No 6 </t>
    </r>
    <r>
      <rPr>
        <sz val="11"/>
        <color theme="0"/>
        <rFont val="Calibri"/>
        <family val="2"/>
      </rPr>
      <t>pada cell hijau di bawah. Cantumkan</t>
    </r>
    <r>
      <rPr>
        <b/>
        <sz val="11"/>
        <color theme="0"/>
        <rFont val="Calibri"/>
        <family val="2"/>
      </rPr>
      <t xml:space="preserve"> link LinkedIn Post </t>
    </r>
    <r>
      <rPr>
        <sz val="11"/>
        <color theme="0"/>
        <rFont val="Calibri"/>
        <family val="2"/>
      </rPr>
      <t xml:space="preserve">yang dapat diakses secara </t>
    </r>
    <r>
      <rPr>
        <b/>
        <sz val="11"/>
        <color theme="0"/>
        <rFont val="Calibri"/>
        <family val="2"/>
      </rPr>
      <t>publik</t>
    </r>
    <r>
      <rPr>
        <sz val="11"/>
        <color theme="0"/>
        <rFont val="Calibri"/>
        <family val="2"/>
      </rPr>
      <t>.</t>
    </r>
  </si>
  <si>
    <r>
      <t>Gunakan analisis deskriptif pada data untuk mendemonstrasikan permasalahan (</t>
    </r>
    <r>
      <rPr>
        <i/>
        <sz val="12"/>
        <color rgb="FF000000"/>
        <rFont val="Calibri"/>
        <family val="2"/>
        <scheme val="minor"/>
      </rPr>
      <t>demonstrate issue</t>
    </r>
    <r>
      <rPr>
        <sz val="12"/>
        <color rgb="FF000000"/>
        <rFont val="Calibri"/>
        <family val="2"/>
        <scheme val="minor"/>
      </rPr>
      <t xml:space="preserve">) dengan seperti menghitung rata-rata setiap parameter, menganalisis hubungan antar variabel, serta mengidentifikasi pola yang </t>
    </r>
    <r>
      <rPr>
        <b/>
        <i/>
        <sz val="12"/>
        <color rgb="FF000000"/>
        <rFont val="Calibri"/>
        <family val="2"/>
        <scheme val="minor"/>
      </rPr>
      <t>menunjukkan faktor-faktor penyebab tingginya ACL Risk Score</t>
    </r>
    <r>
      <rPr>
        <sz val="12"/>
        <color rgb="FF000000"/>
        <rFont val="Calibri"/>
        <family val="2"/>
        <scheme val="minor"/>
      </rPr>
      <t>.</t>
    </r>
  </si>
  <si>
    <r>
      <t>Apa strategi yang dapat diterapkan untuk menyelesaikan permasalahan tersebut secara efektif (</t>
    </r>
    <r>
      <rPr>
        <i/>
        <sz val="12"/>
        <color rgb="FF000000"/>
        <rFont val="Calibri"/>
        <family val="2"/>
        <scheme val="minor"/>
      </rPr>
      <t>overcoming issue</t>
    </r>
    <r>
      <rPr>
        <sz val="12"/>
        <color rgb="FF000000"/>
        <rFont val="Calibri"/>
        <family val="2"/>
        <scheme val="minor"/>
      </rPr>
      <t>)?</t>
    </r>
  </si>
  <si>
    <t>Note: Jangan lupa untuk memberikan interpretasi dari hasil analisa yang kamu lakukan.</t>
  </si>
  <si>
    <r>
      <t xml:space="preserve">Setelah mengetahui permasalahannya, Tim akan menerapkan program pelatihan baru selama 4 bulan pada sekelompok atlet. Anggap saja, program pelatihan baru atau </t>
    </r>
    <r>
      <rPr>
        <i/>
        <sz val="12"/>
        <color rgb="FF000000"/>
        <rFont val="Calibri"/>
        <family val="2"/>
        <scheme val="minor"/>
      </rPr>
      <t>Pilot Project</t>
    </r>
    <r>
      <rPr>
        <sz val="12"/>
        <color rgb="FF000000"/>
        <rFont val="Calibri"/>
        <family val="2"/>
        <scheme val="minor"/>
      </rPr>
      <t xml:space="preserve"> telah selesai dilakukan, hasil data yang dihasilkan berdasarkan program baru tersebut akan dianalisis untuk melihat perubahan pada ACL Risk Score dan faktor-faktor terkait (data hasil pilot project pada sheet pilot_project). Selanjutnya, lakukan analisis data hasil Pilot Project tersebut, adakah </t>
    </r>
    <r>
      <rPr>
        <i/>
        <sz val="12"/>
        <color rgb="FF000000"/>
        <rFont val="Calibri"/>
        <family val="2"/>
        <scheme val="minor"/>
      </rPr>
      <t>insight</t>
    </r>
    <r>
      <rPr>
        <sz val="12"/>
        <color rgb="FF000000"/>
        <rFont val="Calibri"/>
        <family val="2"/>
        <scheme val="minor"/>
      </rPr>
      <t xml:space="preserve"> atau pembelajaran apa yang kamu dapatkan (</t>
    </r>
    <r>
      <rPr>
        <i/>
        <sz val="12"/>
        <color rgb="FF000000"/>
        <rFont val="Calibri"/>
        <family val="2"/>
        <scheme val="minor"/>
      </rPr>
      <t>Lesson Learned</t>
    </r>
    <r>
      <rPr>
        <sz val="12"/>
        <color rgb="FF000000"/>
        <rFont val="Calibri"/>
        <family val="2"/>
        <scheme val="minor"/>
      </rPr>
      <t xml:space="preserve">) setelah melakukan analisis data?   
</t>
    </r>
    <r>
      <rPr>
        <b/>
        <sz val="12"/>
        <color rgb="FF000000"/>
        <rFont val="Calibri"/>
        <family val="2"/>
        <scheme val="minor"/>
      </rPr>
      <t>Clue: Uji Hipotesis</t>
    </r>
  </si>
  <si>
    <r>
      <t xml:space="preserve">Setelah menjalankan pilot project dan mendapatkan </t>
    </r>
    <r>
      <rPr>
        <i/>
        <sz val="12"/>
        <color rgb="FF000000"/>
        <rFont val="Calibri"/>
        <family val="2"/>
        <scheme val="minor"/>
      </rPr>
      <t>insight</t>
    </r>
    <r>
      <rPr>
        <sz val="12"/>
        <color rgb="FF000000"/>
        <rFont val="Calibri"/>
        <family val="2"/>
        <scheme val="minor"/>
      </rPr>
      <t xml:space="preserve"> atau </t>
    </r>
    <r>
      <rPr>
        <i/>
        <sz val="12"/>
        <color rgb="FF000000"/>
        <rFont val="Calibri"/>
        <family val="2"/>
        <scheme val="minor"/>
      </rPr>
      <t>lesson learned</t>
    </r>
    <r>
      <rPr>
        <sz val="12"/>
        <color rgb="FF000000"/>
        <rFont val="Calibri"/>
        <family val="2"/>
        <scheme val="minor"/>
      </rPr>
      <t>, rekomendasi apa yang dapat diberikan untuk meningkatkan program pelatihan ke depannya (</t>
    </r>
    <r>
      <rPr>
        <i/>
        <sz val="12"/>
        <color rgb="FF000000"/>
        <rFont val="Calibri"/>
        <family val="2"/>
        <scheme val="minor"/>
      </rPr>
      <t>recommendation</t>
    </r>
    <r>
      <rPr>
        <sz val="12"/>
        <color rgb="FF000000"/>
        <rFont val="Calibri"/>
        <family val="2"/>
        <scheme val="minor"/>
      </rPr>
      <t>)?</t>
    </r>
  </si>
  <si>
    <t>Buatlah postingan di akun LinkedIn kamu mengenai tugas Storyboard yang telah kamu kerjakan, yang berfokus pada mengurangi ACL Risk Score pada atlet. Jangan lupa untuk mencantumkan hashtag dibawah ini pada post yang akan kamu upload.
Hashtag:
#LearnTodayGreatTomorrow
#HaloTechAcademy
#MiniBootcampSQL
#DataAnalyst
Menandai 3 akun berikut:
@HaloTechAcademy
@audhiaprilliant 
Pastikan postingan kamu menarik dan mudah dipahami! 😊</t>
  </si>
  <si>
    <r>
      <t xml:space="preserve">Berikan jawaban untuk </t>
    </r>
    <r>
      <rPr>
        <b/>
        <sz val="11"/>
        <color theme="0"/>
        <rFont val="Calibri"/>
        <family val="2"/>
      </rPr>
      <t xml:space="preserve">No 5 </t>
    </r>
    <r>
      <rPr>
        <sz val="11"/>
        <color theme="0"/>
        <rFont val="Calibri"/>
        <family val="2"/>
      </rPr>
      <t>pada cell hijau di bawah terkait rekomendasi yang bisa kamu berikan kepada Pelatih.</t>
    </r>
  </si>
  <si>
    <t>Jumlah Sampling (n)</t>
  </si>
  <si>
    <t>t-Test: Two-Sample Assuming Unequal Variances</t>
  </si>
  <si>
    <t>Mean</t>
  </si>
  <si>
    <t>Variance</t>
  </si>
  <si>
    <t>Observations</t>
  </si>
  <si>
    <t>Hypothesized Mean Difference</t>
  </si>
  <si>
    <t>df</t>
  </si>
  <si>
    <t>t Stat</t>
  </si>
  <si>
    <t>P(T&lt;=t) one-tail</t>
  </si>
  <si>
    <t>t Critical one-tail</t>
  </si>
  <si>
    <t>P(T&lt;=t) two-tail</t>
  </si>
  <si>
    <t>t Critical two-tail</t>
  </si>
  <si>
    <t>Zuji</t>
  </si>
  <si>
    <t>Zkritis</t>
  </si>
  <si>
    <t>Note: ada penambahan data</t>
  </si>
  <si>
    <t>Z(b) untuk power 80%</t>
  </si>
  <si>
    <t>Z(a/2) atau Z(a)</t>
  </si>
  <si>
    <t>Pembulatan</t>
  </si>
  <si>
    <t>Effect Size</t>
  </si>
  <si>
    <t>Populasi kelompok variasi</t>
  </si>
  <si>
    <t>Populasi kelompok kontrol</t>
  </si>
  <si>
    <t>Sampling Kelompok Kontrol</t>
  </si>
  <si>
    <t>Sampling Kelompok Variasi</t>
  </si>
  <si>
    <t>Rata-Rata kelompok variasi (x)</t>
  </si>
  <si>
    <t>Standard Deviasi kelompok variasi (s)</t>
  </si>
  <si>
    <t>Rata-Rata kelompok kontrol (x)</t>
  </si>
  <si>
    <t>Standard Deviasi kelompok kontrol (s)</t>
  </si>
  <si>
    <t>Jawaban Soal Nomor 5 - Rekomendasi
Berikut adalah beberapa rekomendasi praktis yang dapat diberikan kepada pelatih:
1. Sesuaikan Recovery Days Secara Individual
-Tambahkan 1-2 hari pemulihan ekstra untuk atlet dengan ACL Risk Score tinggi.
-Pastikan keseimbangan antara latihan dan pemulihan agar performa tetap optimal. 
2. Kombinasikan dengan Latihan Penguatan Lutut
-Terapkan latihan stabilisasi lutut 
-Pastikan teknik gerakan atlet dalam latihan beban sudah benar 
3. Edukasi Atlet tentang Manajemen Pemulihan
-Ajarkan pentingnya nutrisi, tidur berkualitas, dan stretching dalam mempercepat pemulihan.</t>
  </si>
  <si>
    <t xml:space="preserve">Key Metric : </t>
  </si>
  <si>
    <t>count</t>
  </si>
  <si>
    <t>mean</t>
  </si>
  <si>
    <t>std</t>
  </si>
  <si>
    <t>min</t>
  </si>
  <si>
    <t>max</t>
  </si>
  <si>
    <t>25%/Q1</t>
  </si>
  <si>
    <t>50%/Q2</t>
  </si>
  <si>
    <t>75%/Q3</t>
  </si>
  <si>
    <t>Jawaban Soal Nomor 6
Link Linkend Post:  
https://www.linkedin.com/posts/amirahzubaidi_learntodaygreattomorrow-halotechacademy-minibootcampstatistics-activity-7294365283790532608-desP?utm_source=share&amp;utm_medium=member_desktop&amp;rcm=ACoAAC9yvOQBJsaMCqciQuV9kRuLaAn5Z1FpjNk</t>
  </si>
  <si>
    <t>Hitung IQR untuk Training_Hours_Per_Week:</t>
  </si>
  <si>
    <t>Hitung IQR untuk Recovery_Days_Per_Week:</t>
  </si>
  <si>
    <t>Hitung IQR untuk Fatique_Score:</t>
  </si>
  <si>
    <t>Hitung untuk ACL_Risk_Score:</t>
  </si>
  <si>
    <t>Lower Bound:</t>
  </si>
  <si>
    <t>Tentukan Batas Outlier untuk Training_Hours_Per_Week:</t>
  </si>
  <si>
    <t>Upper Bound:</t>
  </si>
  <si>
    <t>Tentukan Batas Outlier untuk Recovery_Days_Per_Week:</t>
  </si>
  <si>
    <t>Tentukan Batas Outlier untuk Fatique_Score:</t>
  </si>
  <si>
    <t>Tentukan Batas Outlier untuk ACL_Risk_Score: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</si>
</sst>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rgb="FFFFFFFF"/>
      <name val="Calibri"/>
    </font>
    <font>
      <sz val="11"/>
      <name val="Calibri"/>
    </font>
    <font>
      <sz val="11"/>
      <color rgb="FF000000"/>
      <name val="Calibri"/>
    </font>
    <font>
      <sz val="11"/>
      <color theme="1"/>
      <name val="Calibri"/>
      <scheme val="minor"/>
    </font>
    <font>
      <sz val="8"/>
      <name val="Calibri"/>
      <family val="2"/>
      <scheme val="minor"/>
    </font>
    <font>
      <sz val="12"/>
      <color rgb="FF00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font>
    <font>
      <b/>
      <sz val="11"/>
      <color theme="0"/>
      <name val="Calibri"/>
      <family val="2"/>
    </font>
    <font>
      <b/>
      <sz val="12"/>
      <color rgb="FF000000"/>
      <name val="Calibri"/>
      <family val="2"/>
    </font>
    <font>
      <b/>
      <sz val="12"/>
      <color rgb="FF000000"/>
      <name val="Calibri"/>
      <family val="2"/>
      <scheme val="minor"/>
    </font>
    <font>
      <b/>
      <i/>
      <sz val="12"/>
      <color rgb="FF000000"/>
      <name val="Calibri"/>
      <family val="2"/>
      <scheme val="minor"/>
    </font>
    <font>
      <i/>
      <sz val="12"/>
      <color rgb="FF000000"/>
      <name val="Calibri"/>
      <family val="2"/>
      <scheme val="minor"/>
    </font>
    <font>
      <i/>
      <sz val="11"/>
      <color theme="1"/>
      <name val="Calibri"/>
      <family val="2"/>
      <scheme val="minor"/>
    </font>
    <font>
      <sz val="11"/>
      <color rgb="FFC8AAAA"/>
      <name val="Calibri"/>
      <family val="2"/>
      <scheme val="minor"/>
    </font>
  </fonts>
  <fills count="19">
    <fill>
      <patternFill patternType="none"/>
    </fill>
    <fill>
      <patternFill patternType="gray125"/>
    </fill>
    <fill>
      <patternFill patternType="solid">
        <fgColor rgb="FFFF0000"/>
        <bgColor rgb="FFFF0000"/>
      </patternFill>
    </fill>
    <fill>
      <patternFill patternType="solid">
        <fgColor rgb="FFD9E2F3"/>
        <bgColor rgb="FFD9E2F3"/>
      </patternFill>
    </fill>
    <fill>
      <patternFill patternType="solid">
        <fgColor theme="4" tint="0.79998168889431442"/>
        <bgColor indexed="64"/>
      </patternFill>
    </fill>
    <fill>
      <patternFill patternType="solid">
        <fgColor theme="4" tint="0.79998168889431442"/>
        <bgColor rgb="FFD9E1F2"/>
      </patternFill>
    </fill>
    <fill>
      <patternFill patternType="solid">
        <fgColor theme="4" tint="0.79998168889431442"/>
        <bgColor rgb="FF000000"/>
      </patternFill>
    </fill>
    <fill>
      <patternFill patternType="solid">
        <fgColor theme="7" tint="0.79998168889431442"/>
        <bgColor indexed="64"/>
      </patternFill>
    </fill>
    <fill>
      <patternFill patternType="solid">
        <fgColor theme="7" tint="0.79998168889431442"/>
        <bgColor rgb="FFD9E1F2"/>
      </patternFill>
    </fill>
    <fill>
      <patternFill patternType="solid">
        <fgColor theme="7" tint="0.79998168889431442"/>
        <bgColor rgb="FFFFFF00"/>
      </patternFill>
    </fill>
    <fill>
      <patternFill patternType="solid">
        <fgColor theme="9" tint="0.79998168889431442"/>
        <bgColor indexed="64"/>
      </patternFill>
    </fill>
    <fill>
      <patternFill patternType="solid">
        <fgColor rgb="FF002060"/>
        <bgColor rgb="FFE2EFD9"/>
      </patternFill>
    </fill>
    <fill>
      <patternFill patternType="solid">
        <fgColor rgb="FF00206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59999389629810485"/>
        <bgColor rgb="FFD9E2F3"/>
      </patternFill>
    </fill>
    <fill>
      <patternFill patternType="solid">
        <fgColor theme="8" tint="0.59999389629810485"/>
        <bgColor indexed="64"/>
      </patternFill>
    </fill>
    <fill>
      <patternFill patternType="solid">
        <fgColor rgb="FFF4D793"/>
        <bgColor indexed="64"/>
      </patternFill>
    </fill>
    <fill>
      <patternFill patternType="solid">
        <fgColor theme="7" tint="0.59999389629810485"/>
        <bgColor indexed="64"/>
      </patternFill>
    </fill>
  </fills>
  <borders count="25">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8">
    <xf numFmtId="0" fontId="0" fillId="0" borderId="0" xfId="0"/>
    <xf numFmtId="0" fontId="6" fillId="0" borderId="0" xfId="0" applyFont="1" applyAlignment="1">
      <alignment wrapText="1"/>
    </xf>
    <xf numFmtId="0" fontId="6" fillId="0" borderId="0" xfId="0" applyFont="1" applyAlignment="1">
      <alignment horizontal="center" vertical="center"/>
    </xf>
    <xf numFmtId="0" fontId="9" fillId="0" borderId="0" xfId="0" applyFont="1" applyAlignment="1">
      <alignment wrapText="1"/>
    </xf>
    <xf numFmtId="0" fontId="10" fillId="0" borderId="0" xfId="0" applyFont="1"/>
    <xf numFmtId="0" fontId="5" fillId="0" borderId="0" xfId="0" applyFont="1"/>
    <xf numFmtId="0" fontId="12" fillId="5" borderId="11" xfId="0" applyFont="1" applyFill="1" applyBorder="1" applyAlignment="1">
      <alignment horizontal="center" vertical="center"/>
    </xf>
    <xf numFmtId="0" fontId="12" fillId="5" borderId="11" xfId="0" applyFont="1" applyFill="1" applyBorder="1" applyAlignment="1">
      <alignment horizontal="center" vertical="center" wrapText="1"/>
    </xf>
    <xf numFmtId="0" fontId="10" fillId="4" borderId="0" xfId="0" applyFont="1" applyFill="1" applyAlignment="1">
      <alignment horizontal="center" vertical="center"/>
    </xf>
    <xf numFmtId="0" fontId="14" fillId="7" borderId="11" xfId="0" applyFont="1" applyFill="1" applyBorder="1" applyAlignment="1">
      <alignment horizontal="center" vertical="center"/>
    </xf>
    <xf numFmtId="0" fontId="12" fillId="8" borderId="11" xfId="0" applyFont="1" applyFill="1" applyBorder="1" applyAlignment="1">
      <alignment horizontal="center" vertical="center" wrapText="1"/>
    </xf>
    <xf numFmtId="0" fontId="12" fillId="8" borderId="11" xfId="0" quotePrefix="1" applyFont="1" applyFill="1" applyBorder="1" applyAlignment="1">
      <alignment horizontal="center" vertical="center" wrapText="1"/>
    </xf>
    <xf numFmtId="0" fontId="6" fillId="7" borderId="0" xfId="0" applyFont="1" applyFill="1" applyAlignment="1">
      <alignment horizontal="center" vertical="center"/>
    </xf>
    <xf numFmtId="0" fontId="15" fillId="7" borderId="10" xfId="0" applyFont="1" applyFill="1" applyBorder="1" applyAlignment="1">
      <alignment horizontal="center" vertical="center"/>
    </xf>
    <xf numFmtId="0" fontId="17" fillId="0" borderId="0" xfId="0" applyFont="1" applyAlignment="1">
      <alignment horizontal="center" vertical="center"/>
    </xf>
    <xf numFmtId="0" fontId="0" fillId="10" borderId="0" xfId="0" applyFill="1"/>
    <xf numFmtId="0" fontId="3" fillId="0" borderId="0" xfId="0" applyFont="1"/>
    <xf numFmtId="0" fontId="0" fillId="14" borderId="0" xfId="0" applyFill="1"/>
    <xf numFmtId="0" fontId="0" fillId="16" borderId="0" xfId="0" applyFill="1"/>
    <xf numFmtId="0" fontId="25" fillId="0" borderId="0" xfId="0" applyFont="1"/>
    <xf numFmtId="0" fontId="25" fillId="17" borderId="0" xfId="0" applyFont="1" applyFill="1"/>
    <xf numFmtId="0" fontId="25" fillId="17" borderId="0" xfId="0" applyFont="1" applyFill="1" applyAlignment="1">
      <alignment horizontal="left"/>
    </xf>
    <xf numFmtId="0" fontId="0" fillId="17" borderId="0" xfId="0" applyFill="1"/>
    <xf numFmtId="0" fontId="0" fillId="16" borderId="0" xfId="0" applyFill="1" applyAlignment="1">
      <alignment horizontal="center"/>
    </xf>
    <xf numFmtId="0" fontId="0" fillId="0" borderId="0" xfId="0" applyAlignment="1">
      <alignment horizontal="center"/>
    </xf>
    <xf numFmtId="0" fontId="0" fillId="14" borderId="10" xfId="0" applyFill="1" applyBorder="1"/>
    <xf numFmtId="0" fontId="10" fillId="10" borderId="0" xfId="0" applyFont="1" applyFill="1" applyAlignment="1">
      <alignment horizontal="center" vertical="center"/>
    </xf>
    <xf numFmtId="0" fontId="0" fillId="10" borderId="0" xfId="0" applyFill="1" applyAlignment="1">
      <alignment horizontal="center"/>
    </xf>
    <xf numFmtId="0" fontId="10" fillId="0" borderId="0" xfId="0" applyFont="1" applyAlignment="1">
      <alignment horizontal="center" vertical="center"/>
    </xf>
    <xf numFmtId="0" fontId="18" fillId="0" borderId="10" xfId="0" applyFont="1" applyBorder="1" applyAlignment="1">
      <alignment horizontal="left" vertical="top" wrapText="1"/>
    </xf>
    <xf numFmtId="0" fontId="16" fillId="0" borderId="0" xfId="0" applyFont="1" applyAlignment="1">
      <alignment horizontal="center" vertical="center" wrapText="1"/>
    </xf>
    <xf numFmtId="0" fontId="10" fillId="10" borderId="0" xfId="0" applyFont="1" applyFill="1" applyAlignment="1">
      <alignment horizontal="center"/>
    </xf>
    <xf numFmtId="0" fontId="0" fillId="18" borderId="0" xfId="0" applyFill="1"/>
    <xf numFmtId="0" fontId="2" fillId="18" borderId="0" xfId="0" applyFont="1" applyFill="1"/>
    <xf numFmtId="0" fontId="17" fillId="10" borderId="11" xfId="0" applyFont="1" applyFill="1" applyBorder="1" applyAlignment="1">
      <alignment horizontal="center" vertical="top"/>
    </xf>
    <xf numFmtId="0" fontId="24" fillId="10" borderId="24" xfId="0" applyFont="1" applyFill="1" applyBorder="1" applyAlignment="1">
      <alignment horizontal="center"/>
    </xf>
    <xf numFmtId="0" fontId="0" fillId="10" borderId="10" xfId="0" applyFill="1" applyBorder="1"/>
    <xf numFmtId="0" fontId="0" fillId="10" borderId="23" xfId="0" applyFill="1" applyBorder="1"/>
    <xf numFmtId="0" fontId="0" fillId="7" borderId="0" xfId="0" applyFill="1"/>
    <xf numFmtId="0" fontId="24" fillId="7" borderId="24" xfId="0" applyFont="1" applyFill="1" applyBorder="1" applyAlignment="1">
      <alignment horizontal="center"/>
    </xf>
    <xf numFmtId="0" fontId="0" fillId="7" borderId="10" xfId="0" applyFill="1" applyBorder="1"/>
    <xf numFmtId="0" fontId="2" fillId="7" borderId="0" xfId="0" applyFont="1" applyFill="1"/>
    <xf numFmtId="0" fontId="0" fillId="7" borderId="23" xfId="0" applyFill="1" applyBorder="1"/>
    <xf numFmtId="0" fontId="12" fillId="5" borderId="14" xfId="0" quotePrefix="1" applyFont="1" applyFill="1" applyBorder="1" applyAlignment="1">
      <alignment horizontal="center" vertical="center" wrapText="1"/>
    </xf>
    <xf numFmtId="0" fontId="12" fillId="5" borderId="16" xfId="0" quotePrefix="1" applyFont="1" applyFill="1" applyBorder="1" applyAlignment="1">
      <alignment horizontal="center" vertical="center" wrapText="1"/>
    </xf>
    <xf numFmtId="0" fontId="12" fillId="5" borderId="15" xfId="0" quotePrefix="1"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22" xfId="0" applyFont="1" applyFill="1" applyBorder="1" applyAlignment="1">
      <alignment horizontal="center" vertical="center" wrapText="1"/>
    </xf>
    <xf numFmtId="0" fontId="7" fillId="2" borderId="1" xfId="0" applyFont="1" applyFill="1" applyBorder="1" applyAlignment="1">
      <alignment horizontal="center"/>
    </xf>
    <xf numFmtId="0" fontId="8" fillId="0" borderId="2" xfId="0" applyFont="1" applyBorder="1"/>
    <xf numFmtId="0" fontId="8" fillId="0" borderId="3" xfId="0" applyFont="1" applyBorder="1"/>
    <xf numFmtId="0" fontId="6" fillId="3" borderId="1" xfId="0" applyFont="1" applyFill="1" applyBorder="1"/>
    <xf numFmtId="0" fontId="6" fillId="11" borderId="1" xfId="0" applyFont="1" applyFill="1" applyBorder="1"/>
    <xf numFmtId="0" fontId="8" fillId="12" borderId="4" xfId="0" applyFont="1" applyFill="1" applyBorder="1"/>
    <xf numFmtId="0" fontId="6" fillId="9" borderId="1" xfId="0" applyFont="1" applyFill="1" applyBorder="1" applyAlignment="1">
      <alignment horizontal="center"/>
    </xf>
    <xf numFmtId="0" fontId="8" fillId="7" borderId="3" xfId="0" applyFont="1" applyFill="1" applyBorder="1"/>
    <xf numFmtId="0" fontId="6" fillId="3" borderId="5" xfId="0" applyFont="1" applyFill="1" applyBorder="1" applyAlignment="1">
      <alignment horizontal="left" vertical="center" wrapText="1"/>
    </xf>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12" fillId="6" borderId="14" xfId="0" applyFont="1" applyFill="1" applyBorder="1" applyAlignment="1">
      <alignment horizontal="left" vertical="center" wrapText="1"/>
    </xf>
    <xf numFmtId="0" fontId="12" fillId="6" borderId="15" xfId="0" applyFont="1" applyFill="1" applyBorder="1" applyAlignment="1">
      <alignment horizontal="left" vertical="center" wrapText="1"/>
    </xf>
    <xf numFmtId="0" fontId="12" fillId="5" borderId="14" xfId="0"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2" fillId="5" borderId="15"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2" fillId="5" borderId="11" xfId="0" applyFont="1" applyFill="1" applyBorder="1" applyAlignment="1">
      <alignment horizontal="center" vertical="center"/>
    </xf>
    <xf numFmtId="0" fontId="13" fillId="4" borderId="11" xfId="0" applyFont="1" applyFill="1" applyBorder="1" applyAlignment="1">
      <alignment horizontal="center" vertical="center"/>
    </xf>
    <xf numFmtId="0" fontId="12" fillId="6" borderId="11" xfId="0" applyFont="1" applyFill="1" applyBorder="1" applyAlignment="1">
      <alignment horizontal="left" vertical="center" wrapText="1"/>
    </xf>
    <xf numFmtId="0" fontId="16" fillId="13" borderId="0" xfId="0" applyFont="1" applyFill="1" applyAlignment="1">
      <alignment horizontal="center" vertical="center" wrapText="1"/>
    </xf>
    <xf numFmtId="0" fontId="18" fillId="11" borderId="10" xfId="0" applyFont="1" applyFill="1" applyBorder="1" applyAlignment="1">
      <alignment horizontal="left" vertical="top" wrapText="1"/>
    </xf>
    <xf numFmtId="0" fontId="20" fillId="0" borderId="0" xfId="0" applyFont="1" applyAlignment="1">
      <alignment horizontal="center"/>
    </xf>
    <xf numFmtId="0" fontId="8" fillId="15" borderId="10" xfId="0" applyFont="1" applyFill="1" applyBorder="1" applyAlignment="1">
      <alignment horizontal="left"/>
    </xf>
    <xf numFmtId="0" fontId="8" fillId="14" borderId="10" xfId="0" applyFont="1" applyFill="1" applyBorder="1"/>
    <xf numFmtId="0" fontId="0" fillId="10" borderId="0" xfId="0" applyFill="1" applyAlignment="1">
      <alignment horizontal="center"/>
    </xf>
    <xf numFmtId="0" fontId="2" fillId="10" borderId="0" xfId="0" applyFont="1" applyFill="1" applyAlignment="1">
      <alignment horizontal="left" vertical="top" wrapText="1"/>
    </xf>
    <xf numFmtId="0" fontId="4" fillId="10" borderId="0" xfId="0" applyFont="1" applyFill="1" applyAlignment="1">
      <alignment horizontal="left" vertical="top" wrapText="1"/>
    </xf>
    <xf numFmtId="0" fontId="1" fillId="10" borderId="0" xfId="0" applyFont="1" applyFill="1" applyAlignment="1">
      <alignment horizontal="left" vertical="top" wrapText="1"/>
    </xf>
    <xf numFmtId="0" fontId="0" fillId="10" borderId="0" xfId="0" applyFill="1" applyAlignment="1">
      <alignment horizontal="left" vertical="top"/>
    </xf>
  </cellXfs>
  <cellStyles count="1">
    <cellStyle name="Normal" xfId="0" builtinId="0"/>
  </cellStyles>
  <dxfs count="0"/>
  <tableStyles count="0" defaultTableStyle="TableStyleMedium2" defaultPivotStyle="PivotStyleLight16"/>
  <colors>
    <mruColors>
      <color rgb="FFA94A4A"/>
      <color rgb="FFF4D793"/>
      <color rgb="FF9F8383"/>
      <color rgb="FF574964"/>
      <color rgb="FFC8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data id="1">
      <cx:strDim type="cat">
        <cx:f dir="row">_xlchart.v1.4</cx:f>
      </cx:strDim>
      <cx:numDim type="val">
        <cx:f dir="row">_xlchart.v1.6</cx:f>
      </cx:numDim>
    </cx:data>
    <cx:data id="2">
      <cx:strDim type="cat">
        <cx:f dir="row">_xlchart.v1.4</cx:f>
      </cx:strDim>
      <cx:numDim type="val">
        <cx:f dir="row">_xlchart.v1.7</cx:f>
      </cx:numDim>
    </cx:data>
    <cx:data id="3">
      <cx:strDim type="cat">
        <cx:f dir="row">_xlchart.v1.4</cx:f>
      </cx:strDim>
      <cx:numDim type="val">
        <cx:f dir="row">_xlchart.v1.8</cx:f>
      </cx:numDim>
    </cx:data>
  </cx:chartData>
  <cx:chart>
    <cx:plotArea>
      <cx:plotAreaRegion>
        <cx:series layoutId="boxWhisker" uniqueId="{E2A20D2B-70D9-46A1-92E0-134C9585AE89}">
          <cx:tx>
            <cx:txData>
              <cx:f>_xlchart.v1.0</cx:f>
              <cx:v>Training_Hours_Per_Week</cx:v>
            </cx:txData>
          </cx:tx>
          <cx:dataId val="0"/>
          <cx:layoutPr>
            <cx:visibility meanLine="0" meanMarker="1" nonoutliers="0" outliers="1"/>
            <cx:statistics quartileMethod="exclusive"/>
          </cx:layoutPr>
        </cx:series>
        <cx:series layoutId="boxWhisker" uniqueId="{890F00BB-4F05-41B8-9F31-9C13EC8C948C}">
          <cx:tx>
            <cx:txData>
              <cx:f>_xlchart.v1.1</cx:f>
              <cx:v>Recovery_Days_Per_Week</cx:v>
            </cx:txData>
          </cx:tx>
          <cx:dataId val="1"/>
          <cx:layoutPr>
            <cx:visibility meanLine="0" meanMarker="1" nonoutliers="0" outliers="1"/>
            <cx:statistics quartileMethod="exclusive"/>
          </cx:layoutPr>
        </cx:series>
        <cx:series layoutId="boxWhisker" uniqueId="{01DCD3FB-F552-47F5-A8F4-4B213199ACAC}">
          <cx:tx>
            <cx:txData>
              <cx:f>_xlchart.v1.2</cx:f>
              <cx:v>Fatigue_Score</cx:v>
            </cx:txData>
          </cx:tx>
          <cx:dataId val="2"/>
          <cx:layoutPr>
            <cx:visibility meanLine="0" meanMarker="1" nonoutliers="0" outliers="1"/>
            <cx:statistics quartileMethod="exclusive"/>
          </cx:layoutPr>
        </cx:series>
        <cx:series layoutId="boxWhisker" uniqueId="{7CAD3229-104D-4699-BEBE-2524A40230A8}">
          <cx:tx>
            <cx:txData>
              <cx:f>_xlchart.v1.3</cx:f>
              <cx:v>ACL_Risk_Score</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0</xdr:col>
      <xdr:colOff>525718</xdr:colOff>
      <xdr:row>11</xdr:row>
      <xdr:rowOff>2845</xdr:rowOff>
    </xdr:from>
    <xdr:to>
      <xdr:col>9</xdr:col>
      <xdr:colOff>241139</xdr:colOff>
      <xdr:row>26</xdr:row>
      <xdr:rowOff>96455</xdr:rowOff>
    </xdr:to>
    <xdr:sp macro="" textlink="">
      <xdr:nvSpPr>
        <xdr:cNvPr id="3" name="Persegi Panjang: Sudut Lengkung 2">
          <a:extLst>
            <a:ext uri="{FF2B5EF4-FFF2-40B4-BE49-F238E27FC236}">
              <a16:creationId xmlns:a16="http://schemas.microsoft.com/office/drawing/2014/main" id="{44297E79-C13C-F93E-519C-937286CF7A47}"/>
            </a:ext>
          </a:extLst>
        </xdr:cNvPr>
        <xdr:cNvSpPr/>
      </xdr:nvSpPr>
      <xdr:spPr>
        <a:xfrm>
          <a:off x="525718" y="2060567"/>
          <a:ext cx="5149092" cy="2866711"/>
        </a:xfrm>
        <a:prstGeom prst="roundRect">
          <a:avLst>
            <a:gd name="adj" fmla="val 137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Untuk menurunkan risiko ACL berdasarkan kriteria yang diberikan, pengelolaan </a:t>
          </a:r>
          <a:r>
            <a:rPr lang="en-ID" b="1">
              <a:solidFill>
                <a:sysClr val="windowText" lastClr="000000"/>
              </a:solidFill>
            </a:rPr>
            <a:t>Training Hours Per Week</a:t>
          </a:r>
          <a:r>
            <a:rPr lang="en-ID">
              <a:solidFill>
                <a:sysClr val="windowText" lastClr="000000"/>
              </a:solidFill>
            </a:rPr>
            <a:t>, </a:t>
          </a:r>
          <a:r>
            <a:rPr lang="en-ID" b="1">
              <a:solidFill>
                <a:sysClr val="windowText" lastClr="000000"/>
              </a:solidFill>
            </a:rPr>
            <a:t>Recovery Days Per Week</a:t>
          </a:r>
          <a:r>
            <a:rPr lang="en-ID">
              <a:solidFill>
                <a:sysClr val="windowText" lastClr="000000"/>
              </a:solidFill>
            </a:rPr>
            <a:t>, dan </a:t>
          </a:r>
          <a:r>
            <a:rPr lang="en-ID" b="1">
              <a:solidFill>
                <a:sysClr val="windowText" lastClr="000000"/>
              </a:solidFill>
            </a:rPr>
            <a:t>Fatigue Score</a:t>
          </a:r>
          <a:r>
            <a:rPr lang="en-ID">
              <a:solidFill>
                <a:sysClr val="windowText" lastClr="000000"/>
              </a:solidFill>
            </a:rPr>
            <a:t> perlu dioptimalkan dengan strategi berikut:</a:t>
          </a:r>
        </a:p>
        <a:p>
          <a:endParaRPr lang="en-ID">
            <a:solidFill>
              <a:sysClr val="windowText" lastClr="000000"/>
            </a:solidFill>
          </a:endParaRPr>
        </a:p>
        <a:p>
          <a:r>
            <a:rPr lang="en-ID" b="1">
              <a:solidFill>
                <a:sysClr val="windowText" lastClr="000000"/>
              </a:solidFill>
            </a:rPr>
            <a:t>1. Kurangi Training Hours Per Week jika ≥ 13</a:t>
          </a:r>
          <a:endParaRPr lang="en-ID" b="0">
            <a:solidFill>
              <a:sysClr val="windowText" lastClr="000000"/>
            </a:solidFill>
          </a:endParaRPr>
        </a:p>
        <a:p>
          <a:r>
            <a:rPr lang="en-ID" b="0">
              <a:solidFill>
                <a:sysClr val="windowText" lastClr="000000"/>
              </a:solidFill>
            </a:rPr>
            <a:t>-</a:t>
          </a:r>
          <a:r>
            <a:rPr lang="en-ID">
              <a:solidFill>
                <a:sysClr val="windowText" lastClr="000000"/>
              </a:solidFill>
            </a:rPr>
            <a:t>Batasi durasi latihan maksimal 10–12 jam per minggu.</a:t>
          </a:r>
        </a:p>
        <a:p>
          <a:r>
            <a:rPr lang="en-ID">
              <a:solidFill>
                <a:sysClr val="windowText" lastClr="000000"/>
              </a:solidFill>
            </a:rPr>
            <a:t>-Gunakanlah periodisasi latihan untuk mengurangi beban saat mendekati batas kelelahan.</a:t>
          </a:r>
        </a:p>
        <a:p>
          <a:r>
            <a:rPr lang="en-ID">
              <a:solidFill>
                <a:sysClr val="windowText" lastClr="000000"/>
              </a:solidFill>
            </a:rPr>
            <a:t>-Kombinasikan latihan intensitas tinggi dan rendah untuk mengurangi stres pada lutut.</a:t>
          </a:r>
        </a:p>
        <a:p>
          <a:r>
            <a:rPr lang="en-ID" b="1">
              <a:solidFill>
                <a:sysClr val="windowText" lastClr="000000"/>
              </a:solidFill>
            </a:rPr>
            <a:t>2. Tingkatkan Recovery Days Per Week jika ≤ 2</a:t>
          </a:r>
          <a:endParaRPr lang="en-ID" b="0">
            <a:solidFill>
              <a:sysClr val="windowText" lastClr="000000"/>
            </a:solidFill>
          </a:endParaRPr>
        </a:p>
        <a:p>
          <a:r>
            <a:rPr lang="en-ID" b="0">
              <a:solidFill>
                <a:sysClr val="windowText" lastClr="000000"/>
              </a:solidFill>
            </a:rPr>
            <a:t>-Menambahkan</a:t>
          </a:r>
          <a:r>
            <a:rPr lang="en-ID">
              <a:solidFill>
                <a:sysClr val="windowText" lastClr="000000"/>
              </a:solidFill>
            </a:rPr>
            <a:t> setidaknya satu hari pemulihan aktif (contoh: yoga, stretching, atau latihan ringan).</a:t>
          </a:r>
        </a:p>
        <a:p>
          <a:r>
            <a:rPr lang="en-ID">
              <a:solidFill>
                <a:sysClr val="windowText" lastClr="000000"/>
              </a:solidFill>
            </a:rPr>
            <a:t>-Prioritaskan tidur berkualitas dan nutrisi optimal untuk pemulihan.</a:t>
          </a:r>
        </a:p>
        <a:p>
          <a:r>
            <a:rPr lang="en-ID" b="1">
              <a:solidFill>
                <a:sysClr val="windowText" lastClr="000000"/>
              </a:solidFill>
            </a:rPr>
            <a:t>3.</a:t>
          </a:r>
          <a:r>
            <a:rPr lang="en-ID" b="1" baseline="0">
              <a:solidFill>
                <a:sysClr val="windowText" lastClr="000000"/>
              </a:solidFill>
            </a:rPr>
            <a:t> </a:t>
          </a:r>
          <a:r>
            <a:rPr lang="en-ID" b="1">
              <a:solidFill>
                <a:sysClr val="windowText" lastClr="000000"/>
              </a:solidFill>
            </a:rPr>
            <a:t>Turunkan Fatigue Score jika ≥ 6</a:t>
          </a:r>
          <a:endParaRPr lang="en-ID" b="0">
            <a:solidFill>
              <a:sysClr val="windowText" lastClr="000000"/>
            </a:solidFill>
          </a:endParaRPr>
        </a:p>
        <a:p>
          <a:r>
            <a:rPr lang="en-ID" b="0">
              <a:solidFill>
                <a:sysClr val="windowText" lastClr="000000"/>
              </a:solidFill>
            </a:rPr>
            <a:t>-</a:t>
          </a:r>
          <a:r>
            <a:rPr lang="en-ID">
              <a:solidFill>
                <a:sysClr val="windowText" lastClr="000000"/>
              </a:solidFill>
            </a:rPr>
            <a:t>Tingkatkan asupan</a:t>
          </a:r>
          <a:r>
            <a:rPr lang="en-ID" baseline="0">
              <a:solidFill>
                <a:sysClr val="windowText" lastClr="000000"/>
              </a:solidFill>
            </a:rPr>
            <a:t> air</a:t>
          </a:r>
          <a:r>
            <a:rPr lang="en-ID">
              <a:solidFill>
                <a:sysClr val="windowText" lastClr="000000"/>
              </a:solidFill>
            </a:rPr>
            <a:t> dan</a:t>
          </a:r>
          <a:r>
            <a:rPr lang="en-ID" baseline="0">
              <a:solidFill>
                <a:sysClr val="windowText" lastClr="000000"/>
              </a:solidFill>
            </a:rPr>
            <a:t> </a:t>
          </a:r>
          <a:r>
            <a:rPr lang="en-ID">
              <a:solidFill>
                <a:sysClr val="windowText" lastClr="000000"/>
              </a:solidFill>
            </a:rPr>
            <a:t>protein untuk mempercepat regenerasi otot.</a:t>
          </a:r>
        </a:p>
        <a:p>
          <a:endParaRPr lang="en-ID" sz="1100"/>
        </a:p>
      </xdr:txBody>
    </xdr:sp>
    <xdr:clientData/>
  </xdr:twoCellAnchor>
  <xdr:twoCellAnchor>
    <xdr:from>
      <xdr:col>0</xdr:col>
      <xdr:colOff>524495</xdr:colOff>
      <xdr:row>27</xdr:row>
      <xdr:rowOff>180059</xdr:rowOff>
    </xdr:from>
    <xdr:to>
      <xdr:col>9</xdr:col>
      <xdr:colOff>289367</xdr:colOff>
      <xdr:row>36</xdr:row>
      <xdr:rowOff>16076</xdr:rowOff>
    </xdr:to>
    <xdr:sp macro="" textlink="">
      <xdr:nvSpPr>
        <xdr:cNvPr id="4" name="Persegi Panjang: Sudut Lengkung 3">
          <a:extLst>
            <a:ext uri="{FF2B5EF4-FFF2-40B4-BE49-F238E27FC236}">
              <a16:creationId xmlns:a16="http://schemas.microsoft.com/office/drawing/2014/main" id="{D16DA7F2-2998-4138-BA1F-46712ECEF45B}"/>
            </a:ext>
          </a:extLst>
        </xdr:cNvPr>
        <xdr:cNvSpPr/>
      </xdr:nvSpPr>
      <xdr:spPr>
        <a:xfrm>
          <a:off x="524495" y="5195755"/>
          <a:ext cx="5198543" cy="1499878"/>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Dataset berisi lima kolom:</a:t>
          </a:r>
        </a:p>
        <a:p>
          <a:endParaRPr lang="en-ID">
            <a:solidFill>
              <a:sysClr val="windowText" lastClr="000000"/>
            </a:solidFill>
          </a:endParaRPr>
        </a:p>
        <a:p>
          <a:r>
            <a:rPr lang="en-ID" b="1">
              <a:solidFill>
                <a:sysClr val="windowText" lastClr="000000"/>
              </a:solidFill>
            </a:rPr>
            <a:t>Athlete_ID</a:t>
          </a:r>
          <a:r>
            <a:rPr lang="en-ID">
              <a:solidFill>
                <a:sysClr val="windowText" lastClr="000000"/>
              </a:solidFill>
            </a:rPr>
            <a:t> (ID atlet)</a:t>
          </a:r>
        </a:p>
        <a:p>
          <a:r>
            <a:rPr lang="en-ID" b="1">
              <a:solidFill>
                <a:sysClr val="windowText" lastClr="000000"/>
              </a:solidFill>
            </a:rPr>
            <a:t>Training_Hours_Per_Week</a:t>
          </a:r>
          <a:r>
            <a:rPr lang="en-ID">
              <a:solidFill>
                <a:sysClr val="windowText" lastClr="000000"/>
              </a:solidFill>
            </a:rPr>
            <a:t> (jumlah jam latihan per minggu)</a:t>
          </a:r>
        </a:p>
        <a:p>
          <a:r>
            <a:rPr lang="en-ID" b="1">
              <a:solidFill>
                <a:sysClr val="windowText" lastClr="000000"/>
              </a:solidFill>
            </a:rPr>
            <a:t>Recovery_Days_Per_Week</a:t>
          </a:r>
          <a:r>
            <a:rPr lang="en-ID">
              <a:solidFill>
                <a:sysClr val="windowText" lastClr="000000"/>
              </a:solidFill>
            </a:rPr>
            <a:t> (jumlah hari pemulihan per minggu)</a:t>
          </a:r>
        </a:p>
        <a:p>
          <a:r>
            <a:rPr lang="en-ID" b="1">
              <a:solidFill>
                <a:sysClr val="windowText" lastClr="000000"/>
              </a:solidFill>
            </a:rPr>
            <a:t>Fatigue_Score</a:t>
          </a:r>
          <a:r>
            <a:rPr lang="en-ID">
              <a:solidFill>
                <a:sysClr val="windowText" lastClr="000000"/>
              </a:solidFill>
            </a:rPr>
            <a:t> (skor kelelahan)</a:t>
          </a:r>
        </a:p>
        <a:p>
          <a:r>
            <a:rPr lang="en-ID" b="1">
              <a:solidFill>
                <a:sysClr val="windowText" lastClr="000000"/>
              </a:solidFill>
            </a:rPr>
            <a:t>ACL_Risk_Score</a:t>
          </a:r>
          <a:r>
            <a:rPr lang="en-ID">
              <a:solidFill>
                <a:sysClr val="windowText" lastClr="000000"/>
              </a:solidFill>
            </a:rPr>
            <a:t> (skor risiko ACL)</a:t>
          </a:r>
        </a:p>
        <a:p>
          <a:endParaRPr lang="en-ID">
            <a:solidFill>
              <a:sysClr val="windowText" lastClr="000000"/>
            </a:solidFill>
          </a:endParaRPr>
        </a:p>
        <a:p>
          <a:pPr algn="l"/>
          <a:endParaRPr lang="en-ID" sz="1100"/>
        </a:p>
      </xdr:txBody>
    </xdr:sp>
    <xdr:clientData/>
  </xdr:twoCellAnchor>
  <xdr:twoCellAnchor>
    <xdr:from>
      <xdr:col>0</xdr:col>
      <xdr:colOff>545898</xdr:colOff>
      <xdr:row>37</xdr:row>
      <xdr:rowOff>13692</xdr:rowOff>
    </xdr:from>
    <xdr:to>
      <xdr:col>9</xdr:col>
      <xdr:colOff>297404</xdr:colOff>
      <xdr:row>38</xdr:row>
      <xdr:rowOff>136645</xdr:rowOff>
    </xdr:to>
    <xdr:sp macro="" textlink="">
      <xdr:nvSpPr>
        <xdr:cNvPr id="6" name="Persegi Panjang: Sudut Lengkung 5">
          <a:extLst>
            <a:ext uri="{FF2B5EF4-FFF2-40B4-BE49-F238E27FC236}">
              <a16:creationId xmlns:a16="http://schemas.microsoft.com/office/drawing/2014/main" id="{DEFD89BA-629F-412F-ABCE-8E0132734A7B}"/>
            </a:ext>
          </a:extLst>
        </xdr:cNvPr>
        <xdr:cNvSpPr/>
      </xdr:nvSpPr>
      <xdr:spPr>
        <a:xfrm>
          <a:off x="545898" y="6878122"/>
          <a:ext cx="5185177" cy="307827"/>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b="0">
              <a:solidFill>
                <a:sysClr val="windowText" lastClr="000000"/>
              </a:solidFill>
            </a:rPr>
            <a:t>Berikut Perhitungan Analisis Deskriptif:</a:t>
          </a: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endParaRPr lang="en-ID" b="0">
            <a:solidFill>
              <a:sysClr val="windowText" lastClr="000000"/>
            </a:solidFill>
          </a:endParaRPr>
        </a:p>
        <a:p>
          <a:pPr algn="l"/>
          <a:endParaRPr lang="en-ID" sz="1100"/>
        </a:p>
      </xdr:txBody>
    </xdr:sp>
    <xdr:clientData/>
  </xdr:twoCellAnchor>
  <xdr:twoCellAnchor>
    <xdr:from>
      <xdr:col>1</xdr:col>
      <xdr:colOff>23108</xdr:colOff>
      <xdr:row>50</xdr:row>
      <xdr:rowOff>29448</xdr:rowOff>
    </xdr:from>
    <xdr:to>
      <xdr:col>9</xdr:col>
      <xdr:colOff>329556</xdr:colOff>
      <xdr:row>68</xdr:row>
      <xdr:rowOff>120571</xdr:rowOff>
    </xdr:to>
    <xdr:sp macro="" textlink="">
      <xdr:nvSpPr>
        <xdr:cNvPr id="7" name="Persegi Panjang: Sudut Lengkung 6">
          <a:extLst>
            <a:ext uri="{FF2B5EF4-FFF2-40B4-BE49-F238E27FC236}">
              <a16:creationId xmlns:a16="http://schemas.microsoft.com/office/drawing/2014/main" id="{971E1C46-1D3D-47DD-B479-FEA0D9B66ABD}"/>
            </a:ext>
          </a:extLst>
        </xdr:cNvPr>
        <xdr:cNvSpPr/>
      </xdr:nvSpPr>
      <xdr:spPr>
        <a:xfrm>
          <a:off x="569690" y="9297233"/>
          <a:ext cx="8947271" cy="3418844"/>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sz="1100" b="0">
              <a:solidFill>
                <a:sysClr val="windowText" lastClr="000000"/>
              </a:solidFill>
              <a:effectLst/>
              <a:latin typeface="+mn-lt"/>
              <a:ea typeface="+mn-ea"/>
              <a:cs typeface="+mn-cs"/>
            </a:rPr>
            <a:t>Berikut Hasil Analisis Deskriptif:</a:t>
          </a:r>
          <a:endParaRPr lang="en-ID">
            <a:solidFill>
              <a:sysClr val="windowText" lastClr="000000"/>
            </a:solidFill>
            <a:effectLst/>
          </a:endParaRPr>
        </a:p>
        <a:p>
          <a:endParaRPr lang="en-ID" b="1">
            <a:solidFill>
              <a:sysClr val="windowText" lastClr="000000"/>
            </a:solidFill>
          </a:endParaRPr>
        </a:p>
        <a:p>
          <a:r>
            <a:rPr lang="en-ID" b="1">
              <a:solidFill>
                <a:sysClr val="windowText" lastClr="000000"/>
              </a:solidFill>
            </a:rPr>
            <a:t>1. Training Hours Per Week</a:t>
          </a:r>
          <a:r>
            <a:rPr lang="en-ID">
              <a:solidFill>
                <a:sysClr val="windowText" lastClr="000000"/>
              </a:solidFill>
            </a:rPr>
            <a:t>:</a:t>
          </a:r>
        </a:p>
        <a:p>
          <a:r>
            <a:rPr lang="en-ID">
              <a:solidFill>
                <a:sysClr val="windowText" lastClr="000000"/>
              </a:solidFill>
            </a:rPr>
            <a:t>Rata-rata: </a:t>
          </a:r>
          <a:r>
            <a:rPr lang="en-ID" b="1">
              <a:solidFill>
                <a:sysClr val="windowText" lastClr="000000"/>
              </a:solidFill>
            </a:rPr>
            <a:t>11,32 jam</a:t>
          </a:r>
          <a:endParaRPr lang="en-ID">
            <a:solidFill>
              <a:sysClr val="windowText" lastClr="000000"/>
            </a:solidFill>
          </a:endParaRPr>
        </a:p>
        <a:p>
          <a:r>
            <a:rPr lang="en-ID">
              <a:solidFill>
                <a:sysClr val="windowText" lastClr="000000"/>
              </a:solidFill>
            </a:rPr>
            <a:t>Minimum: </a:t>
          </a:r>
          <a:r>
            <a:rPr lang="en-ID" b="1">
              <a:solidFill>
                <a:sysClr val="windowText" lastClr="000000"/>
              </a:solidFill>
            </a:rPr>
            <a:t>5 jam</a:t>
          </a:r>
          <a:r>
            <a:rPr lang="en-ID">
              <a:solidFill>
                <a:sysClr val="windowText" lastClr="000000"/>
              </a:solidFill>
            </a:rPr>
            <a:t>, Maksimum: </a:t>
          </a:r>
          <a:r>
            <a:rPr lang="en-ID" b="1">
              <a:solidFill>
                <a:sysClr val="windowText" lastClr="000000"/>
              </a:solidFill>
            </a:rPr>
            <a:t>19 jam</a:t>
          </a:r>
          <a:endParaRPr lang="en-ID">
            <a:solidFill>
              <a:sysClr val="windowText" lastClr="000000"/>
            </a:solidFill>
          </a:endParaRPr>
        </a:p>
        <a:p>
          <a:r>
            <a:rPr lang="en-ID">
              <a:solidFill>
                <a:sysClr val="windowText" lastClr="000000"/>
              </a:solidFill>
            </a:rPr>
            <a:t>25% atlet berlatih ≤ 7 jam, sedangkan 25% lainnya ≥ 15 jam.</a:t>
          </a:r>
        </a:p>
        <a:p>
          <a:r>
            <a:rPr lang="en-ID" b="1">
              <a:solidFill>
                <a:sysClr val="windowText" lastClr="000000"/>
              </a:solidFill>
            </a:rPr>
            <a:t>2. Recovery Days Per Week</a:t>
          </a:r>
          <a:r>
            <a:rPr lang="en-ID">
              <a:solidFill>
                <a:sysClr val="windowText" lastClr="000000"/>
              </a:solidFill>
            </a:rPr>
            <a:t>:</a:t>
          </a:r>
        </a:p>
        <a:p>
          <a:r>
            <a:rPr lang="en-ID">
              <a:solidFill>
                <a:sysClr val="windowText" lastClr="000000"/>
              </a:solidFill>
            </a:rPr>
            <a:t>Rata-rata: </a:t>
          </a:r>
          <a:r>
            <a:rPr lang="en-ID" b="1">
              <a:solidFill>
                <a:sysClr val="windowText" lastClr="000000"/>
              </a:solidFill>
            </a:rPr>
            <a:t>1,99 hari</a:t>
          </a:r>
          <a:endParaRPr lang="en-ID">
            <a:solidFill>
              <a:sysClr val="windowText" lastClr="000000"/>
            </a:solidFill>
          </a:endParaRPr>
        </a:p>
        <a:p>
          <a:r>
            <a:rPr lang="en-ID">
              <a:solidFill>
                <a:sysClr val="windowText" lastClr="000000"/>
              </a:solidFill>
            </a:rPr>
            <a:t>Minimum: </a:t>
          </a:r>
          <a:r>
            <a:rPr lang="en-ID" b="1">
              <a:solidFill>
                <a:sysClr val="windowText" lastClr="000000"/>
              </a:solidFill>
            </a:rPr>
            <a:t>1 hari</a:t>
          </a:r>
          <a:r>
            <a:rPr lang="en-ID">
              <a:solidFill>
                <a:sysClr val="windowText" lastClr="000000"/>
              </a:solidFill>
            </a:rPr>
            <a:t>, Maksimum: </a:t>
          </a:r>
          <a:r>
            <a:rPr lang="en-ID" b="1">
              <a:solidFill>
                <a:sysClr val="windowText" lastClr="000000"/>
              </a:solidFill>
            </a:rPr>
            <a:t>3 hari</a:t>
          </a:r>
          <a:endParaRPr lang="en-ID">
            <a:solidFill>
              <a:sysClr val="windowText" lastClr="000000"/>
            </a:solidFill>
          </a:endParaRPr>
        </a:p>
        <a:p>
          <a:r>
            <a:rPr lang="en-ID">
              <a:solidFill>
                <a:sysClr val="windowText" lastClr="000000"/>
              </a:solidFill>
            </a:rPr>
            <a:t>Mayoritas atlet hanya memiliki </a:t>
          </a:r>
          <a:r>
            <a:rPr lang="en-ID" b="1">
              <a:solidFill>
                <a:sysClr val="windowText" lastClr="000000"/>
              </a:solidFill>
            </a:rPr>
            <a:t>1-2 hari pemulihan</a:t>
          </a:r>
          <a:r>
            <a:rPr lang="en-ID">
              <a:solidFill>
                <a:sysClr val="windowText" lastClr="000000"/>
              </a:solidFill>
            </a:rPr>
            <a:t>, yang mungkin kurang optimal.</a:t>
          </a:r>
        </a:p>
        <a:p>
          <a:r>
            <a:rPr lang="en-ID" b="1">
              <a:solidFill>
                <a:sysClr val="windowText" lastClr="000000"/>
              </a:solidFill>
            </a:rPr>
            <a:t>3.</a:t>
          </a:r>
          <a:r>
            <a:rPr lang="en-ID" b="1" baseline="0">
              <a:solidFill>
                <a:sysClr val="windowText" lastClr="000000"/>
              </a:solidFill>
            </a:rPr>
            <a:t> F</a:t>
          </a:r>
          <a:r>
            <a:rPr lang="en-ID" b="1">
              <a:solidFill>
                <a:sysClr val="windowText" lastClr="000000"/>
              </a:solidFill>
            </a:rPr>
            <a:t>atigue Score</a:t>
          </a:r>
          <a:r>
            <a:rPr lang="en-ID">
              <a:solidFill>
                <a:sysClr val="windowText" lastClr="000000"/>
              </a:solidFill>
            </a:rPr>
            <a:t>:</a:t>
          </a:r>
        </a:p>
        <a:p>
          <a:r>
            <a:rPr lang="en-ID">
              <a:solidFill>
                <a:sysClr val="windowText" lastClr="000000"/>
              </a:solidFill>
            </a:rPr>
            <a:t>Rata-rata: </a:t>
          </a:r>
          <a:r>
            <a:rPr lang="en-ID" b="1">
              <a:solidFill>
                <a:sysClr val="windowText" lastClr="000000"/>
              </a:solidFill>
            </a:rPr>
            <a:t>4,92</a:t>
          </a:r>
          <a:endParaRPr lang="en-ID">
            <a:solidFill>
              <a:sysClr val="windowText" lastClr="000000"/>
            </a:solidFill>
          </a:endParaRPr>
        </a:p>
        <a:p>
          <a:r>
            <a:rPr lang="en-ID">
              <a:solidFill>
                <a:sysClr val="windowText" lastClr="000000"/>
              </a:solidFill>
            </a:rPr>
            <a:t>Minimum: </a:t>
          </a:r>
          <a:r>
            <a:rPr lang="en-ID" b="1">
              <a:solidFill>
                <a:sysClr val="windowText" lastClr="000000"/>
              </a:solidFill>
            </a:rPr>
            <a:t>1</a:t>
          </a:r>
          <a:r>
            <a:rPr lang="en-ID">
              <a:solidFill>
                <a:sysClr val="windowText" lastClr="000000"/>
              </a:solidFill>
            </a:rPr>
            <a:t>, Maksimum: </a:t>
          </a:r>
          <a:r>
            <a:rPr lang="en-ID" b="1">
              <a:solidFill>
                <a:sysClr val="windowText" lastClr="000000"/>
              </a:solidFill>
            </a:rPr>
            <a:t>9</a:t>
          </a:r>
          <a:endParaRPr lang="en-ID">
            <a:solidFill>
              <a:sysClr val="windowText" lastClr="000000"/>
            </a:solidFill>
          </a:endParaRPr>
        </a:p>
        <a:p>
          <a:r>
            <a:rPr lang="en-ID">
              <a:solidFill>
                <a:sysClr val="windowText" lastClr="000000"/>
              </a:solidFill>
            </a:rPr>
            <a:t>25% atlet memiliki skor kelelahan ≥ </a:t>
          </a:r>
          <a:r>
            <a:rPr lang="en-ID" b="1">
              <a:solidFill>
                <a:sysClr val="windowText" lastClr="000000"/>
              </a:solidFill>
            </a:rPr>
            <a:t>7</a:t>
          </a:r>
          <a:r>
            <a:rPr lang="en-ID">
              <a:solidFill>
                <a:sysClr val="windowText" lastClr="000000"/>
              </a:solidFill>
            </a:rPr>
            <a:t>, yang menunjukkan tingkat kelelahan tinggi.</a:t>
          </a:r>
        </a:p>
        <a:p>
          <a:r>
            <a:rPr lang="en-ID" b="1">
              <a:solidFill>
                <a:sysClr val="windowText" lastClr="000000"/>
              </a:solidFill>
            </a:rPr>
            <a:t>4. ACL Risk Score</a:t>
          </a:r>
          <a:r>
            <a:rPr lang="en-ID">
              <a:solidFill>
                <a:sysClr val="windowText" lastClr="000000"/>
              </a:solidFill>
            </a:rPr>
            <a:t>:</a:t>
          </a:r>
        </a:p>
        <a:p>
          <a:r>
            <a:rPr lang="en-ID">
              <a:solidFill>
                <a:sysClr val="windowText" lastClr="000000"/>
              </a:solidFill>
            </a:rPr>
            <a:t>Rata-rata: </a:t>
          </a:r>
          <a:r>
            <a:rPr lang="en-ID" b="1">
              <a:solidFill>
                <a:sysClr val="windowText" lastClr="000000"/>
              </a:solidFill>
            </a:rPr>
            <a:t>46,47</a:t>
          </a:r>
          <a:endParaRPr lang="en-ID">
            <a:solidFill>
              <a:sysClr val="windowText" lastClr="000000"/>
            </a:solidFill>
          </a:endParaRPr>
        </a:p>
        <a:p>
          <a:r>
            <a:rPr lang="en-ID">
              <a:solidFill>
                <a:sysClr val="windowText" lastClr="000000"/>
              </a:solidFill>
            </a:rPr>
            <a:t>Minimum: </a:t>
          </a:r>
          <a:r>
            <a:rPr lang="en-ID" b="1">
              <a:solidFill>
                <a:sysClr val="windowText" lastClr="000000"/>
              </a:solidFill>
            </a:rPr>
            <a:t>2</a:t>
          </a:r>
          <a:r>
            <a:rPr lang="en-ID">
              <a:solidFill>
                <a:sysClr val="windowText" lastClr="000000"/>
              </a:solidFill>
            </a:rPr>
            <a:t>, Maksimum: </a:t>
          </a:r>
          <a:r>
            <a:rPr lang="en-ID" b="1">
              <a:solidFill>
                <a:sysClr val="windowText" lastClr="000000"/>
              </a:solidFill>
            </a:rPr>
            <a:t>100</a:t>
          </a:r>
          <a:endParaRPr lang="en-ID">
            <a:solidFill>
              <a:sysClr val="windowText" lastClr="000000"/>
            </a:solidFill>
          </a:endParaRPr>
        </a:p>
        <a:p>
          <a:r>
            <a:rPr lang="en-ID">
              <a:solidFill>
                <a:sysClr val="windowText" lastClr="000000"/>
              </a:solidFill>
            </a:rPr>
            <a:t>25% atlet memiliki skor ACL ≥ </a:t>
          </a:r>
          <a:r>
            <a:rPr lang="en-ID" b="1">
              <a:solidFill>
                <a:sysClr val="windowText" lastClr="000000"/>
              </a:solidFill>
            </a:rPr>
            <a:t>60</a:t>
          </a:r>
          <a:r>
            <a:rPr lang="en-ID">
              <a:solidFill>
                <a:sysClr val="windowText" lastClr="000000"/>
              </a:solidFill>
            </a:rPr>
            <a:t>, menunjukkan risiko tinggi.</a:t>
          </a: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xdr:from>
      <xdr:col>0</xdr:col>
      <xdr:colOff>529179</xdr:colOff>
      <xdr:row>69</xdr:row>
      <xdr:rowOff>149697</xdr:rowOff>
    </xdr:from>
    <xdr:to>
      <xdr:col>9</xdr:col>
      <xdr:colOff>289045</xdr:colOff>
      <xdr:row>71</xdr:row>
      <xdr:rowOff>88417</xdr:rowOff>
    </xdr:to>
    <xdr:sp macro="" textlink="">
      <xdr:nvSpPr>
        <xdr:cNvPr id="2" name="Persegi Panjang: Sudut Lengkung 1">
          <a:extLst>
            <a:ext uri="{FF2B5EF4-FFF2-40B4-BE49-F238E27FC236}">
              <a16:creationId xmlns:a16="http://schemas.microsoft.com/office/drawing/2014/main" id="{2306DEFB-7A2C-4256-98DC-5DAD1C0D3594}"/>
            </a:ext>
          </a:extLst>
        </xdr:cNvPr>
        <xdr:cNvSpPr/>
      </xdr:nvSpPr>
      <xdr:spPr>
        <a:xfrm>
          <a:off x="529179" y="12930077"/>
          <a:ext cx="8947271" cy="308467"/>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sz="1100" b="0">
              <a:solidFill>
                <a:sysClr val="windowText" lastClr="000000"/>
              </a:solidFill>
              <a:effectLst/>
              <a:latin typeface="+mn-lt"/>
              <a:ea typeface="+mn-ea"/>
              <a:cs typeface="+mn-cs"/>
            </a:rPr>
            <a:t>Berikut Perhitungan</a:t>
          </a:r>
          <a:r>
            <a:rPr lang="en-ID" sz="1100" b="0" baseline="0">
              <a:solidFill>
                <a:sysClr val="windowText" lastClr="000000"/>
              </a:solidFill>
              <a:effectLst/>
              <a:latin typeface="+mn-lt"/>
              <a:ea typeface="+mn-ea"/>
              <a:cs typeface="+mn-cs"/>
            </a:rPr>
            <a:t> Korelasi Menggunakan Add-Ins Data Analysis</a:t>
          </a:r>
          <a:r>
            <a:rPr lang="en-ID" sz="1100" b="0">
              <a:solidFill>
                <a:sysClr val="windowText" lastClr="000000"/>
              </a:solidFill>
              <a:effectLst/>
              <a:latin typeface="+mn-lt"/>
              <a:ea typeface="+mn-ea"/>
              <a:cs typeface="+mn-cs"/>
            </a:rPr>
            <a:t>:</a:t>
          </a:r>
          <a:endParaRPr lang="en-ID">
            <a:solidFill>
              <a:sysClr val="windowText" lastClr="000000"/>
            </a:solidFill>
            <a:effectLst/>
          </a:endParaRP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xdr:from>
      <xdr:col>0</xdr:col>
      <xdr:colOff>536895</xdr:colOff>
      <xdr:row>79</xdr:row>
      <xdr:rowOff>93110</xdr:rowOff>
    </xdr:from>
    <xdr:to>
      <xdr:col>9</xdr:col>
      <xdr:colOff>296761</xdr:colOff>
      <xdr:row>100</xdr:row>
      <xdr:rowOff>32152</xdr:rowOff>
    </xdr:to>
    <xdr:sp macro="" textlink="">
      <xdr:nvSpPr>
        <xdr:cNvPr id="8" name="Persegi Panjang: Sudut Lengkung 7">
          <a:extLst>
            <a:ext uri="{FF2B5EF4-FFF2-40B4-BE49-F238E27FC236}">
              <a16:creationId xmlns:a16="http://schemas.microsoft.com/office/drawing/2014/main" id="{E839D499-9063-4B23-A93A-2191A4B41DA6}"/>
            </a:ext>
          </a:extLst>
        </xdr:cNvPr>
        <xdr:cNvSpPr/>
      </xdr:nvSpPr>
      <xdr:spPr>
        <a:xfrm>
          <a:off x="536895" y="14738300"/>
          <a:ext cx="9887714" cy="3821384"/>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sz="1100" b="0">
              <a:solidFill>
                <a:sysClr val="windowText" lastClr="000000"/>
              </a:solidFill>
              <a:effectLst/>
              <a:latin typeface="+mn-lt"/>
              <a:ea typeface="+mn-ea"/>
              <a:cs typeface="+mn-cs"/>
            </a:rPr>
            <a:t>Berikut Penjelasan</a:t>
          </a:r>
          <a:r>
            <a:rPr lang="en-ID" sz="1100" b="0" baseline="0">
              <a:solidFill>
                <a:sysClr val="windowText" lastClr="000000"/>
              </a:solidFill>
              <a:effectLst/>
              <a:latin typeface="+mn-lt"/>
              <a:ea typeface="+mn-ea"/>
              <a:cs typeface="+mn-cs"/>
            </a:rPr>
            <a:t> Korelasi Menggunakan Add-Ins Data Analysis</a:t>
          </a:r>
          <a:r>
            <a:rPr lang="en-ID" sz="1100" b="0">
              <a:solidFill>
                <a:sysClr val="windowText" lastClr="000000"/>
              </a:solidFill>
              <a:effectLst/>
              <a:latin typeface="+mn-lt"/>
              <a:ea typeface="+mn-ea"/>
              <a:cs typeface="+mn-cs"/>
            </a:rPr>
            <a:t>:</a:t>
          </a:r>
          <a:endParaRPr lang="en-ID">
            <a:solidFill>
              <a:sysClr val="windowText" lastClr="000000"/>
            </a:solidFill>
            <a:effectLst/>
          </a:endParaRPr>
        </a:p>
        <a:p>
          <a:endParaRPr lang="en-ID" b="0">
            <a:solidFill>
              <a:sysClr val="windowText" lastClr="000000"/>
            </a:solidFill>
          </a:endParaRPr>
        </a:p>
        <a:p>
          <a:r>
            <a:rPr lang="en-ID" b="0">
              <a:solidFill>
                <a:sysClr val="windowText" lastClr="000000"/>
              </a:solidFill>
            </a:rPr>
            <a:t>Gambar tersebut menunjukkan matriks korelasi antara variabel-variabel yang berhubungan dengan ACL Risk Score. Berikut adalah interpretasi korelasinya:</a:t>
          </a:r>
        </a:p>
        <a:p>
          <a:r>
            <a:rPr lang="en-ID" b="0">
              <a:solidFill>
                <a:sysClr val="windowText" lastClr="000000"/>
              </a:solidFill>
            </a:rPr>
            <a:t>1. Training Hours Per Week vs. ACL Risk Score (0,2088)</a:t>
          </a:r>
        </a:p>
        <a:p>
          <a:r>
            <a:rPr lang="en-ID" b="0">
              <a:solidFill>
                <a:sysClr val="windowText" lastClr="000000"/>
              </a:solidFill>
            </a:rPr>
            <a:t>Korelasi positif lemah → Semakin tinggi jam latihan, semakin tinggi risiko ACL, tetapi hubungannya tidak terlalu kuat.</a:t>
          </a:r>
        </a:p>
        <a:p>
          <a:r>
            <a:rPr lang="en-ID" b="0">
              <a:solidFill>
                <a:sysClr val="windowText" lastClr="000000"/>
              </a:solidFill>
            </a:rPr>
            <a:t>2. Recovery Days Per Week vs. ACL Risk Score (-0,3033)</a:t>
          </a:r>
        </a:p>
        <a:p>
          <a:r>
            <a:rPr lang="en-ID" b="0">
              <a:solidFill>
                <a:sysClr val="windowText" lastClr="000000"/>
              </a:solidFill>
            </a:rPr>
            <a:t>Korelasi negatif sedang → Semakin banyak hari pemulihan, semakin rendah risiko ACL. Ini menunjukkan bahwa pemulihan yang cukup dapat mengurangi risiko cedera.</a:t>
          </a:r>
        </a:p>
        <a:p>
          <a:r>
            <a:rPr lang="en-ID" b="0">
              <a:solidFill>
                <a:sysClr val="windowText" lastClr="000000"/>
              </a:solidFill>
            </a:rPr>
            <a:t>3. Fatigue Score vs. ACL Risk Score (0,6497)</a:t>
          </a:r>
        </a:p>
        <a:p>
          <a:r>
            <a:rPr lang="en-ID" b="0">
              <a:solidFill>
                <a:sysClr val="windowText" lastClr="000000"/>
              </a:solidFill>
            </a:rPr>
            <a:t>Korelasi positif kuat → Semakin tinggi tingkat kelelahan, semakin tinggi risiko ACL. Ini adalah faktor utama yang mempengaruhi risiko cedera.</a:t>
          </a:r>
        </a:p>
        <a:p>
          <a:r>
            <a:rPr lang="en-ID" b="0">
              <a:solidFill>
                <a:sysClr val="windowText" lastClr="000000"/>
              </a:solidFill>
            </a:rPr>
            <a:t>4. Training Hours Per Week vs. Fatigue Score (0,0058)</a:t>
          </a:r>
        </a:p>
        <a:p>
          <a:r>
            <a:rPr lang="en-ID" b="0">
              <a:solidFill>
                <a:sysClr val="windowText" lastClr="000000"/>
              </a:solidFill>
            </a:rPr>
            <a:t>Korelasi sangat lemah → Jumlah jam latihan hampir tidak berpengaruh langsung terhadap tingkat kelelahan, mungkin karena faktor lain seperti intensitas latihan dan pola pemulihan lebih berperan.</a:t>
          </a:r>
        </a:p>
        <a:p>
          <a:endParaRPr lang="en-ID" b="0">
            <a:solidFill>
              <a:sysClr val="windowText" lastClr="000000"/>
            </a:solidFill>
          </a:endParaRPr>
        </a:p>
        <a:p>
          <a:r>
            <a:rPr lang="en-ID" b="0">
              <a:solidFill>
                <a:sysClr val="windowText" lastClr="000000"/>
              </a:solidFill>
            </a:rPr>
            <a:t>Kesimpulan:</a:t>
          </a:r>
        </a:p>
        <a:p>
          <a:r>
            <a:rPr lang="en-ID" b="0">
              <a:solidFill>
                <a:sysClr val="windowText" lastClr="000000"/>
              </a:solidFill>
            </a:rPr>
            <a:t>Fatigue Score adalah faktor paling berpengaruh terhadap ACL Risk Score.</a:t>
          </a:r>
        </a:p>
        <a:p>
          <a:r>
            <a:rPr lang="en-ID" b="0">
              <a:solidFill>
                <a:sysClr val="windowText" lastClr="000000"/>
              </a:solidFill>
            </a:rPr>
            <a:t>Recovery Days Per Week memiliki dampak protektif terhadap risiko ACL.</a:t>
          </a:r>
        </a:p>
        <a:p>
          <a:r>
            <a:rPr lang="en-ID" b="0">
              <a:solidFill>
                <a:sysClr val="windowText" lastClr="000000"/>
              </a:solidFill>
            </a:rPr>
            <a:t>Training Hours Per Week memiliki pengaruh kecil terhadap risiko ACL secara langsung.</a:t>
          </a:r>
        </a:p>
        <a:p>
          <a:endParaRPr lang="en-ID" b="0">
            <a:solidFill>
              <a:sysClr val="windowText" lastClr="000000"/>
            </a:solidFill>
          </a:endParaRPr>
        </a:p>
        <a:p>
          <a:r>
            <a:rPr lang="en-ID" b="0">
              <a:solidFill>
                <a:sysClr val="windowText" lastClr="000000"/>
              </a:solidFill>
            </a:rPr>
            <a:t>Rekomendasi: Atlet harus mengoptimalkan pemulihan dan mengurangi kelelahan untuk menurunkan risiko cedera ACL. </a:t>
          </a: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xdr:from>
      <xdr:col>1</xdr:col>
      <xdr:colOff>30182</xdr:colOff>
      <xdr:row>101</xdr:row>
      <xdr:rowOff>157093</xdr:rowOff>
    </xdr:from>
    <xdr:to>
      <xdr:col>4</xdr:col>
      <xdr:colOff>610886</xdr:colOff>
      <xdr:row>122</xdr:row>
      <xdr:rowOff>24115</xdr:rowOff>
    </xdr:to>
    <xdr:sp macro="" textlink="">
      <xdr:nvSpPr>
        <xdr:cNvPr id="9" name="Persegi Panjang: Sudut Lengkung 8">
          <a:extLst>
            <a:ext uri="{FF2B5EF4-FFF2-40B4-BE49-F238E27FC236}">
              <a16:creationId xmlns:a16="http://schemas.microsoft.com/office/drawing/2014/main" id="{AE7AF9BA-9E77-4403-AD10-2C2414EBC625}"/>
            </a:ext>
          </a:extLst>
        </xdr:cNvPr>
        <xdr:cNvSpPr/>
      </xdr:nvSpPr>
      <xdr:spPr>
        <a:xfrm>
          <a:off x="576764" y="18869498"/>
          <a:ext cx="5781274" cy="3749364"/>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Berikut ini hasil Visualisasi dari tabel korelasi:</a:t>
          </a:r>
        </a:p>
        <a:p>
          <a:endParaRPr lang="en-ID">
            <a:solidFill>
              <a:sysClr val="windowText" lastClr="000000"/>
            </a:solidFill>
          </a:endParaRPr>
        </a:p>
        <a:p>
          <a:pPr algn="l"/>
          <a:endParaRPr lang="en-ID" sz="1100"/>
        </a:p>
      </xdr:txBody>
    </xdr:sp>
    <xdr:clientData/>
  </xdr:twoCellAnchor>
  <xdr:twoCellAnchor>
    <xdr:from>
      <xdr:col>1</xdr:col>
      <xdr:colOff>603649</xdr:colOff>
      <xdr:row>105</xdr:row>
      <xdr:rowOff>47102</xdr:rowOff>
    </xdr:from>
    <xdr:to>
      <xdr:col>3</xdr:col>
      <xdr:colOff>1735396</xdr:colOff>
      <xdr:row>120</xdr:row>
      <xdr:rowOff>17201</xdr:rowOff>
    </xdr:to>
    <mc:AlternateContent xmlns:mc="http://schemas.openxmlformats.org/markup-compatibility/2006">
      <mc:Choice xmlns:cx1="http://schemas.microsoft.com/office/drawing/2015/9/8/chartex" Requires="cx1">
        <xdr:graphicFrame macro="">
          <xdr:nvGraphicFramePr>
            <xdr:cNvPr id="5" name="Bagan 4">
              <a:extLst>
                <a:ext uri="{FF2B5EF4-FFF2-40B4-BE49-F238E27FC236}">
                  <a16:creationId xmlns:a16="http://schemas.microsoft.com/office/drawing/2014/main" id="{09A9F2EE-324F-AA96-3F34-9966520DF4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49749" y="19414602"/>
              <a:ext cx="4567097" cy="2732349"/>
            </a:xfrm>
            <a:prstGeom prst="rect">
              <a:avLst/>
            </a:prstGeom>
            <a:solidFill>
              <a:prstClr val="white"/>
            </a:solidFill>
            <a:ln w="1">
              <a:solidFill>
                <a:prstClr val="green"/>
              </a:solidFill>
            </a:ln>
          </xdr:spPr>
          <xdr:txBody>
            <a:bodyPr vertOverflow="clip" horzOverflow="clip"/>
            <a:lstStyle/>
            <a:p>
              <a:r>
                <a:rPr lang="en-ID" sz="1100"/>
                <a:t>Bagan ini tidak tersedia dalam versi Excel Anda.
Mengedit bentuk ini atau menyimpan buku kerja ini ke dalam format file yang berbeda akan merusak bagan secara permanen.</a:t>
              </a:r>
            </a:p>
          </xdr:txBody>
        </xdr:sp>
      </mc:Fallback>
    </mc:AlternateContent>
    <xdr:clientData/>
  </xdr:twoCellAnchor>
  <xdr:twoCellAnchor>
    <xdr:from>
      <xdr:col>9</xdr:col>
      <xdr:colOff>570696</xdr:colOff>
      <xdr:row>37</xdr:row>
      <xdr:rowOff>8038</xdr:rowOff>
    </xdr:from>
    <xdr:to>
      <xdr:col>19</xdr:col>
      <xdr:colOff>152721</xdr:colOff>
      <xdr:row>38</xdr:row>
      <xdr:rowOff>152721</xdr:rowOff>
    </xdr:to>
    <xdr:sp macro="" textlink="">
      <xdr:nvSpPr>
        <xdr:cNvPr id="10" name="Persegi Panjang: Sudut Lengkung 9">
          <a:extLst>
            <a:ext uri="{FF2B5EF4-FFF2-40B4-BE49-F238E27FC236}">
              <a16:creationId xmlns:a16="http://schemas.microsoft.com/office/drawing/2014/main" id="{52623C91-BFF1-447A-AEA5-214906C59502}"/>
            </a:ext>
          </a:extLst>
        </xdr:cNvPr>
        <xdr:cNvSpPr/>
      </xdr:nvSpPr>
      <xdr:spPr>
        <a:xfrm>
          <a:off x="10698544" y="6872468"/>
          <a:ext cx="5690886" cy="329557"/>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a:solidFill>
                <a:sysClr val="windowText" lastClr="000000"/>
              </a:solidFill>
            </a:rPr>
            <a:t>Untuk</a:t>
          </a:r>
          <a:r>
            <a:rPr lang="en-ID" baseline="0">
              <a:solidFill>
                <a:sysClr val="windowText" lastClr="000000"/>
              </a:solidFill>
            </a:rPr>
            <a:t> m</a:t>
          </a:r>
          <a:r>
            <a:rPr lang="en-ID">
              <a:solidFill>
                <a:sysClr val="windowText" lastClr="000000"/>
              </a:solidFill>
            </a:rPr>
            <a:t>endeteksi outlier menggunakan metode</a:t>
          </a:r>
          <a:r>
            <a:rPr lang="en-ID" baseline="0">
              <a:solidFill>
                <a:sysClr val="windowText" lastClr="000000"/>
              </a:solidFill>
            </a:rPr>
            <a:t> </a:t>
          </a:r>
          <a:r>
            <a:rPr lang="en-ID" b="1">
              <a:solidFill>
                <a:sysClr val="windowText" lastClr="000000"/>
              </a:solidFill>
            </a:rPr>
            <a:t>IQR (Interquartile Range) :</a:t>
          </a:r>
          <a:endParaRPr lang="en-ID"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endParaRPr lang="en-ID" b="0">
            <a:solidFill>
              <a:sysClr val="windowText" lastClr="000000"/>
            </a:solidFill>
          </a:endParaRPr>
        </a:p>
        <a:p>
          <a:pPr algn="l"/>
          <a:endParaRPr lang="en-ID" sz="1100"/>
        </a:p>
      </xdr:txBody>
    </xdr:sp>
    <xdr:clientData/>
  </xdr:twoCellAnchor>
  <xdr:twoCellAnchor>
    <xdr:from>
      <xdr:col>10</xdr:col>
      <xdr:colOff>39868</xdr:colOff>
      <xdr:row>49</xdr:row>
      <xdr:rowOff>47907</xdr:rowOff>
    </xdr:from>
    <xdr:to>
      <xdr:col>19</xdr:col>
      <xdr:colOff>232779</xdr:colOff>
      <xdr:row>54</xdr:row>
      <xdr:rowOff>160760</xdr:rowOff>
    </xdr:to>
    <xdr:sp macro="" textlink="">
      <xdr:nvSpPr>
        <xdr:cNvPr id="11" name="Persegi Panjang: Sudut Lengkung 10">
          <a:extLst>
            <a:ext uri="{FF2B5EF4-FFF2-40B4-BE49-F238E27FC236}">
              <a16:creationId xmlns:a16="http://schemas.microsoft.com/office/drawing/2014/main" id="{3A8A46F4-FDC0-4B65-8F90-C1402B9D1C45}"/>
            </a:ext>
          </a:extLst>
        </xdr:cNvPr>
        <xdr:cNvSpPr/>
      </xdr:nvSpPr>
      <xdr:spPr>
        <a:xfrm>
          <a:off x="10778602" y="9130818"/>
          <a:ext cx="6173164" cy="1037220"/>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D">
              <a:solidFill>
                <a:sysClr val="windowText" lastClr="000000"/>
              </a:solidFill>
            </a:rPr>
            <a:t>Dari Perhitungan</a:t>
          </a:r>
          <a:r>
            <a:rPr lang="en-ID" baseline="0">
              <a:solidFill>
                <a:sysClr val="windowText" lastClr="000000"/>
              </a:solidFill>
            </a:rPr>
            <a:t> diatas</a:t>
          </a:r>
          <a:r>
            <a:rPr lang="en-ID">
              <a:solidFill>
                <a:sysClr val="windowText" lastClr="000000"/>
              </a:solidFill>
            </a:rPr>
            <a:t>, batas bawah dan batas atas untuk masing-masing variabel telah ditentukan. Jika </a:t>
          </a:r>
          <a:r>
            <a:rPr lang="en-ID" b="1">
              <a:solidFill>
                <a:sysClr val="windowText" lastClr="000000"/>
              </a:solidFill>
            </a:rPr>
            <a:t>tidak ada nilai dalam dataset yang berada di bawah batas bawah atau di atas batas atas</a:t>
          </a:r>
          <a:r>
            <a:rPr lang="en-ID">
              <a:solidFill>
                <a:sysClr val="windowText" lastClr="000000"/>
              </a:solidFill>
            </a:rPr>
            <a:t>, maka </a:t>
          </a:r>
          <a:r>
            <a:rPr lang="en-ID" b="1">
              <a:solidFill>
                <a:sysClr val="windowText" lastClr="000000"/>
              </a:solidFill>
            </a:rPr>
            <a:t>data tersebut bebas dari outlier</a:t>
          </a:r>
          <a:r>
            <a:rPr lang="en-ID">
              <a:solidFill>
                <a:sysClr val="windowText" lastClr="000000"/>
              </a:solidFill>
            </a:rPr>
            <a:t>.</a:t>
          </a: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ID" b="1">
              <a:solidFill>
                <a:sysClr val="windowText" lastClr="000000"/>
              </a:solidFill>
            </a:rPr>
            <a:t>Setelah</a:t>
          </a:r>
          <a:r>
            <a:rPr lang="en-ID" b="1" baseline="0">
              <a:solidFill>
                <a:sysClr val="windowText" lastClr="000000"/>
              </a:solidFill>
            </a:rPr>
            <a:t> saya cek datasetnya, tidak ditemukan adanya outlier. </a:t>
          </a:r>
          <a:endParaRPr lang="en-ID" b="1">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ID" b="0">
            <a:solidFill>
              <a:sysClr val="windowText" lastClr="000000"/>
            </a:solidFill>
          </a:endParaRPr>
        </a:p>
        <a:p>
          <a:endParaRPr lang="en-ID" b="0">
            <a:solidFill>
              <a:sysClr val="windowText" lastClr="000000"/>
            </a:solidFill>
          </a:endParaRPr>
        </a:p>
        <a:p>
          <a:pPr algn="l"/>
          <a:endParaRPr lang="en-ID"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8</xdr:row>
      <xdr:rowOff>0</xdr:rowOff>
    </xdr:from>
    <xdr:to>
      <xdr:col>12</xdr:col>
      <xdr:colOff>326081</xdr:colOff>
      <xdr:row>30</xdr:row>
      <xdr:rowOff>102973</xdr:rowOff>
    </xdr:to>
    <xdr:sp macro="" textlink="">
      <xdr:nvSpPr>
        <xdr:cNvPr id="2" name="Persegi Panjang: Sudut Lengkung 1">
          <a:extLst>
            <a:ext uri="{FF2B5EF4-FFF2-40B4-BE49-F238E27FC236}">
              <a16:creationId xmlns:a16="http://schemas.microsoft.com/office/drawing/2014/main" id="{72E00B3D-F148-4377-A00F-EA0DC0CF5854}"/>
            </a:ext>
          </a:extLst>
        </xdr:cNvPr>
        <xdr:cNvSpPr/>
      </xdr:nvSpPr>
      <xdr:spPr>
        <a:xfrm>
          <a:off x="549190" y="1458784"/>
          <a:ext cx="7027905" cy="4067432"/>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b="0">
              <a:solidFill>
                <a:sysClr val="windowText" lastClr="000000"/>
              </a:solidFill>
            </a:rPr>
            <a:t>Berdasarkan analisis korelasi dan distribusi data, berikut adalah strategi yang dapat diterapkan untuk mengurangi risiko ACL tinggi:</a:t>
          </a:r>
        </a:p>
        <a:p>
          <a:endParaRPr lang="en-ID" b="0">
            <a:solidFill>
              <a:sysClr val="windowText" lastClr="000000"/>
            </a:solidFill>
          </a:endParaRPr>
        </a:p>
        <a:p>
          <a:r>
            <a:rPr lang="en-ID" b="0">
              <a:solidFill>
                <a:sysClr val="windowText" lastClr="000000"/>
              </a:solidFill>
            </a:rPr>
            <a:t>1. Mengurangi Tingkat Kelelahan (Fatigue Score)</a:t>
          </a:r>
        </a:p>
        <a:p>
          <a:r>
            <a:rPr lang="en-ID" b="0">
              <a:solidFill>
                <a:sysClr val="windowText" lastClr="000000"/>
              </a:solidFill>
            </a:rPr>
            <a:t>-Optimalkan Pola Latihan:</a:t>
          </a:r>
        </a:p>
        <a:p>
          <a:r>
            <a:rPr lang="en-ID" b="0">
              <a:solidFill>
                <a:sysClr val="windowText" lastClr="000000"/>
              </a:solidFill>
            </a:rPr>
            <a:t>Batasi jam latihan agar ≤ 13 jam/minggu (menghindari overtraining).</a:t>
          </a:r>
        </a:p>
        <a:p>
          <a:r>
            <a:rPr lang="en-ID" b="0">
              <a:solidFill>
                <a:sysClr val="windowText" lastClr="000000"/>
              </a:solidFill>
            </a:rPr>
            <a:t>Tingkatkan latihan penguatan otot inti dan stabilisasi lutut untuk mengurangi stres pada ACL.</a:t>
          </a:r>
        </a:p>
        <a:p>
          <a:r>
            <a:rPr lang="en-ID" b="0">
              <a:solidFill>
                <a:sysClr val="windowText" lastClr="000000"/>
              </a:solidFill>
            </a:rPr>
            <a:t>-Pantau Tingkat Kelelahan Secara Berkala:</a:t>
          </a:r>
        </a:p>
        <a:p>
          <a:r>
            <a:rPr lang="en-ID" b="0">
              <a:solidFill>
                <a:sysClr val="windowText" lastClr="000000"/>
              </a:solidFill>
            </a:rPr>
            <a:t>Jika Fatigue Score ≥ 6, kurangi intensitas atau tambahkan recovery session.</a:t>
          </a:r>
        </a:p>
        <a:p>
          <a:endParaRPr lang="en-ID" b="0">
            <a:solidFill>
              <a:sysClr val="windowText" lastClr="000000"/>
            </a:solidFill>
          </a:endParaRPr>
        </a:p>
        <a:p>
          <a:r>
            <a:rPr lang="en-ID" b="0">
              <a:solidFill>
                <a:sysClr val="windowText" lastClr="000000"/>
              </a:solidFill>
            </a:rPr>
            <a:t>2. Meningkatkan Hari Pemulihan (Recovery Days Per Week)</a:t>
          </a:r>
        </a:p>
        <a:p>
          <a:r>
            <a:rPr lang="en-ID" b="0">
              <a:solidFill>
                <a:sysClr val="windowText" lastClr="000000"/>
              </a:solidFill>
            </a:rPr>
            <a:t>-Tambahkan 1 Hari Pemulihan Tambahan</a:t>
          </a:r>
        </a:p>
        <a:p>
          <a:r>
            <a:rPr lang="en-ID" b="0">
              <a:solidFill>
                <a:sysClr val="windowText" lastClr="000000"/>
              </a:solidFill>
            </a:rPr>
            <a:t>Dari data, sebagian besar atlet hanya memiliki 1-2 hari pemulihan.</a:t>
          </a:r>
        </a:p>
        <a:p>
          <a:r>
            <a:rPr lang="en-ID" b="0">
              <a:solidFill>
                <a:sysClr val="windowText" lastClr="000000"/>
              </a:solidFill>
            </a:rPr>
            <a:t>Rekomendasi: Minimal 3 hari pemulihan dalam seminggu untuk mengurangi ACL Risk Score.</a:t>
          </a:r>
        </a:p>
        <a:p>
          <a:r>
            <a:rPr lang="en-ID" b="0">
              <a:solidFill>
                <a:sysClr val="windowText" lastClr="000000"/>
              </a:solidFill>
            </a:rPr>
            <a:t>-Fokus pada Pemulihan Aktif:</a:t>
          </a:r>
        </a:p>
        <a:p>
          <a:r>
            <a:rPr lang="en-ID" b="0">
              <a:solidFill>
                <a:sysClr val="windowText" lastClr="000000"/>
              </a:solidFill>
            </a:rPr>
            <a:t>Lakukan stretching dinamis, yoga, atau foam rolling.</a:t>
          </a:r>
        </a:p>
        <a:p>
          <a:r>
            <a:rPr lang="en-ID" b="0">
              <a:solidFill>
                <a:sysClr val="windowText" lastClr="000000"/>
              </a:solidFill>
            </a:rPr>
            <a:t>Pastikan kualitas tidur dan nutrisi optimal untuk pemulihan lebih baik.</a:t>
          </a:r>
        </a:p>
        <a:p>
          <a:endParaRPr lang="en-ID" b="0">
            <a:solidFill>
              <a:sysClr val="windowText" lastClr="000000"/>
            </a:solidFill>
          </a:endParaRPr>
        </a:p>
        <a:p>
          <a:r>
            <a:rPr lang="en-ID" b="0">
              <a:solidFill>
                <a:sysClr val="windowText" lastClr="000000"/>
              </a:solidFill>
            </a:rPr>
            <a:t>3. Menyeimbangkan Jam Latihan (Training Hours Per Week)</a:t>
          </a:r>
        </a:p>
        <a:p>
          <a:r>
            <a:rPr lang="en-ID" b="0">
              <a:solidFill>
                <a:sysClr val="windowText" lastClr="000000"/>
              </a:solidFill>
            </a:rPr>
            <a:t>-Kurangi Jam Latihan untuk Atlet Berisiko Tinggi</a:t>
          </a:r>
        </a:p>
        <a:p>
          <a:r>
            <a:rPr lang="en-ID" b="0">
              <a:solidFill>
                <a:sysClr val="windowText" lastClr="000000"/>
              </a:solidFill>
            </a:rPr>
            <a:t>Atlet dengan Training Hours ≥ 15 lebih rentan cedera.</a:t>
          </a:r>
        </a:p>
        <a:p>
          <a:r>
            <a:rPr lang="en-ID" b="0">
              <a:solidFill>
                <a:sysClr val="windowText" lastClr="000000"/>
              </a:solidFill>
            </a:rPr>
            <a:t>Rekomendasi: Batasi sesi latihan ke 8-12 jam/minggu, dengan fokus pada kualitas latihan.</a:t>
          </a: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23924</xdr:colOff>
      <xdr:row>16</xdr:row>
      <xdr:rowOff>21227</xdr:rowOff>
    </xdr:from>
    <xdr:to>
      <xdr:col>22</xdr:col>
      <xdr:colOff>565412</xdr:colOff>
      <xdr:row>21</xdr:row>
      <xdr:rowOff>147878</xdr:rowOff>
    </xdr:to>
    <xdr:sp macro="" textlink="">
      <xdr:nvSpPr>
        <xdr:cNvPr id="2" name="Persegi Panjang: Sudut Lengkung 1">
          <a:extLst>
            <a:ext uri="{FF2B5EF4-FFF2-40B4-BE49-F238E27FC236}">
              <a16:creationId xmlns:a16="http://schemas.microsoft.com/office/drawing/2014/main" id="{E3F56482-517C-4EB1-9D64-A1C2D9C9D982}"/>
            </a:ext>
          </a:extLst>
        </xdr:cNvPr>
        <xdr:cNvSpPr/>
      </xdr:nvSpPr>
      <xdr:spPr>
        <a:xfrm>
          <a:off x="18621595" y="2961364"/>
          <a:ext cx="6308680" cy="1040007"/>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Dilakukan uji hipotesis</a:t>
          </a:r>
          <a:r>
            <a:rPr lang="en-ID" baseline="0">
              <a:solidFill>
                <a:sysClr val="windowText" lastClr="000000"/>
              </a:solidFill>
            </a:rPr>
            <a:t> satu arah (sisi kiri) dengan tingkat kepercayaan 90%</a:t>
          </a:r>
        </a:p>
        <a:p>
          <a:endParaRPr lang="en-ID">
            <a:solidFill>
              <a:sysClr val="windowText" lastClr="000000"/>
            </a:solidFill>
          </a:endParaRPr>
        </a:p>
        <a:p>
          <a:r>
            <a:rPr lang="en-ID">
              <a:solidFill>
                <a:sysClr val="windowText" lastClr="000000"/>
              </a:solidFill>
            </a:rPr>
            <a:t>Hipotesis nol (H₀): </a:t>
          </a:r>
          <a:r>
            <a:rPr lang="en-ID" baseline="0">
              <a:solidFill>
                <a:sysClr val="windowText" lastClr="000000"/>
              </a:solidFill>
            </a:rPr>
            <a:t> Menambah recovery days per week tidak mengurangi ACL risk score secara signifikan</a:t>
          </a:r>
          <a:endParaRPr lang="en-ID">
            <a:solidFill>
              <a:sysClr val="windowText" lastClr="000000"/>
            </a:solidFill>
          </a:endParaRPr>
        </a:p>
        <a:p>
          <a:r>
            <a:rPr lang="en-ID">
              <a:solidFill>
                <a:sysClr val="windowText" lastClr="000000"/>
              </a:solidFill>
            </a:rPr>
            <a:t>Hipotesis alternatif (H₁):</a:t>
          </a:r>
          <a:r>
            <a:rPr lang="en-ID" baseline="0">
              <a:solidFill>
                <a:sysClr val="windowText" lastClr="000000"/>
              </a:solidFill>
            </a:rPr>
            <a:t> Menambah recovery days per week mengurangi ACL risk score secara signifikan</a:t>
          </a:r>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xdr:from>
      <xdr:col>18</xdr:col>
      <xdr:colOff>34794</xdr:colOff>
      <xdr:row>39</xdr:row>
      <xdr:rowOff>43494</xdr:rowOff>
    </xdr:from>
    <xdr:to>
      <xdr:col>23</xdr:col>
      <xdr:colOff>521917</xdr:colOff>
      <xdr:row>43</xdr:row>
      <xdr:rowOff>121781</xdr:rowOff>
    </xdr:to>
    <xdr:sp macro="" textlink="">
      <xdr:nvSpPr>
        <xdr:cNvPr id="6" name="Persegi Panjang: Sudut Lengkung 5">
          <a:extLst>
            <a:ext uri="{FF2B5EF4-FFF2-40B4-BE49-F238E27FC236}">
              <a16:creationId xmlns:a16="http://schemas.microsoft.com/office/drawing/2014/main" id="{4BA96BE6-5167-4A8B-B21E-76F671BCD8D4}"/>
            </a:ext>
          </a:extLst>
        </xdr:cNvPr>
        <xdr:cNvSpPr/>
      </xdr:nvSpPr>
      <xdr:spPr>
        <a:xfrm>
          <a:off x="18632465" y="7202467"/>
          <a:ext cx="6428288" cy="808972"/>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Nilai</a:t>
          </a:r>
          <a:r>
            <a:rPr lang="en-ID" baseline="0">
              <a:solidFill>
                <a:sysClr val="windowText" lastClr="000000"/>
              </a:solidFill>
            </a:rPr>
            <a:t> Zuji dan Zkritis secara berturut-turut adalah -14,19 dan 1,669. Karena nilai Zuji &lt; Zkritis, maka dari itu kita </a:t>
          </a:r>
          <a:r>
            <a:rPr lang="en-ID" b="1" baseline="0">
              <a:solidFill>
                <a:sysClr val="windowText" lastClr="000000"/>
              </a:solidFill>
            </a:rPr>
            <a:t>menolak H0 yang artinya kita menerima H1</a:t>
          </a:r>
          <a:r>
            <a:rPr lang="en-ID" baseline="0">
              <a:solidFill>
                <a:sysClr val="windowText" lastClr="000000"/>
              </a:solidFill>
            </a:rPr>
            <a:t>, sehingga dapat dikatakan bahwa</a:t>
          </a:r>
          <a:r>
            <a:rPr lang="en-ID"/>
            <a:t> </a:t>
          </a:r>
          <a:r>
            <a:rPr lang="en-ID">
              <a:solidFill>
                <a:sysClr val="windowText" lastClr="000000"/>
              </a:solidFill>
            </a:rPr>
            <a:t>peningkatan waktu pemulihan dapat membantu mengurangi risiko cedera lutut pada atlet dengan ACL Risk Score tinggi.</a:t>
          </a: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editAs="oneCell">
    <xdr:from>
      <xdr:col>18</xdr:col>
      <xdr:colOff>78287</xdr:colOff>
      <xdr:row>46</xdr:row>
      <xdr:rowOff>59069</xdr:rowOff>
    </xdr:from>
    <xdr:to>
      <xdr:col>20</xdr:col>
      <xdr:colOff>180931</xdr:colOff>
      <xdr:row>59</xdr:row>
      <xdr:rowOff>161098</xdr:rowOff>
    </xdr:to>
    <xdr:pic>
      <xdr:nvPicPr>
        <xdr:cNvPr id="3" name="Gambar 2">
          <a:extLst>
            <a:ext uri="{FF2B5EF4-FFF2-40B4-BE49-F238E27FC236}">
              <a16:creationId xmlns:a16="http://schemas.microsoft.com/office/drawing/2014/main" id="{BBDB4EB6-7089-9699-EA94-C0B669641C43}"/>
            </a:ext>
          </a:extLst>
        </xdr:cNvPr>
        <xdr:cNvPicPr>
          <a:picLocks noChangeAspect="1"/>
        </xdr:cNvPicPr>
      </xdr:nvPicPr>
      <xdr:blipFill>
        <a:blip xmlns:r="http://schemas.openxmlformats.org/officeDocument/2006/relationships" r:embed="rId1"/>
        <a:stretch>
          <a:fillRect/>
        </a:stretch>
      </xdr:blipFill>
      <xdr:spPr>
        <a:xfrm>
          <a:off x="18675958" y="8496740"/>
          <a:ext cx="3677781" cy="24767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xdr:row>
      <xdr:rowOff>0</xdr:rowOff>
    </xdr:from>
    <xdr:to>
      <xdr:col>8</xdr:col>
      <xdr:colOff>31750</xdr:colOff>
      <xdr:row>14</xdr:row>
      <xdr:rowOff>120650</xdr:rowOff>
    </xdr:to>
    <xdr:sp macro="" textlink="">
      <xdr:nvSpPr>
        <xdr:cNvPr id="2" name="Persegi Panjang: Sudut Lengkung 1">
          <a:extLst>
            <a:ext uri="{FF2B5EF4-FFF2-40B4-BE49-F238E27FC236}">
              <a16:creationId xmlns:a16="http://schemas.microsoft.com/office/drawing/2014/main" id="{B6BE2EFE-C4F6-4885-930A-E60A1D08D222}"/>
            </a:ext>
          </a:extLst>
        </xdr:cNvPr>
        <xdr:cNvSpPr/>
      </xdr:nvSpPr>
      <xdr:spPr>
        <a:xfrm>
          <a:off x="546100" y="1485900"/>
          <a:ext cx="4298950" cy="1225550"/>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b="0">
              <a:solidFill>
                <a:sysClr val="windowText" lastClr="000000"/>
              </a:solidFill>
            </a:rPr>
            <a:t>Berdasarkan hasil uji A/B Testing dengan hipotesis satu arah (sisi kiri), ditemukan bahwa menambah Recovery Days Per Week secara signifikan dapat menurunkan ACL Risk Score. Ini berarti bahwa peningkatan waktu pemulihan membantu mengurangi risiko cedera lutut pada atlet dengan ACL Risk Score tinggi.</a:t>
          </a: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twoCellAnchor>
    <xdr:from>
      <xdr:col>0</xdr:col>
      <xdr:colOff>539750</xdr:colOff>
      <xdr:row>16</xdr:row>
      <xdr:rowOff>25401</xdr:rowOff>
    </xdr:from>
    <xdr:to>
      <xdr:col>8</xdr:col>
      <xdr:colOff>25400</xdr:colOff>
      <xdr:row>30</xdr:row>
      <xdr:rowOff>0</xdr:rowOff>
    </xdr:to>
    <xdr:sp macro="" textlink="">
      <xdr:nvSpPr>
        <xdr:cNvPr id="3" name="Persegi Panjang: Sudut Lengkung 2">
          <a:extLst>
            <a:ext uri="{FF2B5EF4-FFF2-40B4-BE49-F238E27FC236}">
              <a16:creationId xmlns:a16="http://schemas.microsoft.com/office/drawing/2014/main" id="{2EE08E1E-DDE4-4F1A-829D-D632CBCC5E5B}"/>
            </a:ext>
          </a:extLst>
        </xdr:cNvPr>
        <xdr:cNvSpPr/>
      </xdr:nvSpPr>
      <xdr:spPr>
        <a:xfrm>
          <a:off x="539750" y="3022601"/>
          <a:ext cx="4303183" cy="2582332"/>
        </a:xfrm>
        <a:prstGeom prst="roundRect">
          <a:avLst>
            <a:gd name="adj" fmla="val 3003"/>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a:solidFill>
                <a:sysClr val="windowText" lastClr="000000"/>
              </a:solidFill>
            </a:rPr>
            <a:t>Berikut adalah beberapa rekomendasi:</a:t>
          </a:r>
        </a:p>
        <a:p>
          <a:endParaRPr lang="en-ID" b="0">
            <a:solidFill>
              <a:sysClr val="windowText" lastClr="000000"/>
            </a:solidFill>
          </a:endParaRPr>
        </a:p>
        <a:p>
          <a:r>
            <a:rPr lang="en-ID" b="0">
              <a:solidFill>
                <a:sysClr val="windowText" lastClr="000000"/>
              </a:solidFill>
            </a:rPr>
            <a:t>1. Menyesuaikan Recovery Days Secara Individu</a:t>
          </a:r>
        </a:p>
        <a:p>
          <a:r>
            <a:rPr lang="en-ID" b="0">
              <a:solidFill>
                <a:sysClr val="windowText" lastClr="000000"/>
              </a:solidFill>
            </a:rPr>
            <a:t>-Atlet dengan ACL Risk Score tinggi: Tambahkan 1-2 Recovery Days per minggu.</a:t>
          </a:r>
        </a:p>
        <a:p>
          <a:r>
            <a:rPr lang="en-ID" b="0">
              <a:solidFill>
                <a:sysClr val="windowText" lastClr="000000"/>
              </a:solidFill>
            </a:rPr>
            <a:t>-Atlet dengan risiko sedang: Sesuaikan berdasarkan tingkat kelelahan dan performa.</a:t>
          </a:r>
        </a:p>
        <a:p>
          <a:r>
            <a:rPr lang="en-ID" b="0">
              <a:solidFill>
                <a:sysClr val="windowText" lastClr="000000"/>
              </a:solidFill>
            </a:rPr>
            <a:t>2. Monitoring ACL Risk Score Secara Berkala</a:t>
          </a:r>
        </a:p>
        <a:p>
          <a:r>
            <a:rPr lang="en-ID" b="0">
              <a:solidFill>
                <a:sysClr val="windowText" lastClr="000000"/>
              </a:solidFill>
            </a:rPr>
            <a:t>-Lakukan evaluasi bulanan untuk melihat apakah perubahan Recovery Days memberikan dampak yang konsisten.</a:t>
          </a:r>
        </a:p>
        <a:p>
          <a:r>
            <a:rPr lang="en-ID" b="0">
              <a:solidFill>
                <a:sysClr val="windowText" lastClr="000000"/>
              </a:solidFill>
            </a:rPr>
            <a:t>3.</a:t>
          </a:r>
          <a:r>
            <a:rPr lang="en-ID" b="0" baseline="0">
              <a:solidFill>
                <a:sysClr val="windowText" lastClr="000000"/>
              </a:solidFill>
            </a:rPr>
            <a:t> </a:t>
          </a:r>
          <a:r>
            <a:rPr lang="en-ID" b="0">
              <a:solidFill>
                <a:sysClr val="windowText" lastClr="000000"/>
              </a:solidFill>
            </a:rPr>
            <a:t>Kombinasi dengan Program Penguatan Lutut</a:t>
          </a:r>
        </a:p>
        <a:p>
          <a:r>
            <a:rPr lang="en-ID" b="0">
              <a:solidFill>
                <a:sysClr val="windowText" lastClr="000000"/>
              </a:solidFill>
            </a:rPr>
            <a:t>Selain Recovery Days, latihan stabilisasi dan penguatan otot sekitar lutut yang dapat meningkatkan efektivitas pencegahan cedera.</a:t>
          </a:r>
          <a:endParaRPr lang="en-ID" b="0"/>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endParaRPr lang="en-ID">
            <a:solidFill>
              <a:sysClr val="windowText" lastClr="000000"/>
            </a:solidFill>
          </a:endParaRPr>
        </a:p>
        <a:p>
          <a:pPr algn="l"/>
          <a:endParaRPr lang="en-ID"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36</xdr:col>
      <xdr:colOff>0</xdr:colOff>
      <xdr:row>0</xdr:row>
      <xdr:rowOff>0</xdr:rowOff>
    </xdr:from>
    <xdr:to>
      <xdr:col>50</xdr:col>
      <xdr:colOff>169333</xdr:colOff>
      <xdr:row>8</xdr:row>
      <xdr:rowOff>132292</xdr:rowOff>
    </xdr:to>
    <xdr:sp macro="" textlink="">
      <xdr:nvSpPr>
        <xdr:cNvPr id="16" name="Persegi Panjang 15">
          <a:extLst>
            <a:ext uri="{FF2B5EF4-FFF2-40B4-BE49-F238E27FC236}">
              <a16:creationId xmlns:a16="http://schemas.microsoft.com/office/drawing/2014/main" id="{5CF48421-F3F1-4479-8909-E8B481A92ED8}"/>
            </a:ext>
          </a:extLst>
        </xdr:cNvPr>
        <xdr:cNvSpPr/>
      </xdr:nvSpPr>
      <xdr:spPr>
        <a:xfrm>
          <a:off x="21854583" y="0"/>
          <a:ext cx="8688917" cy="1613959"/>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40</xdr:col>
      <xdr:colOff>343959</xdr:colOff>
      <xdr:row>16</xdr:row>
      <xdr:rowOff>132292</xdr:rowOff>
    </xdr:from>
    <xdr:to>
      <xdr:col>69</xdr:col>
      <xdr:colOff>52917</xdr:colOff>
      <xdr:row>85</xdr:row>
      <xdr:rowOff>158024</xdr:rowOff>
    </xdr:to>
    <xdr:pic>
      <xdr:nvPicPr>
        <xdr:cNvPr id="7" name="Gambar 6">
          <a:extLst>
            <a:ext uri="{FF2B5EF4-FFF2-40B4-BE49-F238E27FC236}">
              <a16:creationId xmlns:a16="http://schemas.microsoft.com/office/drawing/2014/main" id="{131A0701-30C6-BA36-6BCC-6733A79F2E4C}"/>
            </a:ext>
          </a:extLst>
        </xdr:cNvPr>
        <xdr:cNvPicPr>
          <a:picLocks noChangeAspect="1"/>
        </xdr:cNvPicPr>
      </xdr:nvPicPr>
      <xdr:blipFill>
        <a:blip xmlns:r="http://schemas.openxmlformats.org/officeDocument/2006/relationships" r:embed="rId1"/>
        <a:stretch>
          <a:fillRect/>
        </a:stretch>
      </xdr:blipFill>
      <xdr:spPr>
        <a:xfrm>
          <a:off x="24632709" y="3095625"/>
          <a:ext cx="17356666" cy="12805107"/>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editAs="oneCell">
    <xdr:from>
      <xdr:col>13</xdr:col>
      <xdr:colOff>26459</xdr:colOff>
      <xdr:row>17</xdr:row>
      <xdr:rowOff>81949</xdr:rowOff>
    </xdr:from>
    <xdr:to>
      <xdr:col>40</xdr:col>
      <xdr:colOff>264584</xdr:colOff>
      <xdr:row>86</xdr:row>
      <xdr:rowOff>26459</xdr:rowOff>
    </xdr:to>
    <xdr:pic>
      <xdr:nvPicPr>
        <xdr:cNvPr id="15" name="Gambar 14">
          <a:extLst>
            <a:ext uri="{FF2B5EF4-FFF2-40B4-BE49-F238E27FC236}">
              <a16:creationId xmlns:a16="http://schemas.microsoft.com/office/drawing/2014/main" id="{F1FC5378-46EE-B851-7F99-B55D615BB94A}"/>
            </a:ext>
          </a:extLst>
        </xdr:cNvPr>
        <xdr:cNvPicPr>
          <a:picLocks noChangeAspect="1"/>
        </xdr:cNvPicPr>
      </xdr:nvPicPr>
      <xdr:blipFill>
        <a:blip xmlns:r="http://schemas.openxmlformats.org/officeDocument/2006/relationships" r:embed="rId2"/>
        <a:stretch>
          <a:fillRect/>
        </a:stretch>
      </xdr:blipFill>
      <xdr:spPr>
        <a:xfrm>
          <a:off x="7884584" y="3230491"/>
          <a:ext cx="16668750" cy="12723885"/>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xdr:from>
      <xdr:col>11</xdr:col>
      <xdr:colOff>140912</xdr:colOff>
      <xdr:row>10</xdr:row>
      <xdr:rowOff>68335</xdr:rowOff>
    </xdr:from>
    <xdr:to>
      <xdr:col>19</xdr:col>
      <xdr:colOff>172357</xdr:colOff>
      <xdr:row>24</xdr:row>
      <xdr:rowOff>81064</xdr:rowOff>
    </xdr:to>
    <xdr:sp macro="" textlink="">
      <xdr:nvSpPr>
        <xdr:cNvPr id="2" name="Persegi Panjang 1">
          <a:extLst>
            <a:ext uri="{FF2B5EF4-FFF2-40B4-BE49-F238E27FC236}">
              <a16:creationId xmlns:a16="http://schemas.microsoft.com/office/drawing/2014/main" id="{4753E99D-A18F-179B-9E5C-269C9AE936F3}"/>
            </a:ext>
          </a:extLst>
        </xdr:cNvPr>
        <xdr:cNvSpPr/>
      </xdr:nvSpPr>
      <xdr:spPr>
        <a:xfrm>
          <a:off x="6761125" y="1959824"/>
          <a:ext cx="4895275" cy="2660814"/>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a:t>CURRENT</a:t>
          </a:r>
          <a:r>
            <a:rPr lang="en-ID" sz="2000" b="1" baseline="0"/>
            <a:t> ISSUE:</a:t>
          </a:r>
        </a:p>
        <a:p>
          <a:pPr algn="l"/>
          <a:endParaRPr lang="en-ID" sz="2000" b="1" baseline="0"/>
        </a:p>
        <a:p>
          <a:pPr algn="l"/>
          <a:r>
            <a:rPr lang="en-ID" sz="2000" b="0"/>
            <a:t>Isu utama dalam penelitian ini adalah risiko cedera lutut akibat tingginya ACL Risk Score pada atlet, serta bagaimana pengelolaan Recovery Days Per Week dapat membantu menurunkan risiko cedera tersebut.</a:t>
          </a:r>
          <a:endParaRPr lang="en-ID" sz="2000" b="0" baseline="0"/>
        </a:p>
      </xdr:txBody>
    </xdr:sp>
    <xdr:clientData/>
  </xdr:twoCellAnchor>
  <xdr:twoCellAnchor>
    <xdr:from>
      <xdr:col>20</xdr:col>
      <xdr:colOff>165920</xdr:colOff>
      <xdr:row>19</xdr:row>
      <xdr:rowOff>25081</xdr:rowOff>
    </xdr:from>
    <xdr:to>
      <xdr:col>28</xdr:col>
      <xdr:colOff>387937</xdr:colOff>
      <xdr:row>44</xdr:row>
      <xdr:rowOff>61452</xdr:rowOff>
    </xdr:to>
    <xdr:sp macro="" textlink="">
      <xdr:nvSpPr>
        <xdr:cNvPr id="4" name="Persegi Panjang 3">
          <a:extLst>
            <a:ext uri="{FF2B5EF4-FFF2-40B4-BE49-F238E27FC236}">
              <a16:creationId xmlns:a16="http://schemas.microsoft.com/office/drawing/2014/main" id="{1D5A93C2-62A5-45EF-9DE8-FCB5E4542AED}"/>
            </a:ext>
          </a:extLst>
        </xdr:cNvPr>
        <xdr:cNvSpPr/>
      </xdr:nvSpPr>
      <xdr:spPr>
        <a:xfrm>
          <a:off x="12394791" y="3527823"/>
          <a:ext cx="5138146" cy="4645242"/>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baseline="0"/>
            <a:t>DEMONSTRATE ISSUE:</a:t>
          </a:r>
        </a:p>
        <a:p>
          <a:pPr algn="l"/>
          <a:endParaRPr lang="en-ID" sz="2000" b="1" baseline="0"/>
        </a:p>
        <a:p>
          <a:r>
            <a:rPr lang="en-ID" sz="2000" b="0"/>
            <a:t>-Fatigue Score adalah faktor paling berpengaruh terhadap ACL Risk Score.</a:t>
          </a:r>
          <a:br>
            <a:rPr lang="en-ID" sz="2000" b="0"/>
          </a:br>
          <a:r>
            <a:rPr lang="en-ID" sz="2000" b="0"/>
            <a:t>-Kurangnya Recovery Days Per Week meningkatkan risiko cedera.</a:t>
          </a:r>
          <a:br>
            <a:rPr lang="en-ID" sz="2000" b="0"/>
          </a:br>
          <a:r>
            <a:rPr lang="en-ID" sz="2000" b="0"/>
            <a:t>-Jam latihan berlebihan bisa memperburuk kelelahan dan meningkatkan risiko.</a:t>
          </a:r>
        </a:p>
        <a:p>
          <a:endParaRPr lang="en-ID" sz="2000" b="0"/>
        </a:p>
        <a:p>
          <a:r>
            <a:rPr lang="en-ID" sz="2000" b="0"/>
            <a:t>Permasalahan utama: Atlet dengan kelelahan tinggi, jam latihan berlebihan, dan pemulihan tidak optimal memiliki risiko lebih besar mengalami cedera ACL.</a:t>
          </a:r>
        </a:p>
        <a:p>
          <a:pPr algn="l"/>
          <a:endParaRPr lang="en-ID" sz="2000" b="1" baseline="0"/>
        </a:p>
      </xdr:txBody>
    </xdr:sp>
    <xdr:clientData/>
  </xdr:twoCellAnchor>
  <xdr:twoCellAnchor>
    <xdr:from>
      <xdr:col>29</xdr:col>
      <xdr:colOff>379222</xdr:colOff>
      <xdr:row>28</xdr:row>
      <xdr:rowOff>16008</xdr:rowOff>
    </xdr:from>
    <xdr:to>
      <xdr:col>37</xdr:col>
      <xdr:colOff>317500</xdr:colOff>
      <xdr:row>38</xdr:row>
      <xdr:rowOff>145143</xdr:rowOff>
    </xdr:to>
    <xdr:sp macro="" textlink="">
      <xdr:nvSpPr>
        <xdr:cNvPr id="6" name="Persegi Panjang 5">
          <a:extLst>
            <a:ext uri="{FF2B5EF4-FFF2-40B4-BE49-F238E27FC236}">
              <a16:creationId xmlns:a16="http://schemas.microsoft.com/office/drawing/2014/main" id="{47061EA2-9688-4D9B-AEF9-9498E2A20DCB}"/>
            </a:ext>
          </a:extLst>
        </xdr:cNvPr>
        <xdr:cNvSpPr/>
      </xdr:nvSpPr>
      <xdr:spPr>
        <a:xfrm>
          <a:off x="18195508" y="5150437"/>
          <a:ext cx="4873135" cy="1943420"/>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baseline="0"/>
            <a:t>OVERCOMING ISSUE:</a:t>
          </a:r>
        </a:p>
        <a:p>
          <a:pPr algn="l"/>
          <a:endParaRPr lang="en-ID" sz="2000" b="1" baseline="0"/>
        </a:p>
        <a:p>
          <a:pPr algn="l"/>
          <a:r>
            <a:rPr lang="en-ID" sz="2000"/>
            <a:t>Tim pelatih menerapkan program pelatihan baru selama 4 bulan untuk mengurangi risiko cedera.</a:t>
          </a:r>
          <a:endParaRPr lang="en-ID" sz="2000" baseline="0"/>
        </a:p>
      </xdr:txBody>
    </xdr:sp>
    <xdr:clientData/>
  </xdr:twoCellAnchor>
  <xdr:twoCellAnchor>
    <xdr:from>
      <xdr:col>38</xdr:col>
      <xdr:colOff>430618</xdr:colOff>
      <xdr:row>36</xdr:row>
      <xdr:rowOff>164888</xdr:rowOff>
    </xdr:from>
    <xdr:to>
      <xdr:col>47</xdr:col>
      <xdr:colOff>279614</xdr:colOff>
      <xdr:row>49</xdr:row>
      <xdr:rowOff>163286</xdr:rowOff>
    </xdr:to>
    <xdr:sp macro="" textlink="">
      <xdr:nvSpPr>
        <xdr:cNvPr id="8" name="Persegi Panjang 7">
          <a:extLst>
            <a:ext uri="{FF2B5EF4-FFF2-40B4-BE49-F238E27FC236}">
              <a16:creationId xmlns:a16="http://schemas.microsoft.com/office/drawing/2014/main" id="{82AC3702-425D-4F9F-9D68-B59160CC2661}"/>
            </a:ext>
          </a:extLst>
        </xdr:cNvPr>
        <xdr:cNvSpPr/>
      </xdr:nvSpPr>
      <xdr:spPr>
        <a:xfrm>
          <a:off x="23798618" y="6750745"/>
          <a:ext cx="5400710" cy="2356970"/>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baseline="0"/>
            <a:t>PILOT PROJECT:</a:t>
          </a:r>
        </a:p>
        <a:p>
          <a:pPr algn="l"/>
          <a:endParaRPr lang="en-ID" sz="20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n-ID" sz="2000"/>
            <a:t>Hasil uji hipotesis </a:t>
          </a:r>
          <a:r>
            <a:rPr lang="en-ID" sz="2000" baseline="0">
              <a:solidFill>
                <a:schemeClr val="lt1"/>
              </a:solidFill>
              <a:effectLst/>
              <a:latin typeface="+mn-lt"/>
              <a:ea typeface="+mn-ea"/>
              <a:cs typeface="+mn-cs"/>
            </a:rPr>
            <a:t>menunjukkan bahwa</a:t>
          </a:r>
          <a:r>
            <a:rPr lang="en-ID" sz="2000">
              <a:solidFill>
                <a:schemeClr val="lt1"/>
              </a:solidFill>
              <a:effectLst/>
              <a:latin typeface="+mn-lt"/>
              <a:ea typeface="+mn-ea"/>
              <a:cs typeface="+mn-cs"/>
            </a:rPr>
            <a:t> peningkatan waktu pemulihan dapat membantu mengurangi risiko cedera lutut pada atlet dengan ACL Risk Score tinggi.</a:t>
          </a:r>
          <a:endParaRPr lang="en-ID" sz="2000">
            <a:effectLst/>
          </a:endParaRPr>
        </a:p>
        <a:p>
          <a:pPr algn="l"/>
          <a:endParaRPr lang="en-ID" sz="2000" baseline="0"/>
        </a:p>
      </xdr:txBody>
    </xdr:sp>
    <xdr:clientData/>
  </xdr:twoCellAnchor>
  <xdr:twoCellAnchor>
    <xdr:from>
      <xdr:col>48</xdr:col>
      <xdr:colOff>484697</xdr:colOff>
      <xdr:row>45</xdr:row>
      <xdr:rowOff>73637</xdr:rowOff>
    </xdr:from>
    <xdr:to>
      <xdr:col>58</xdr:col>
      <xdr:colOff>261469</xdr:colOff>
      <xdr:row>74</xdr:row>
      <xdr:rowOff>36286</xdr:rowOff>
    </xdr:to>
    <xdr:sp macro="" textlink="">
      <xdr:nvSpPr>
        <xdr:cNvPr id="12" name="Persegi Panjang 11">
          <a:extLst>
            <a:ext uri="{FF2B5EF4-FFF2-40B4-BE49-F238E27FC236}">
              <a16:creationId xmlns:a16="http://schemas.microsoft.com/office/drawing/2014/main" id="{09A21919-AB59-4536-817A-E713E900652B}"/>
            </a:ext>
          </a:extLst>
        </xdr:cNvPr>
        <xdr:cNvSpPr/>
      </xdr:nvSpPr>
      <xdr:spPr>
        <a:xfrm>
          <a:off x="30021268" y="8292351"/>
          <a:ext cx="5945344" cy="5224078"/>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baseline="0"/>
            <a:t>LESSON LEARNED:</a:t>
          </a:r>
        </a:p>
        <a:p>
          <a:pPr algn="l"/>
          <a:endParaRPr lang="en-ID" sz="2000" b="1" baseline="0"/>
        </a:p>
        <a:p>
          <a:pPr algn="l"/>
          <a:r>
            <a:rPr lang="en-ID" sz="2000" b="0"/>
            <a:t>peningkatan waktu pemulihan (Recovery Days Per Week) terbukti efektif dalam menurunkan risiko cedera lutut (ACL Risk Score). Namun, strategi pemulihan harus disesuaikan secara individual, karena setiap atlet memiliki tingkat risiko dan kelelahan yang berbeda. Selain itu, pemantauan berkala sangat penting untuk memastikan bahwa perubahan Recovery Days benar-benar berdampak positif. Lebih lanjut, pemulihan saja tidak cukup, sehingga perlu dikombinasikan dengan latihan penguatan lutut dan stabilisasi otot agar pencegahan cedera lebih efektif. Dengan pendekatan ini, atlet dapat mengurangi risiko cedera ACL sambil tetap menjaga performa secara optimal.</a:t>
          </a:r>
          <a:endParaRPr lang="en-ID" sz="2000" b="0" baseline="0"/>
        </a:p>
      </xdr:txBody>
    </xdr:sp>
    <xdr:clientData/>
  </xdr:twoCellAnchor>
  <xdr:twoCellAnchor>
    <xdr:from>
      <xdr:col>59</xdr:col>
      <xdr:colOff>424782</xdr:colOff>
      <xdr:row>55</xdr:row>
      <xdr:rowOff>117392</xdr:rowOff>
    </xdr:from>
    <xdr:to>
      <xdr:col>68</xdr:col>
      <xdr:colOff>415152</xdr:colOff>
      <xdr:row>81</xdr:row>
      <xdr:rowOff>48846</xdr:rowOff>
    </xdr:to>
    <xdr:sp macro="" textlink="">
      <xdr:nvSpPr>
        <xdr:cNvPr id="14" name="Persegi Panjang 13">
          <a:extLst>
            <a:ext uri="{FF2B5EF4-FFF2-40B4-BE49-F238E27FC236}">
              <a16:creationId xmlns:a16="http://schemas.microsoft.com/office/drawing/2014/main" id="{1E47790B-B078-430A-9B54-974F2F13FD5E}"/>
            </a:ext>
          </a:extLst>
        </xdr:cNvPr>
        <xdr:cNvSpPr/>
      </xdr:nvSpPr>
      <xdr:spPr>
        <a:xfrm>
          <a:off x="36387763" y="10228546"/>
          <a:ext cx="5485562" cy="4693954"/>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baseline="0"/>
            <a:t>RECOMMENDATION: </a:t>
          </a:r>
        </a:p>
        <a:p>
          <a:pPr algn="l"/>
          <a:endParaRPr lang="en-ID" sz="2000" b="1" baseline="0"/>
        </a:p>
        <a:p>
          <a:pPr algn="l"/>
          <a:r>
            <a:rPr lang="en-ID" sz="2000" b="0"/>
            <a:t>Untuk mengurangi risiko cedera ACL, atlet dengan ACL Risk Score tinggi disarankan menambah 1-2 hari pemulihan per minggu dan menyesuaikan beban latihan agar tidak melebihi 12-13 jam per minggu. Monitoring rutin perlu dilakukan melalui evaluasi bulanan untuk memastikan efektivitas strategi ini. Selain itu, latihan penguatan lutut seperti squat, lunges, dan keseimbangan harus diterapkan untuk meningkatkan stabilitas otot. Dengan pendekatan ini, risiko cedera ACL dapat ditekan sambil menjaga performa atlet tetap optimal.</a:t>
          </a:r>
          <a:endParaRPr lang="en-ID" sz="2000" b="0" baseline="0"/>
        </a:p>
      </xdr:txBody>
    </xdr:sp>
    <xdr:clientData/>
  </xdr:twoCellAnchor>
  <xdr:twoCellAnchor>
    <xdr:from>
      <xdr:col>58</xdr:col>
      <xdr:colOff>25399</xdr:colOff>
      <xdr:row>0</xdr:row>
      <xdr:rowOff>0</xdr:rowOff>
    </xdr:from>
    <xdr:to>
      <xdr:col>72</xdr:col>
      <xdr:colOff>0</xdr:colOff>
      <xdr:row>10</xdr:row>
      <xdr:rowOff>127000</xdr:rowOff>
    </xdr:to>
    <xdr:sp macro="" textlink="">
      <xdr:nvSpPr>
        <xdr:cNvPr id="74" name="Persegi Panjang 73">
          <a:extLst>
            <a:ext uri="{FF2B5EF4-FFF2-40B4-BE49-F238E27FC236}">
              <a16:creationId xmlns:a16="http://schemas.microsoft.com/office/drawing/2014/main" id="{DC3E3CCC-663A-6CD7-9742-86C1E0FE3E9B}"/>
            </a:ext>
          </a:extLst>
        </xdr:cNvPr>
        <xdr:cNvSpPr/>
      </xdr:nvSpPr>
      <xdr:spPr>
        <a:xfrm>
          <a:off x="35331399" y="0"/>
          <a:ext cx="8509001" cy="1981200"/>
        </a:xfrm>
        <a:prstGeom prst="rect">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37</xdr:col>
      <xdr:colOff>76200</xdr:colOff>
      <xdr:row>3</xdr:row>
      <xdr:rowOff>50800</xdr:rowOff>
    </xdr:from>
    <xdr:to>
      <xdr:col>71</xdr:col>
      <xdr:colOff>0</xdr:colOff>
      <xdr:row>14</xdr:row>
      <xdr:rowOff>76200</xdr:rowOff>
    </xdr:to>
    <xdr:sp macro="" textlink="">
      <xdr:nvSpPr>
        <xdr:cNvPr id="75" name="Paralelogram 74">
          <a:extLst>
            <a:ext uri="{FF2B5EF4-FFF2-40B4-BE49-F238E27FC236}">
              <a16:creationId xmlns:a16="http://schemas.microsoft.com/office/drawing/2014/main" id="{AC976F33-ACDA-12AC-0E1B-570DC7B11CE6}"/>
            </a:ext>
          </a:extLst>
        </xdr:cNvPr>
        <xdr:cNvSpPr/>
      </xdr:nvSpPr>
      <xdr:spPr>
        <a:xfrm>
          <a:off x="22539325" y="606425"/>
          <a:ext cx="20614217" cy="2062692"/>
        </a:xfrm>
        <a:prstGeom prst="parallelogram">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3600" b="1" baseline="0"/>
            <a:t>           </a:t>
          </a:r>
          <a:r>
            <a:rPr lang="en-ID" sz="3600" b="1"/>
            <a:t>Optimasi Pemulihan: Strategi Efektif Mengurangi Risiko Cedera ACL pada Atlet</a:t>
          </a:r>
        </a:p>
      </xdr:txBody>
    </xdr:sp>
    <xdr:clientData/>
  </xdr:twoCellAnchor>
  <xdr:twoCellAnchor>
    <xdr:from>
      <xdr:col>15</xdr:col>
      <xdr:colOff>156634</xdr:colOff>
      <xdr:row>10</xdr:row>
      <xdr:rowOff>68336</xdr:rowOff>
    </xdr:from>
    <xdr:to>
      <xdr:col>24</xdr:col>
      <xdr:colOff>276928</xdr:colOff>
      <xdr:row>19</xdr:row>
      <xdr:rowOff>25082</xdr:rowOff>
    </xdr:to>
    <xdr:cxnSp macro="">
      <xdr:nvCxnSpPr>
        <xdr:cNvPr id="77" name="Konektor: Melengkung 76">
          <a:extLst>
            <a:ext uri="{FF2B5EF4-FFF2-40B4-BE49-F238E27FC236}">
              <a16:creationId xmlns:a16="http://schemas.microsoft.com/office/drawing/2014/main" id="{ACDFCF59-C39F-1E87-170C-29713F492A33}"/>
            </a:ext>
          </a:extLst>
        </xdr:cNvPr>
        <xdr:cNvCxnSpPr>
          <a:stCxn id="2" idx="0"/>
          <a:endCxn id="4" idx="0"/>
        </xdr:cNvCxnSpPr>
      </xdr:nvCxnSpPr>
      <xdr:spPr>
        <a:xfrm rot="16200000" flipH="1">
          <a:off x="11330424" y="-105616"/>
          <a:ext cx="1615940" cy="5650939"/>
        </a:xfrm>
        <a:prstGeom prst="curvedConnector3">
          <a:avLst>
            <a:gd name="adj1" fmla="val -6792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276928</xdr:colOff>
      <xdr:row>19</xdr:row>
      <xdr:rowOff>25081</xdr:rowOff>
    </xdr:from>
    <xdr:to>
      <xdr:col>33</xdr:col>
      <xdr:colOff>348361</xdr:colOff>
      <xdr:row>28</xdr:row>
      <xdr:rowOff>16008</xdr:rowOff>
    </xdr:to>
    <xdr:cxnSp macro="">
      <xdr:nvCxnSpPr>
        <xdr:cNvPr id="80" name="Konektor: Melengkung 79">
          <a:extLst>
            <a:ext uri="{FF2B5EF4-FFF2-40B4-BE49-F238E27FC236}">
              <a16:creationId xmlns:a16="http://schemas.microsoft.com/office/drawing/2014/main" id="{2C399C3F-1D56-538B-A07F-B4E8012653A9}"/>
            </a:ext>
          </a:extLst>
        </xdr:cNvPr>
        <xdr:cNvCxnSpPr>
          <a:stCxn id="4" idx="0"/>
          <a:endCxn id="6" idx="0"/>
        </xdr:cNvCxnSpPr>
      </xdr:nvCxnSpPr>
      <xdr:spPr>
        <a:xfrm rot="16200000" flipH="1">
          <a:off x="17008609" y="1526971"/>
          <a:ext cx="1623785" cy="5623147"/>
        </a:xfrm>
        <a:prstGeom prst="curvedConnector3">
          <a:avLst>
            <a:gd name="adj1" fmla="val -8749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348361</xdr:colOff>
      <xdr:row>28</xdr:row>
      <xdr:rowOff>16009</xdr:rowOff>
    </xdr:from>
    <xdr:to>
      <xdr:col>43</xdr:col>
      <xdr:colOff>46686</xdr:colOff>
      <xdr:row>36</xdr:row>
      <xdr:rowOff>164889</xdr:rowOff>
    </xdr:to>
    <xdr:cxnSp macro="">
      <xdr:nvCxnSpPr>
        <xdr:cNvPr id="83" name="Konektor: Melengkung 82">
          <a:extLst>
            <a:ext uri="{FF2B5EF4-FFF2-40B4-BE49-F238E27FC236}">
              <a16:creationId xmlns:a16="http://schemas.microsoft.com/office/drawing/2014/main" id="{1FCF8A30-DF24-BF4F-7216-AC3E546947C7}"/>
            </a:ext>
          </a:extLst>
        </xdr:cNvPr>
        <xdr:cNvCxnSpPr>
          <a:stCxn id="6" idx="0"/>
          <a:endCxn id="8" idx="0"/>
        </xdr:cNvCxnSpPr>
      </xdr:nvCxnSpPr>
      <xdr:spPr>
        <a:xfrm rot="16200000" flipH="1">
          <a:off x="22765370" y="3017143"/>
          <a:ext cx="1600308" cy="5866897"/>
        </a:xfrm>
        <a:prstGeom prst="curvedConnector3">
          <a:avLst>
            <a:gd name="adj1" fmla="val -954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135186</xdr:colOff>
      <xdr:row>1</xdr:row>
      <xdr:rowOff>119948</xdr:rowOff>
    </xdr:from>
    <xdr:to>
      <xdr:col>20</xdr:col>
      <xdr:colOff>592760</xdr:colOff>
      <xdr:row>7</xdr:row>
      <xdr:rowOff>7003</xdr:rowOff>
    </xdr:to>
    <xdr:sp macro="" textlink="">
      <xdr:nvSpPr>
        <xdr:cNvPr id="91" name="Oval 90">
          <a:extLst>
            <a:ext uri="{FF2B5EF4-FFF2-40B4-BE49-F238E27FC236}">
              <a16:creationId xmlns:a16="http://schemas.microsoft.com/office/drawing/2014/main" id="{81A4580E-EEE5-FF97-1305-7960D4B3AC20}"/>
            </a:ext>
          </a:extLst>
        </xdr:cNvPr>
        <xdr:cNvSpPr/>
      </xdr:nvSpPr>
      <xdr:spPr>
        <a:xfrm>
          <a:off x="11644561" y="305156"/>
          <a:ext cx="1066116" cy="998305"/>
        </a:xfrm>
        <a:prstGeom prst="ellipse">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t>1</a:t>
          </a:r>
        </a:p>
      </xdr:txBody>
    </xdr:sp>
    <xdr:clientData/>
  </xdr:twoCellAnchor>
  <xdr:twoCellAnchor>
    <xdr:from>
      <xdr:col>28</xdr:col>
      <xdr:colOff>604199</xdr:colOff>
      <xdr:row>9</xdr:row>
      <xdr:rowOff>68464</xdr:rowOff>
    </xdr:from>
    <xdr:to>
      <xdr:col>30</xdr:col>
      <xdr:colOff>444283</xdr:colOff>
      <xdr:row>15</xdr:row>
      <xdr:rowOff>8935</xdr:rowOff>
    </xdr:to>
    <xdr:sp macro="" textlink="">
      <xdr:nvSpPr>
        <xdr:cNvPr id="92" name="Oval 91">
          <a:extLst>
            <a:ext uri="{FF2B5EF4-FFF2-40B4-BE49-F238E27FC236}">
              <a16:creationId xmlns:a16="http://schemas.microsoft.com/office/drawing/2014/main" id="{60A43906-C44E-489D-8F78-D95A595216F6}"/>
            </a:ext>
          </a:extLst>
        </xdr:cNvPr>
        <xdr:cNvSpPr/>
      </xdr:nvSpPr>
      <xdr:spPr>
        <a:xfrm>
          <a:off x="17590449" y="1735339"/>
          <a:ext cx="1057167" cy="1051721"/>
        </a:xfrm>
        <a:prstGeom prst="ellipse">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t>2</a:t>
          </a:r>
        </a:p>
      </xdr:txBody>
    </xdr:sp>
    <xdr:clientData/>
  </xdr:twoCellAnchor>
  <xdr:twoCellAnchor>
    <xdr:from>
      <xdr:col>37</xdr:col>
      <xdr:colOff>569649</xdr:colOff>
      <xdr:row>17</xdr:row>
      <xdr:rowOff>60058</xdr:rowOff>
    </xdr:from>
    <xdr:to>
      <xdr:col>39</xdr:col>
      <xdr:colOff>417622</xdr:colOff>
      <xdr:row>23</xdr:row>
      <xdr:rowOff>25928</xdr:rowOff>
    </xdr:to>
    <xdr:sp macro="" textlink="">
      <xdr:nvSpPr>
        <xdr:cNvPr id="93" name="Oval 92">
          <a:extLst>
            <a:ext uri="{FF2B5EF4-FFF2-40B4-BE49-F238E27FC236}">
              <a16:creationId xmlns:a16="http://schemas.microsoft.com/office/drawing/2014/main" id="{3D514699-9B7B-4A99-97A4-AF5AA62DC523}"/>
            </a:ext>
          </a:extLst>
        </xdr:cNvPr>
        <xdr:cNvSpPr/>
      </xdr:nvSpPr>
      <xdr:spPr>
        <a:xfrm>
          <a:off x="23032774" y="3208600"/>
          <a:ext cx="1065056" cy="1077120"/>
        </a:xfrm>
        <a:prstGeom prst="ellipse">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t>3</a:t>
          </a:r>
        </a:p>
      </xdr:txBody>
    </xdr:sp>
    <xdr:clientData/>
  </xdr:twoCellAnchor>
  <xdr:twoCellAnchor>
    <xdr:from>
      <xdr:col>43</xdr:col>
      <xdr:colOff>46686</xdr:colOff>
      <xdr:row>36</xdr:row>
      <xdr:rowOff>164889</xdr:rowOff>
    </xdr:from>
    <xdr:to>
      <xdr:col>53</xdr:col>
      <xdr:colOff>373082</xdr:colOff>
      <xdr:row>45</xdr:row>
      <xdr:rowOff>73638</xdr:rowOff>
    </xdr:to>
    <xdr:cxnSp macro="">
      <xdr:nvCxnSpPr>
        <xdr:cNvPr id="124" name="Konektor: Melengkung 123">
          <a:extLst>
            <a:ext uri="{FF2B5EF4-FFF2-40B4-BE49-F238E27FC236}">
              <a16:creationId xmlns:a16="http://schemas.microsoft.com/office/drawing/2014/main" id="{6FBE0BBB-FA2C-A092-7DA4-E35A58CE945E}"/>
            </a:ext>
          </a:extLst>
        </xdr:cNvPr>
        <xdr:cNvCxnSpPr>
          <a:stCxn id="8" idx="0"/>
          <a:endCxn id="12" idx="0"/>
        </xdr:cNvCxnSpPr>
      </xdr:nvCxnSpPr>
      <xdr:spPr>
        <a:xfrm rot="16200000" flipH="1">
          <a:off x="28975653" y="4274065"/>
          <a:ext cx="1541606" cy="6494967"/>
        </a:xfrm>
        <a:prstGeom prst="curvedConnector3">
          <a:avLst>
            <a:gd name="adj1" fmla="val -102149"/>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373084</xdr:colOff>
      <xdr:row>45</xdr:row>
      <xdr:rowOff>124438</xdr:rowOff>
    </xdr:from>
    <xdr:to>
      <xdr:col>64</xdr:col>
      <xdr:colOff>115168</xdr:colOff>
      <xdr:row>55</xdr:row>
      <xdr:rowOff>168193</xdr:rowOff>
    </xdr:to>
    <xdr:cxnSp macro="">
      <xdr:nvCxnSpPr>
        <xdr:cNvPr id="130" name="Konektor: Melengkung 129">
          <a:extLst>
            <a:ext uri="{FF2B5EF4-FFF2-40B4-BE49-F238E27FC236}">
              <a16:creationId xmlns:a16="http://schemas.microsoft.com/office/drawing/2014/main" id="{D9D9027F-1EB7-B4F5-5527-1B74D87EA2B8}"/>
            </a:ext>
          </a:extLst>
        </xdr:cNvPr>
        <xdr:cNvCxnSpPr/>
      </xdr:nvCxnSpPr>
      <xdr:spPr>
        <a:xfrm rot="16200000" flipH="1">
          <a:off x="34944048" y="5888674"/>
          <a:ext cx="1821755" cy="6447684"/>
        </a:xfrm>
        <a:prstGeom prst="curvedConnector3">
          <a:avLst>
            <a:gd name="adj1" fmla="val -7110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522024</xdr:colOff>
      <xdr:row>25</xdr:row>
      <xdr:rowOff>86518</xdr:rowOff>
    </xdr:from>
    <xdr:to>
      <xdr:col>49</xdr:col>
      <xdr:colOff>371056</xdr:colOff>
      <xdr:row>31</xdr:row>
      <xdr:rowOff>52388</xdr:rowOff>
    </xdr:to>
    <xdr:sp macro="" textlink="">
      <xdr:nvSpPr>
        <xdr:cNvPr id="132" name="Oval 131">
          <a:extLst>
            <a:ext uri="{FF2B5EF4-FFF2-40B4-BE49-F238E27FC236}">
              <a16:creationId xmlns:a16="http://schemas.microsoft.com/office/drawing/2014/main" id="{A6F74BDB-F7BC-4B82-AA80-46DDD17E0965}"/>
            </a:ext>
          </a:extLst>
        </xdr:cNvPr>
        <xdr:cNvSpPr/>
      </xdr:nvSpPr>
      <xdr:spPr>
        <a:xfrm>
          <a:off x="29070566" y="4716726"/>
          <a:ext cx="1066115" cy="1077120"/>
        </a:xfrm>
        <a:prstGeom prst="ellipse">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t>4</a:t>
          </a:r>
        </a:p>
      </xdr:txBody>
    </xdr:sp>
    <xdr:clientData/>
  </xdr:twoCellAnchor>
  <xdr:twoCellAnchor>
    <xdr:from>
      <xdr:col>59</xdr:col>
      <xdr:colOff>126207</xdr:colOff>
      <xdr:row>35</xdr:row>
      <xdr:rowOff>137318</xdr:rowOff>
    </xdr:from>
    <xdr:to>
      <xdr:col>60</xdr:col>
      <xdr:colOff>583780</xdr:colOff>
      <xdr:row>41</xdr:row>
      <xdr:rowOff>103188</xdr:rowOff>
    </xdr:to>
    <xdr:sp macro="" textlink="">
      <xdr:nvSpPr>
        <xdr:cNvPr id="133" name="Oval 132">
          <a:extLst>
            <a:ext uri="{FF2B5EF4-FFF2-40B4-BE49-F238E27FC236}">
              <a16:creationId xmlns:a16="http://schemas.microsoft.com/office/drawing/2014/main" id="{E697BF45-9AC7-4E1C-8AF4-B08B51D400FB}"/>
            </a:ext>
          </a:extLst>
        </xdr:cNvPr>
        <xdr:cNvSpPr/>
      </xdr:nvSpPr>
      <xdr:spPr>
        <a:xfrm>
          <a:off x="36041807" y="6436518"/>
          <a:ext cx="1067173" cy="1032670"/>
        </a:xfrm>
        <a:prstGeom prst="ellipse">
          <a:avLst/>
        </a:prstGeom>
        <a:solidFill>
          <a:srgbClr val="A94A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t>5</a:t>
          </a:r>
        </a:p>
      </xdr:txBody>
    </xdr:sp>
    <xdr:clientData/>
  </xdr:twoCellAnchor>
  <xdr:twoCellAnchor editAs="oneCell">
    <xdr:from>
      <xdr:col>38</xdr:col>
      <xdr:colOff>304800</xdr:colOff>
      <xdr:row>3</xdr:row>
      <xdr:rowOff>76200</xdr:rowOff>
    </xdr:from>
    <xdr:to>
      <xdr:col>41</xdr:col>
      <xdr:colOff>304800</xdr:colOff>
      <xdr:row>13</xdr:row>
      <xdr:rowOff>101600</xdr:rowOff>
    </xdr:to>
    <xdr:pic>
      <xdr:nvPicPr>
        <xdr:cNvPr id="135" name="Grafik 134" descr="Bina raga dengan isian solid">
          <a:extLst>
            <a:ext uri="{FF2B5EF4-FFF2-40B4-BE49-F238E27FC236}">
              <a16:creationId xmlns:a16="http://schemas.microsoft.com/office/drawing/2014/main" id="{3D8561F8-E469-AD66-C45F-DDCFFA55F37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418800" y="660400"/>
          <a:ext cx="1828800" cy="1828800"/>
        </a:xfrm>
        <a:prstGeom prst="rect">
          <a:avLst/>
        </a:prstGeom>
      </xdr:spPr>
    </xdr:pic>
    <xdr:clientData/>
  </xdr:twoCellAnchor>
  <xdr:twoCellAnchor>
    <xdr:from>
      <xdr:col>51</xdr:col>
      <xdr:colOff>481541</xdr:colOff>
      <xdr:row>9</xdr:row>
      <xdr:rowOff>77259</xdr:rowOff>
    </xdr:from>
    <xdr:to>
      <xdr:col>60</xdr:col>
      <xdr:colOff>405341</xdr:colOff>
      <xdr:row>12</xdr:row>
      <xdr:rowOff>51859</xdr:rowOff>
    </xdr:to>
    <xdr:sp macro="" textlink="">
      <xdr:nvSpPr>
        <xdr:cNvPr id="137" name="Kotak Teks 136">
          <a:extLst>
            <a:ext uri="{FF2B5EF4-FFF2-40B4-BE49-F238E27FC236}">
              <a16:creationId xmlns:a16="http://schemas.microsoft.com/office/drawing/2014/main" id="{29460907-61C6-759E-7DBC-94E12866A83D}"/>
            </a:ext>
          </a:extLst>
        </xdr:cNvPr>
        <xdr:cNvSpPr txBox="1"/>
      </xdr:nvSpPr>
      <xdr:spPr>
        <a:xfrm>
          <a:off x="31464249" y="1744134"/>
          <a:ext cx="5400675" cy="530225"/>
        </a:xfrm>
        <a:prstGeom prst="rect">
          <a:avLst/>
        </a:prstGeom>
        <a:solidFill>
          <a:srgbClr val="A94A4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800">
              <a:solidFill>
                <a:schemeClr val="bg1"/>
              </a:solidFill>
            </a:rPr>
            <a:t>By</a:t>
          </a:r>
          <a:r>
            <a:rPr lang="en-ID" sz="2800" baseline="0">
              <a:solidFill>
                <a:schemeClr val="bg1"/>
              </a:solidFill>
            </a:rPr>
            <a:t> - Amirah Zubaidi</a:t>
          </a:r>
          <a:endParaRPr lang="en-ID" sz="2800">
            <a:solidFill>
              <a:schemeClr val="bg1"/>
            </a:solidFill>
          </a:endParaRPr>
        </a:p>
      </xdr:txBody>
    </xdr:sp>
    <xdr:clientData/>
  </xdr:twoCellAnchor>
  <xdr:twoCellAnchor editAs="oneCell">
    <xdr:from>
      <xdr:col>67</xdr:col>
      <xdr:colOff>431800</xdr:colOff>
      <xdr:row>0</xdr:row>
      <xdr:rowOff>152400</xdr:rowOff>
    </xdr:from>
    <xdr:to>
      <xdr:col>70</xdr:col>
      <xdr:colOff>431800</xdr:colOff>
      <xdr:row>10</xdr:row>
      <xdr:rowOff>127000</xdr:rowOff>
    </xdr:to>
    <xdr:pic>
      <xdr:nvPicPr>
        <xdr:cNvPr id="30" name="Grafik 29" descr="Bina raga dengan isian solid">
          <a:extLst>
            <a:ext uri="{FF2B5EF4-FFF2-40B4-BE49-F238E27FC236}">
              <a16:creationId xmlns:a16="http://schemas.microsoft.com/office/drawing/2014/main" id="{FC6C3869-DEFA-4B81-BFB3-AB60EC207D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224200" y="152400"/>
          <a:ext cx="1828800" cy="18288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FDAE688-541A-4AC8-AD30-F76D912FAAD8}">
  <we:reference id="wa104379190" version="2.0.0.0" store="en-US" storeType="OMEX"/>
  <we:alternateReferences>
    <we:reference id="wa104379190" version="2.0.0.0" store="wa104379190" storeType="OMEX"/>
  </we:alternateReferences>
  <we:properties/>
  <we:bindings>
    <we:binding id="RangeSelect" type="matrix" appref="{389CDF11-F0EE-4221-B846-56A7A8D5FDE2}"/>
    <we:binding id="Input1" type="matrix" appref="{AFEB4EE0-1F8D-41F5-AF72-33D54D5D4B8D}"/>
    <we:binding id="Input2" type="matrix" appref="{4DC66BC2-6A3F-493C-9482-21E2BDBE426E}"/>
    <we:binding id="Output" type="matrix" appref="{E6448098-16AA-4E9E-AEB2-C7C22715E52F}"/>
    <we:binding id="Input" type="matrix" appref="{EFA46FD2-1DFC-4232-B35F-2BCDFAA0D8D8}"/>
  </we:bindings>
  <we:snapshot xmlns:r="http://schemas.openxmlformats.org/officeDocument/2006/relationships"/>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4"/>
  <sheetViews>
    <sheetView topLeftCell="A9" zoomScale="76" zoomScaleNormal="100" workbookViewId="0">
      <selection activeCell="L13" sqref="L13"/>
    </sheetView>
  </sheetViews>
  <sheetFormatPr defaultColWidth="14.453125" defaultRowHeight="15" customHeight="1" x14ac:dyDescent="0.35"/>
  <cols>
    <col min="1" max="1" width="5.1796875" customWidth="1"/>
    <col min="2" max="2" width="12.1796875" customWidth="1"/>
    <col min="3" max="3" width="11.81640625" customWidth="1"/>
    <col min="4" max="4" width="101.453125" customWidth="1"/>
    <col min="5" max="7" width="8.7265625" customWidth="1"/>
    <col min="8" max="8" width="9.81640625" customWidth="1"/>
    <col min="9" max="9" width="15.81640625" customWidth="1"/>
    <col min="10" max="11" width="8.7265625" customWidth="1"/>
    <col min="12" max="12" width="31" customWidth="1"/>
    <col min="13" max="26" width="8.7265625" customWidth="1"/>
  </cols>
  <sheetData>
    <row r="1" spans="1:26" ht="14.5" x14ac:dyDescent="0.35">
      <c r="D1" s="1"/>
      <c r="I1" s="2"/>
    </row>
    <row r="2" spans="1:26" ht="14.5" x14ac:dyDescent="0.35">
      <c r="B2" s="52" t="s">
        <v>0</v>
      </c>
      <c r="C2" s="53"/>
      <c r="D2" s="54"/>
      <c r="I2" s="2"/>
    </row>
    <row r="3" spans="1:26" ht="14.5" x14ac:dyDescent="0.35">
      <c r="B3" s="55"/>
      <c r="C3" s="54"/>
      <c r="D3" s="3" t="s">
        <v>1</v>
      </c>
      <c r="I3" s="2"/>
    </row>
    <row r="4" spans="1:26" ht="14.5" x14ac:dyDescent="0.35">
      <c r="B4" s="56"/>
      <c r="C4" s="57"/>
      <c r="D4" s="3" t="s">
        <v>215</v>
      </c>
      <c r="I4" s="2"/>
    </row>
    <row r="5" spans="1:26" ht="14.5" x14ac:dyDescent="0.35">
      <c r="B5" s="58"/>
      <c r="C5" s="59"/>
      <c r="D5" s="5" t="s">
        <v>32</v>
      </c>
      <c r="I5" s="2"/>
    </row>
    <row r="6" spans="1:26" ht="14.5" x14ac:dyDescent="0.35">
      <c r="B6" s="60" t="s">
        <v>2</v>
      </c>
      <c r="C6" s="61"/>
      <c r="D6" s="61"/>
      <c r="E6" s="61"/>
      <c r="F6" s="61"/>
      <c r="G6" s="61"/>
      <c r="H6" s="62"/>
      <c r="I6" s="2"/>
    </row>
    <row r="7" spans="1:26" ht="14.5" x14ac:dyDescent="0.35">
      <c r="B7" s="63"/>
      <c r="C7" s="64"/>
      <c r="D7" s="64"/>
      <c r="E7" s="64"/>
      <c r="F7" s="64"/>
      <c r="G7" s="64"/>
      <c r="H7" s="65"/>
      <c r="I7" s="2"/>
    </row>
    <row r="8" spans="1:26" ht="14.5" x14ac:dyDescent="0.35">
      <c r="D8" s="1"/>
      <c r="I8" s="2"/>
    </row>
    <row r="9" spans="1:26" ht="24.75" customHeight="1" x14ac:dyDescent="0.35">
      <c r="B9" s="6" t="s">
        <v>3</v>
      </c>
      <c r="C9" s="75" t="s">
        <v>4</v>
      </c>
      <c r="D9" s="76"/>
      <c r="E9" s="75" t="s">
        <v>5</v>
      </c>
      <c r="F9" s="76"/>
      <c r="G9" s="76"/>
      <c r="H9" s="76"/>
      <c r="I9" s="9" t="s">
        <v>6</v>
      </c>
    </row>
    <row r="10" spans="1:26" ht="162" customHeight="1" x14ac:dyDescent="0.35">
      <c r="A10" s="1"/>
      <c r="B10" s="71">
        <v>1</v>
      </c>
      <c r="C10" s="77" t="s">
        <v>33</v>
      </c>
      <c r="D10" s="77"/>
      <c r="E10" s="46" t="s">
        <v>218</v>
      </c>
      <c r="F10" s="47"/>
      <c r="G10" s="47"/>
      <c r="H10" s="48"/>
      <c r="I10" s="73">
        <f>'Nomor 1'!A2</f>
        <v>0</v>
      </c>
      <c r="J10" s="1"/>
      <c r="K10" s="1"/>
      <c r="L10" s="1"/>
      <c r="M10" s="1"/>
      <c r="N10" s="1"/>
      <c r="O10" s="1"/>
      <c r="P10" s="1"/>
      <c r="Q10" s="1"/>
      <c r="R10" s="1"/>
      <c r="S10" s="1"/>
      <c r="T10" s="1"/>
      <c r="U10" s="1"/>
      <c r="V10" s="1"/>
      <c r="W10" s="1"/>
      <c r="X10" s="1"/>
      <c r="Y10" s="1"/>
      <c r="Z10" s="1"/>
    </row>
    <row r="11" spans="1:26" ht="64.5" customHeight="1" x14ac:dyDescent="0.35">
      <c r="A11" s="1"/>
      <c r="B11" s="72"/>
      <c r="C11" s="66" t="s">
        <v>229</v>
      </c>
      <c r="D11" s="67"/>
      <c r="E11" s="49"/>
      <c r="F11" s="50"/>
      <c r="G11" s="50"/>
      <c r="H11" s="51"/>
      <c r="I11" s="74"/>
      <c r="J11" s="1"/>
      <c r="K11" s="1"/>
      <c r="L11" s="1"/>
      <c r="M11" s="1"/>
      <c r="N11" s="1"/>
      <c r="O11" s="1"/>
      <c r="P11" s="1"/>
      <c r="Q11" s="1"/>
      <c r="R11" s="1"/>
      <c r="S11" s="1"/>
      <c r="T11" s="1"/>
      <c r="U11" s="1"/>
      <c r="V11" s="1"/>
      <c r="W11" s="1"/>
      <c r="X11" s="1"/>
      <c r="Y11" s="1"/>
      <c r="Z11" s="1"/>
    </row>
    <row r="12" spans="1:26" ht="25.5" customHeight="1" x14ac:dyDescent="0.35">
      <c r="A12" s="1"/>
      <c r="B12" s="7">
        <v>2</v>
      </c>
      <c r="C12" s="66" t="s">
        <v>230</v>
      </c>
      <c r="D12" s="67"/>
      <c r="E12" s="68" t="s">
        <v>219</v>
      </c>
      <c r="F12" s="69"/>
      <c r="G12" s="69"/>
      <c r="H12" s="70"/>
      <c r="I12" s="10">
        <f>'Nomor 2'!A2</f>
        <v>0</v>
      </c>
      <c r="J12" s="1"/>
      <c r="K12" s="1"/>
      <c r="L12" s="1"/>
      <c r="M12" s="1"/>
      <c r="N12" s="1"/>
      <c r="O12" s="1"/>
      <c r="P12" s="1"/>
      <c r="Q12" s="1"/>
      <c r="R12" s="1"/>
      <c r="S12" s="1"/>
      <c r="T12" s="1"/>
      <c r="U12" s="1"/>
      <c r="V12" s="1"/>
      <c r="W12" s="1"/>
      <c r="X12" s="1"/>
      <c r="Y12" s="1"/>
      <c r="Z12" s="1"/>
    </row>
    <row r="13" spans="1:26" ht="119.25" customHeight="1" x14ac:dyDescent="0.35">
      <c r="A13" s="1"/>
      <c r="B13" s="7">
        <v>3</v>
      </c>
      <c r="C13" s="66" t="s">
        <v>232</v>
      </c>
      <c r="D13" s="67"/>
      <c r="E13" s="68" t="s">
        <v>220</v>
      </c>
      <c r="F13" s="69"/>
      <c r="G13" s="69"/>
      <c r="H13" s="70"/>
      <c r="I13" s="10">
        <f>'Nomor 3'!A2</f>
        <v>0</v>
      </c>
      <c r="J13" s="1"/>
      <c r="K13" s="1"/>
      <c r="L13" s="1"/>
      <c r="M13" s="1"/>
      <c r="N13" s="1"/>
      <c r="O13" s="1"/>
      <c r="P13" s="1"/>
      <c r="Q13" s="1"/>
      <c r="R13" s="1"/>
      <c r="S13" s="1"/>
      <c r="T13" s="1"/>
      <c r="U13" s="1"/>
      <c r="V13" s="1"/>
      <c r="W13" s="1"/>
      <c r="X13" s="1"/>
      <c r="Y13" s="1"/>
      <c r="Z13" s="1"/>
    </row>
    <row r="14" spans="1:26" ht="48" customHeight="1" x14ac:dyDescent="0.35">
      <c r="A14" s="1"/>
      <c r="B14" s="7">
        <v>4</v>
      </c>
      <c r="C14" s="66" t="s">
        <v>233</v>
      </c>
      <c r="D14" s="67"/>
      <c r="E14" s="68" t="s">
        <v>221</v>
      </c>
      <c r="F14" s="69"/>
      <c r="G14" s="69"/>
      <c r="H14" s="70"/>
      <c r="I14" s="10">
        <f>'Nomor 4'!A2</f>
        <v>0</v>
      </c>
      <c r="J14" s="1"/>
      <c r="K14" s="1"/>
      <c r="L14" s="1"/>
      <c r="M14" s="1"/>
      <c r="N14" s="1"/>
      <c r="O14" s="1"/>
      <c r="P14" s="1"/>
      <c r="Q14" s="1"/>
      <c r="R14" s="1"/>
      <c r="S14" s="1"/>
      <c r="T14" s="1"/>
      <c r="U14" s="1"/>
      <c r="V14" s="1"/>
      <c r="W14" s="1"/>
      <c r="X14" s="1"/>
      <c r="Y14" s="1"/>
      <c r="Z14" s="1"/>
    </row>
    <row r="15" spans="1:26" ht="30.65" customHeight="1" x14ac:dyDescent="0.35">
      <c r="A15" s="1"/>
      <c r="B15" s="7">
        <v>5</v>
      </c>
      <c r="C15" s="66" t="s">
        <v>34</v>
      </c>
      <c r="D15" s="67"/>
      <c r="E15" s="68" t="s">
        <v>222</v>
      </c>
      <c r="F15" s="69"/>
      <c r="G15" s="69"/>
      <c r="H15" s="70"/>
      <c r="I15" s="10">
        <f>'Nomor 5'!A2</f>
        <v>0</v>
      </c>
      <c r="J15" s="1"/>
      <c r="K15" s="1"/>
      <c r="L15" s="1"/>
      <c r="M15" s="1"/>
      <c r="N15" s="1"/>
      <c r="O15" s="1"/>
      <c r="P15" s="1"/>
      <c r="Q15" s="1"/>
      <c r="R15" s="1"/>
      <c r="S15" s="1"/>
      <c r="T15" s="1"/>
      <c r="U15" s="1"/>
      <c r="V15" s="1"/>
      <c r="W15" s="1"/>
      <c r="X15" s="1"/>
      <c r="Y15" s="1"/>
      <c r="Z15" s="1"/>
    </row>
    <row r="16" spans="1:26" ht="215.5" customHeight="1" x14ac:dyDescent="0.35">
      <c r="A16" s="1"/>
      <c r="B16" s="7">
        <v>6</v>
      </c>
      <c r="C16" s="66" t="s">
        <v>234</v>
      </c>
      <c r="D16" s="67"/>
      <c r="E16" s="43" t="s">
        <v>223</v>
      </c>
      <c r="F16" s="44"/>
      <c r="G16" s="44"/>
      <c r="H16" s="45"/>
      <c r="I16" s="11">
        <f>'Nomor 6'!A2</f>
        <v>0</v>
      </c>
      <c r="J16" s="1"/>
      <c r="K16" s="1"/>
      <c r="L16" s="1"/>
      <c r="M16" s="1"/>
      <c r="N16" s="1"/>
      <c r="O16" s="1"/>
      <c r="P16" s="1"/>
      <c r="Q16" s="1"/>
      <c r="R16" s="1"/>
      <c r="S16" s="1"/>
      <c r="T16" s="1"/>
      <c r="U16" s="1"/>
      <c r="V16" s="1"/>
      <c r="W16" s="1"/>
      <c r="X16" s="1"/>
      <c r="Y16" s="1"/>
      <c r="Z16" s="1"/>
    </row>
    <row r="17" spans="4:9" ht="15.75" customHeight="1" x14ac:dyDescent="0.35">
      <c r="D17" s="1"/>
      <c r="I17" s="12">
        <f>SUM(I10:I16)/6</f>
        <v>0</v>
      </c>
    </row>
    <row r="18" spans="4:9" ht="15.75" customHeight="1" x14ac:dyDescent="0.35">
      <c r="D18" s="1"/>
      <c r="I18" s="2"/>
    </row>
    <row r="19" spans="4:9" ht="15.75" customHeight="1" x14ac:dyDescent="0.35">
      <c r="D19" s="1"/>
      <c r="I19" s="2"/>
    </row>
    <row r="20" spans="4:9" ht="15.75" customHeight="1" x14ac:dyDescent="0.35">
      <c r="D20" s="1"/>
      <c r="I20" s="2"/>
    </row>
    <row r="21" spans="4:9" ht="15.75" customHeight="1" x14ac:dyDescent="0.35">
      <c r="D21" s="1"/>
      <c r="I21" s="2"/>
    </row>
    <row r="22" spans="4:9" ht="15.75" customHeight="1" x14ac:dyDescent="0.35">
      <c r="D22" s="1"/>
      <c r="I22" s="2"/>
    </row>
    <row r="23" spans="4:9" ht="15.75" customHeight="1" x14ac:dyDescent="0.35">
      <c r="D23" s="1"/>
      <c r="I23" s="2"/>
    </row>
    <row r="24" spans="4:9" ht="15.75" customHeight="1" x14ac:dyDescent="0.35">
      <c r="D24" s="1"/>
      <c r="I24" s="2"/>
    </row>
    <row r="25" spans="4:9" ht="15.75" customHeight="1" x14ac:dyDescent="0.35">
      <c r="D25" s="1"/>
      <c r="I25" s="2"/>
    </row>
    <row r="26" spans="4:9" ht="15.75" customHeight="1" x14ac:dyDescent="0.35">
      <c r="D26" s="1"/>
      <c r="I26" s="2"/>
    </row>
    <row r="27" spans="4:9" ht="15.75" customHeight="1" x14ac:dyDescent="0.35">
      <c r="D27" s="1"/>
      <c r="I27" s="2"/>
    </row>
    <row r="28" spans="4:9" ht="15.75" customHeight="1" x14ac:dyDescent="0.35">
      <c r="D28" s="1"/>
      <c r="I28" s="2"/>
    </row>
    <row r="29" spans="4:9" ht="15.75" customHeight="1" x14ac:dyDescent="0.35">
      <c r="D29" s="1"/>
      <c r="I29" s="2"/>
    </row>
    <row r="30" spans="4:9" ht="15.75" customHeight="1" x14ac:dyDescent="0.35">
      <c r="D30" s="1"/>
      <c r="I30" s="2"/>
    </row>
    <row r="31" spans="4:9" ht="15.75" customHeight="1" x14ac:dyDescent="0.35">
      <c r="D31" s="1"/>
      <c r="I31" s="2"/>
    </row>
    <row r="32" spans="4:9" ht="15.75" customHeight="1" x14ac:dyDescent="0.35">
      <c r="D32" s="1"/>
      <c r="I32" s="2"/>
    </row>
    <row r="33" spans="4:9" ht="15.75" customHeight="1" x14ac:dyDescent="0.35">
      <c r="D33" s="1"/>
      <c r="I33" s="2"/>
    </row>
    <row r="34" spans="4:9" ht="15.75" customHeight="1" x14ac:dyDescent="0.35">
      <c r="D34" s="1"/>
      <c r="I34" s="2"/>
    </row>
    <row r="35" spans="4:9" ht="15.75" customHeight="1" x14ac:dyDescent="0.35">
      <c r="D35" s="1"/>
      <c r="I35" s="2"/>
    </row>
    <row r="36" spans="4:9" ht="15.75" customHeight="1" x14ac:dyDescent="0.35">
      <c r="D36" s="1"/>
      <c r="I36" s="2"/>
    </row>
    <row r="37" spans="4:9" ht="15.75" customHeight="1" x14ac:dyDescent="0.35">
      <c r="D37" s="1"/>
      <c r="I37" s="2"/>
    </row>
    <row r="38" spans="4:9" ht="15.75" customHeight="1" x14ac:dyDescent="0.35">
      <c r="D38" s="1"/>
      <c r="I38" s="2"/>
    </row>
    <row r="39" spans="4:9" ht="15.75" customHeight="1" x14ac:dyDescent="0.35">
      <c r="D39" s="1"/>
      <c r="I39" s="2"/>
    </row>
    <row r="40" spans="4:9" ht="15.75" customHeight="1" x14ac:dyDescent="0.35">
      <c r="D40" s="1"/>
      <c r="I40" s="2"/>
    </row>
    <row r="41" spans="4:9" ht="15.75" customHeight="1" x14ac:dyDescent="0.35">
      <c r="D41" s="1"/>
      <c r="I41" s="2"/>
    </row>
    <row r="42" spans="4:9" ht="15.75" customHeight="1" x14ac:dyDescent="0.35">
      <c r="D42" s="1"/>
      <c r="I42" s="2"/>
    </row>
    <row r="43" spans="4:9" ht="15.75" customHeight="1" x14ac:dyDescent="0.35">
      <c r="D43" s="1"/>
      <c r="I43" s="2"/>
    </row>
    <row r="44" spans="4:9" ht="15.75" customHeight="1" x14ac:dyDescent="0.35">
      <c r="D44" s="1"/>
      <c r="I44" s="2"/>
    </row>
    <row r="45" spans="4:9" ht="15.75" customHeight="1" x14ac:dyDescent="0.35">
      <c r="D45" s="1"/>
      <c r="I45" s="2"/>
    </row>
    <row r="46" spans="4:9" ht="15.75" customHeight="1" x14ac:dyDescent="0.35">
      <c r="D46" s="1"/>
      <c r="I46" s="2"/>
    </row>
    <row r="47" spans="4:9" ht="15.75" customHeight="1" x14ac:dyDescent="0.35">
      <c r="D47" s="1"/>
      <c r="I47" s="2"/>
    </row>
    <row r="48" spans="4:9" ht="15.75" customHeight="1" x14ac:dyDescent="0.35">
      <c r="D48" s="1"/>
      <c r="I48" s="2"/>
    </row>
    <row r="49" spans="4:9" ht="15.75" customHeight="1" x14ac:dyDescent="0.35">
      <c r="D49" s="1"/>
      <c r="I49" s="2"/>
    </row>
    <row r="50" spans="4:9" ht="15.75" customHeight="1" x14ac:dyDescent="0.35">
      <c r="D50" s="1"/>
      <c r="I50" s="2"/>
    </row>
    <row r="51" spans="4:9" ht="15.75" customHeight="1" x14ac:dyDescent="0.35">
      <c r="D51" s="1"/>
      <c r="I51" s="2"/>
    </row>
    <row r="52" spans="4:9" ht="15.75" customHeight="1" x14ac:dyDescent="0.35">
      <c r="D52" s="1"/>
      <c r="I52" s="2"/>
    </row>
    <row r="53" spans="4:9" ht="15.75" customHeight="1" x14ac:dyDescent="0.35">
      <c r="D53" s="1"/>
      <c r="I53" s="2"/>
    </row>
    <row r="54" spans="4:9" ht="15.75" customHeight="1" x14ac:dyDescent="0.35">
      <c r="D54" s="1"/>
      <c r="I54" s="2"/>
    </row>
    <row r="55" spans="4:9" ht="15.75" customHeight="1" x14ac:dyDescent="0.35">
      <c r="D55" s="1"/>
      <c r="I55" s="2"/>
    </row>
    <row r="56" spans="4:9" ht="15.75" customHeight="1" x14ac:dyDescent="0.35">
      <c r="D56" s="1"/>
      <c r="I56" s="2"/>
    </row>
    <row r="57" spans="4:9" ht="15.75" customHeight="1" x14ac:dyDescent="0.35">
      <c r="D57" s="1"/>
      <c r="I57" s="2"/>
    </row>
    <row r="58" spans="4:9" ht="15.75" customHeight="1" x14ac:dyDescent="0.35">
      <c r="D58" s="1"/>
      <c r="I58" s="2"/>
    </row>
    <row r="59" spans="4:9" ht="15.75" customHeight="1" x14ac:dyDescent="0.35">
      <c r="D59" s="1"/>
      <c r="I59" s="2"/>
    </row>
    <row r="60" spans="4:9" ht="15.75" customHeight="1" x14ac:dyDescent="0.35">
      <c r="D60" s="1"/>
      <c r="I60" s="2"/>
    </row>
    <row r="61" spans="4:9" ht="15.75" customHeight="1" x14ac:dyDescent="0.35">
      <c r="D61" s="1"/>
      <c r="I61" s="2"/>
    </row>
    <row r="62" spans="4:9" ht="15.75" customHeight="1" x14ac:dyDescent="0.35">
      <c r="D62" s="1"/>
      <c r="I62" s="2"/>
    </row>
    <row r="63" spans="4:9" ht="15.75" customHeight="1" x14ac:dyDescent="0.35">
      <c r="D63" s="1"/>
      <c r="I63" s="2"/>
    </row>
    <row r="64" spans="4:9" ht="15.75" customHeight="1" x14ac:dyDescent="0.35">
      <c r="D64" s="1"/>
      <c r="I64" s="2"/>
    </row>
    <row r="65" spans="4:9" ht="15.75" customHeight="1" x14ac:dyDescent="0.35">
      <c r="D65" s="1"/>
      <c r="I65" s="2"/>
    </row>
    <row r="66" spans="4:9" ht="15.75" customHeight="1" x14ac:dyDescent="0.35">
      <c r="D66" s="1"/>
      <c r="I66" s="2"/>
    </row>
    <row r="67" spans="4:9" ht="15.75" customHeight="1" x14ac:dyDescent="0.35">
      <c r="D67" s="1"/>
      <c r="I67" s="2"/>
    </row>
    <row r="68" spans="4:9" ht="15.75" customHeight="1" x14ac:dyDescent="0.35">
      <c r="D68" s="1"/>
      <c r="I68" s="2"/>
    </row>
    <row r="69" spans="4:9" ht="15.75" customHeight="1" x14ac:dyDescent="0.35">
      <c r="D69" s="1"/>
      <c r="I69" s="2"/>
    </row>
    <row r="70" spans="4:9" ht="15.75" customHeight="1" x14ac:dyDescent="0.35">
      <c r="D70" s="1"/>
      <c r="I70" s="2"/>
    </row>
    <row r="71" spans="4:9" ht="15.75" customHeight="1" x14ac:dyDescent="0.35">
      <c r="D71" s="1"/>
      <c r="I71" s="2"/>
    </row>
    <row r="72" spans="4:9" ht="15.75" customHeight="1" x14ac:dyDescent="0.35">
      <c r="D72" s="1"/>
      <c r="I72" s="2"/>
    </row>
    <row r="73" spans="4:9" ht="15.75" customHeight="1" x14ac:dyDescent="0.35">
      <c r="D73" s="1"/>
      <c r="I73" s="2"/>
    </row>
    <row r="74" spans="4:9" ht="15.75" customHeight="1" x14ac:dyDescent="0.35">
      <c r="D74" s="1"/>
      <c r="I74" s="2"/>
    </row>
    <row r="75" spans="4:9" ht="15.75" customHeight="1" x14ac:dyDescent="0.35">
      <c r="D75" s="1"/>
      <c r="I75" s="2"/>
    </row>
    <row r="76" spans="4:9" ht="15.75" customHeight="1" x14ac:dyDescent="0.35">
      <c r="D76" s="1"/>
      <c r="I76" s="2"/>
    </row>
    <row r="77" spans="4:9" ht="15.75" customHeight="1" x14ac:dyDescent="0.35">
      <c r="D77" s="1"/>
      <c r="I77" s="2"/>
    </row>
    <row r="78" spans="4:9" ht="15.75" customHeight="1" x14ac:dyDescent="0.35">
      <c r="D78" s="1"/>
      <c r="I78" s="2"/>
    </row>
    <row r="79" spans="4:9" ht="15.75" customHeight="1" x14ac:dyDescent="0.35">
      <c r="D79" s="1"/>
      <c r="I79" s="2"/>
    </row>
    <row r="80" spans="4:9" ht="15.75" customHeight="1" x14ac:dyDescent="0.35">
      <c r="D80" s="1"/>
      <c r="I80" s="2"/>
    </row>
    <row r="81" spans="4:9" ht="15.75" customHeight="1" x14ac:dyDescent="0.35">
      <c r="D81" s="1"/>
      <c r="I81" s="2"/>
    </row>
    <row r="82" spans="4:9" ht="15.75" customHeight="1" x14ac:dyDescent="0.35">
      <c r="D82" s="1"/>
      <c r="I82" s="2"/>
    </row>
    <row r="83" spans="4:9" ht="15.75" customHeight="1" x14ac:dyDescent="0.35">
      <c r="D83" s="1"/>
      <c r="I83" s="2"/>
    </row>
    <row r="84" spans="4:9" ht="15.75" customHeight="1" x14ac:dyDescent="0.35">
      <c r="D84" s="1"/>
      <c r="I84" s="2"/>
    </row>
    <row r="85" spans="4:9" ht="15.75" customHeight="1" x14ac:dyDescent="0.35">
      <c r="D85" s="1"/>
      <c r="I85" s="2"/>
    </row>
    <row r="86" spans="4:9" ht="15.75" customHeight="1" x14ac:dyDescent="0.35">
      <c r="D86" s="1"/>
      <c r="I86" s="2"/>
    </row>
    <row r="87" spans="4:9" ht="15.75" customHeight="1" x14ac:dyDescent="0.35">
      <c r="D87" s="1"/>
      <c r="I87" s="2"/>
    </row>
    <row r="88" spans="4:9" ht="15.75" customHeight="1" x14ac:dyDescent="0.35">
      <c r="D88" s="1"/>
      <c r="I88" s="2"/>
    </row>
    <row r="89" spans="4:9" ht="15.75" customHeight="1" x14ac:dyDescent="0.35">
      <c r="D89" s="1"/>
      <c r="I89" s="2"/>
    </row>
    <row r="90" spans="4:9" ht="15.75" customHeight="1" x14ac:dyDescent="0.35">
      <c r="D90" s="1"/>
      <c r="I90" s="2"/>
    </row>
    <row r="91" spans="4:9" ht="15.75" customHeight="1" x14ac:dyDescent="0.35">
      <c r="D91" s="1"/>
      <c r="I91" s="2"/>
    </row>
    <row r="92" spans="4:9" ht="15.75" customHeight="1" x14ac:dyDescent="0.35">
      <c r="D92" s="1"/>
      <c r="I92" s="2"/>
    </row>
    <row r="93" spans="4:9" ht="15.75" customHeight="1" x14ac:dyDescent="0.35">
      <c r="D93" s="1"/>
      <c r="I93" s="2"/>
    </row>
    <row r="94" spans="4:9" ht="15.75" customHeight="1" x14ac:dyDescent="0.35">
      <c r="D94" s="1"/>
      <c r="I94" s="2"/>
    </row>
    <row r="95" spans="4:9" ht="15.75" customHeight="1" x14ac:dyDescent="0.35">
      <c r="D95" s="1"/>
      <c r="I95" s="2"/>
    </row>
    <row r="96" spans="4:9" ht="15.75" customHeight="1" x14ac:dyDescent="0.35">
      <c r="D96" s="1"/>
      <c r="I96" s="2"/>
    </row>
    <row r="97" spans="4:9" ht="15.75" customHeight="1" x14ac:dyDescent="0.35">
      <c r="D97" s="1"/>
      <c r="I97" s="2"/>
    </row>
    <row r="98" spans="4:9" ht="15.75" customHeight="1" x14ac:dyDescent="0.35">
      <c r="D98" s="1"/>
      <c r="I98" s="2"/>
    </row>
    <row r="99" spans="4:9" ht="15.75" customHeight="1" x14ac:dyDescent="0.35">
      <c r="D99" s="1"/>
      <c r="I99" s="2"/>
    </row>
    <row r="100" spans="4:9" ht="15.75" customHeight="1" x14ac:dyDescent="0.35">
      <c r="D100" s="1"/>
      <c r="I100" s="2"/>
    </row>
    <row r="101" spans="4:9" ht="15.75" customHeight="1" x14ac:dyDescent="0.35">
      <c r="D101" s="1"/>
      <c r="I101" s="2"/>
    </row>
    <row r="102" spans="4:9" ht="15.75" customHeight="1" x14ac:dyDescent="0.35">
      <c r="D102" s="1"/>
      <c r="I102" s="2"/>
    </row>
    <row r="103" spans="4:9" ht="15.75" customHeight="1" x14ac:dyDescent="0.35">
      <c r="D103" s="1"/>
      <c r="I103" s="2"/>
    </row>
    <row r="104" spans="4:9" ht="15.75" customHeight="1" x14ac:dyDescent="0.35">
      <c r="D104" s="1"/>
      <c r="I104" s="2"/>
    </row>
    <row r="105" spans="4:9" ht="15.75" customHeight="1" x14ac:dyDescent="0.35">
      <c r="D105" s="1"/>
      <c r="I105" s="2"/>
    </row>
    <row r="106" spans="4:9" ht="15.75" customHeight="1" x14ac:dyDescent="0.35">
      <c r="D106" s="1"/>
      <c r="I106" s="2"/>
    </row>
    <row r="107" spans="4:9" ht="15.75" customHeight="1" x14ac:dyDescent="0.35">
      <c r="D107" s="1"/>
      <c r="I107" s="2"/>
    </row>
    <row r="108" spans="4:9" ht="15.75" customHeight="1" x14ac:dyDescent="0.35">
      <c r="D108" s="1"/>
      <c r="I108" s="2"/>
    </row>
    <row r="109" spans="4:9" ht="15.75" customHeight="1" x14ac:dyDescent="0.35">
      <c r="D109" s="1"/>
      <c r="I109" s="2"/>
    </row>
    <row r="110" spans="4:9" ht="15.75" customHeight="1" x14ac:dyDescent="0.35">
      <c r="D110" s="1"/>
      <c r="I110" s="2"/>
    </row>
    <row r="111" spans="4:9" ht="15.75" customHeight="1" x14ac:dyDescent="0.35">
      <c r="D111" s="1"/>
      <c r="I111" s="2"/>
    </row>
    <row r="112" spans="4:9" ht="15.75" customHeight="1" x14ac:dyDescent="0.35">
      <c r="D112" s="1"/>
      <c r="I112" s="2"/>
    </row>
    <row r="113" spans="4:9" ht="15.75" customHeight="1" x14ac:dyDescent="0.35">
      <c r="D113" s="1"/>
      <c r="I113" s="2"/>
    </row>
    <row r="114" spans="4:9" ht="15.75" customHeight="1" x14ac:dyDescent="0.35">
      <c r="D114" s="1"/>
      <c r="I114" s="2"/>
    </row>
    <row r="115" spans="4:9" ht="15.75" customHeight="1" x14ac:dyDescent="0.35">
      <c r="D115" s="1"/>
      <c r="I115" s="2"/>
    </row>
    <row r="116" spans="4:9" ht="15.75" customHeight="1" x14ac:dyDescent="0.35">
      <c r="D116" s="1"/>
      <c r="I116" s="2"/>
    </row>
    <row r="117" spans="4:9" ht="15.75" customHeight="1" x14ac:dyDescent="0.35">
      <c r="D117" s="1"/>
      <c r="I117" s="2"/>
    </row>
    <row r="118" spans="4:9" ht="15.75" customHeight="1" x14ac:dyDescent="0.35">
      <c r="D118" s="1"/>
      <c r="I118" s="2"/>
    </row>
    <row r="119" spans="4:9" ht="15.75" customHeight="1" x14ac:dyDescent="0.35">
      <c r="D119" s="1"/>
      <c r="I119" s="2"/>
    </row>
    <row r="120" spans="4:9" ht="15.75" customHeight="1" x14ac:dyDescent="0.35">
      <c r="D120" s="1"/>
      <c r="I120" s="2"/>
    </row>
    <row r="121" spans="4:9" ht="15.75" customHeight="1" x14ac:dyDescent="0.35">
      <c r="D121" s="1"/>
      <c r="I121" s="2"/>
    </row>
    <row r="122" spans="4:9" ht="15.75" customHeight="1" x14ac:dyDescent="0.35">
      <c r="D122" s="1"/>
      <c r="I122" s="2"/>
    </row>
    <row r="123" spans="4:9" ht="15.75" customHeight="1" x14ac:dyDescent="0.35">
      <c r="D123" s="1"/>
      <c r="I123" s="2"/>
    </row>
    <row r="124" spans="4:9" ht="15.75" customHeight="1" x14ac:dyDescent="0.35">
      <c r="D124" s="1"/>
      <c r="I124" s="2"/>
    </row>
    <row r="125" spans="4:9" ht="15.75" customHeight="1" x14ac:dyDescent="0.35">
      <c r="D125" s="1"/>
      <c r="I125" s="2"/>
    </row>
    <row r="126" spans="4:9" ht="15.75" customHeight="1" x14ac:dyDescent="0.35">
      <c r="D126" s="1"/>
      <c r="I126" s="2"/>
    </row>
    <row r="127" spans="4:9" ht="15.75" customHeight="1" x14ac:dyDescent="0.35">
      <c r="D127" s="1"/>
      <c r="I127" s="2"/>
    </row>
    <row r="128" spans="4:9" ht="15.75" customHeight="1" x14ac:dyDescent="0.35">
      <c r="D128" s="1"/>
      <c r="I128" s="2"/>
    </row>
    <row r="129" spans="4:9" ht="15.75" customHeight="1" x14ac:dyDescent="0.35">
      <c r="D129" s="1"/>
      <c r="I129" s="2"/>
    </row>
    <row r="130" spans="4:9" ht="15.75" customHeight="1" x14ac:dyDescent="0.35">
      <c r="D130" s="1"/>
      <c r="I130" s="2"/>
    </row>
    <row r="131" spans="4:9" ht="15.75" customHeight="1" x14ac:dyDescent="0.35">
      <c r="D131" s="1"/>
      <c r="I131" s="2"/>
    </row>
    <row r="132" spans="4:9" ht="15.75" customHeight="1" x14ac:dyDescent="0.35">
      <c r="D132" s="1"/>
      <c r="I132" s="2"/>
    </row>
    <row r="133" spans="4:9" ht="15.75" customHeight="1" x14ac:dyDescent="0.35">
      <c r="D133" s="1"/>
      <c r="I133" s="2"/>
    </row>
    <row r="134" spans="4:9" ht="15.75" customHeight="1" x14ac:dyDescent="0.35">
      <c r="D134" s="1"/>
      <c r="I134" s="2"/>
    </row>
    <row r="135" spans="4:9" ht="15.75" customHeight="1" x14ac:dyDescent="0.35">
      <c r="D135" s="1"/>
      <c r="I135" s="2"/>
    </row>
    <row r="136" spans="4:9" ht="15.75" customHeight="1" x14ac:dyDescent="0.35">
      <c r="D136" s="1"/>
      <c r="I136" s="2"/>
    </row>
    <row r="137" spans="4:9" ht="15.75" customHeight="1" x14ac:dyDescent="0.35">
      <c r="D137" s="1"/>
      <c r="I137" s="2"/>
    </row>
    <row r="138" spans="4:9" ht="15.75" customHeight="1" x14ac:dyDescent="0.35">
      <c r="D138" s="1"/>
      <c r="I138" s="2"/>
    </row>
    <row r="139" spans="4:9" ht="15.75" customHeight="1" x14ac:dyDescent="0.35">
      <c r="D139" s="1"/>
      <c r="I139" s="2"/>
    </row>
    <row r="140" spans="4:9" ht="15.75" customHeight="1" x14ac:dyDescent="0.35">
      <c r="D140" s="1"/>
      <c r="I140" s="2"/>
    </row>
    <row r="141" spans="4:9" ht="15.75" customHeight="1" x14ac:dyDescent="0.35">
      <c r="D141" s="1"/>
      <c r="I141" s="2"/>
    </row>
    <row r="142" spans="4:9" ht="15.75" customHeight="1" x14ac:dyDescent="0.35">
      <c r="D142" s="1"/>
      <c r="I142" s="2"/>
    </row>
    <row r="143" spans="4:9" ht="15.75" customHeight="1" x14ac:dyDescent="0.35">
      <c r="D143" s="1"/>
      <c r="I143" s="2"/>
    </row>
    <row r="144" spans="4:9" ht="15.75" customHeight="1" x14ac:dyDescent="0.35">
      <c r="D144" s="1"/>
      <c r="I144" s="2"/>
    </row>
    <row r="145" spans="4:9" ht="15.75" customHeight="1" x14ac:dyDescent="0.35">
      <c r="D145" s="1"/>
      <c r="I145" s="2"/>
    </row>
    <row r="146" spans="4:9" ht="15.75" customHeight="1" x14ac:dyDescent="0.35">
      <c r="D146" s="1"/>
      <c r="I146" s="2"/>
    </row>
    <row r="147" spans="4:9" ht="15.75" customHeight="1" x14ac:dyDescent="0.35">
      <c r="D147" s="1"/>
      <c r="I147" s="2"/>
    </row>
    <row r="148" spans="4:9" ht="15.75" customHeight="1" x14ac:dyDescent="0.35">
      <c r="D148" s="1"/>
      <c r="I148" s="2"/>
    </row>
    <row r="149" spans="4:9" ht="15.75" customHeight="1" x14ac:dyDescent="0.35">
      <c r="D149" s="1"/>
      <c r="I149" s="2"/>
    </row>
    <row r="150" spans="4:9" ht="15.75" customHeight="1" x14ac:dyDescent="0.35">
      <c r="D150" s="1"/>
      <c r="I150" s="2"/>
    </row>
    <row r="151" spans="4:9" ht="15.75" customHeight="1" x14ac:dyDescent="0.35">
      <c r="D151" s="1"/>
      <c r="I151" s="2"/>
    </row>
    <row r="152" spans="4:9" ht="15.75" customHeight="1" x14ac:dyDescent="0.35">
      <c r="D152" s="1"/>
      <c r="I152" s="2"/>
    </row>
    <row r="153" spans="4:9" ht="15.75" customHeight="1" x14ac:dyDescent="0.35">
      <c r="D153" s="1"/>
      <c r="I153" s="2"/>
    </row>
    <row r="154" spans="4:9" ht="15.75" customHeight="1" x14ac:dyDescent="0.35">
      <c r="D154" s="1"/>
      <c r="I154" s="2"/>
    </row>
    <row r="155" spans="4:9" ht="15.75" customHeight="1" x14ac:dyDescent="0.35">
      <c r="D155" s="1"/>
      <c r="I155" s="2"/>
    </row>
    <row r="156" spans="4:9" ht="15.75" customHeight="1" x14ac:dyDescent="0.35">
      <c r="D156" s="1"/>
      <c r="I156" s="2"/>
    </row>
    <row r="157" spans="4:9" ht="15.75" customHeight="1" x14ac:dyDescent="0.35">
      <c r="D157" s="1"/>
      <c r="I157" s="2"/>
    </row>
    <row r="158" spans="4:9" ht="15.75" customHeight="1" x14ac:dyDescent="0.35">
      <c r="D158" s="1"/>
      <c r="I158" s="2"/>
    </row>
    <row r="159" spans="4:9" ht="15.75" customHeight="1" x14ac:dyDescent="0.35">
      <c r="D159" s="1"/>
      <c r="I159" s="2"/>
    </row>
    <row r="160" spans="4:9" ht="15.75" customHeight="1" x14ac:dyDescent="0.35">
      <c r="D160" s="1"/>
      <c r="I160" s="2"/>
    </row>
    <row r="161" spans="4:9" ht="15.75" customHeight="1" x14ac:dyDescent="0.35">
      <c r="D161" s="1"/>
      <c r="I161" s="2"/>
    </row>
    <row r="162" spans="4:9" ht="15.75" customHeight="1" x14ac:dyDescent="0.35">
      <c r="D162" s="1"/>
      <c r="I162" s="2"/>
    </row>
    <row r="163" spans="4:9" ht="15.75" customHeight="1" x14ac:dyDescent="0.35">
      <c r="D163" s="1"/>
      <c r="I163" s="2"/>
    </row>
    <row r="164" spans="4:9" ht="15.75" customHeight="1" x14ac:dyDescent="0.35">
      <c r="D164" s="1"/>
      <c r="I164" s="2"/>
    </row>
    <row r="165" spans="4:9" ht="15.75" customHeight="1" x14ac:dyDescent="0.35">
      <c r="D165" s="1"/>
      <c r="I165" s="2"/>
    </row>
    <row r="166" spans="4:9" ht="15.75" customHeight="1" x14ac:dyDescent="0.35">
      <c r="D166" s="1"/>
      <c r="I166" s="2"/>
    </row>
    <row r="167" spans="4:9" ht="15.75" customHeight="1" x14ac:dyDescent="0.35">
      <c r="D167" s="1"/>
      <c r="I167" s="2"/>
    </row>
    <row r="168" spans="4:9" ht="15.75" customHeight="1" x14ac:dyDescent="0.35">
      <c r="D168" s="1"/>
      <c r="I168" s="2"/>
    </row>
    <row r="169" spans="4:9" ht="15.75" customHeight="1" x14ac:dyDescent="0.35">
      <c r="D169" s="1"/>
      <c r="I169" s="2"/>
    </row>
    <row r="170" spans="4:9" ht="15.75" customHeight="1" x14ac:dyDescent="0.35">
      <c r="D170" s="1"/>
      <c r="I170" s="2"/>
    </row>
    <row r="171" spans="4:9" ht="15.75" customHeight="1" x14ac:dyDescent="0.35">
      <c r="D171" s="1"/>
      <c r="I171" s="2"/>
    </row>
    <row r="172" spans="4:9" ht="15.75" customHeight="1" x14ac:dyDescent="0.35">
      <c r="D172" s="1"/>
      <c r="I172" s="2"/>
    </row>
    <row r="173" spans="4:9" ht="15.75" customHeight="1" x14ac:dyDescent="0.35">
      <c r="D173" s="1"/>
      <c r="I173" s="2"/>
    </row>
    <row r="174" spans="4:9" ht="15.75" customHeight="1" x14ac:dyDescent="0.35">
      <c r="D174" s="1"/>
      <c r="I174" s="2"/>
    </row>
    <row r="175" spans="4:9" ht="15.75" customHeight="1" x14ac:dyDescent="0.35">
      <c r="D175" s="1"/>
      <c r="I175" s="2"/>
    </row>
    <row r="176" spans="4:9" ht="15.75" customHeight="1" x14ac:dyDescent="0.35">
      <c r="D176" s="1"/>
      <c r="I176" s="2"/>
    </row>
    <row r="177" spans="4:9" ht="15.75" customHeight="1" x14ac:dyDescent="0.35">
      <c r="D177" s="1"/>
      <c r="I177" s="2"/>
    </row>
    <row r="178" spans="4:9" ht="15.75" customHeight="1" x14ac:dyDescent="0.35">
      <c r="D178" s="1"/>
      <c r="I178" s="2"/>
    </row>
    <row r="179" spans="4:9" ht="15.75" customHeight="1" x14ac:dyDescent="0.35">
      <c r="D179" s="1"/>
      <c r="I179" s="2"/>
    </row>
    <row r="180" spans="4:9" ht="15.75" customHeight="1" x14ac:dyDescent="0.35">
      <c r="D180" s="1"/>
      <c r="I180" s="2"/>
    </row>
    <row r="181" spans="4:9" ht="15.75" customHeight="1" x14ac:dyDescent="0.35">
      <c r="D181" s="1"/>
      <c r="I181" s="2"/>
    </row>
    <row r="182" spans="4:9" ht="15.75" customHeight="1" x14ac:dyDescent="0.35">
      <c r="D182" s="1"/>
      <c r="I182" s="2"/>
    </row>
    <row r="183" spans="4:9" ht="15.75" customHeight="1" x14ac:dyDescent="0.35">
      <c r="D183" s="1"/>
      <c r="I183" s="2"/>
    </row>
    <row r="184" spans="4:9" ht="15.75" customHeight="1" x14ac:dyDescent="0.35">
      <c r="D184" s="1"/>
      <c r="I184" s="2"/>
    </row>
    <row r="185" spans="4:9" ht="15.75" customHeight="1" x14ac:dyDescent="0.35">
      <c r="D185" s="1"/>
      <c r="I185" s="2"/>
    </row>
    <row r="186" spans="4:9" ht="15.75" customHeight="1" x14ac:dyDescent="0.35">
      <c r="D186" s="1"/>
      <c r="I186" s="2"/>
    </row>
    <row r="187" spans="4:9" ht="15.75" customHeight="1" x14ac:dyDescent="0.35">
      <c r="D187" s="1"/>
      <c r="I187" s="2"/>
    </row>
    <row r="188" spans="4:9" ht="15.75" customHeight="1" x14ac:dyDescent="0.35">
      <c r="D188" s="1"/>
      <c r="I188" s="2"/>
    </row>
    <row r="189" spans="4:9" ht="15.75" customHeight="1" x14ac:dyDescent="0.35">
      <c r="D189" s="1"/>
      <c r="I189" s="2"/>
    </row>
    <row r="190" spans="4:9" ht="15.75" customHeight="1" x14ac:dyDescent="0.35">
      <c r="D190" s="1"/>
      <c r="I190" s="2"/>
    </row>
    <row r="191" spans="4:9" ht="15.75" customHeight="1" x14ac:dyDescent="0.35">
      <c r="D191" s="1"/>
      <c r="I191" s="2"/>
    </row>
    <row r="192" spans="4:9" ht="15.75" customHeight="1" x14ac:dyDescent="0.35">
      <c r="D192" s="1"/>
      <c r="I192" s="2"/>
    </row>
    <row r="193" spans="4:9" ht="15.75" customHeight="1" x14ac:dyDescent="0.35">
      <c r="D193" s="1"/>
      <c r="I193" s="2"/>
    </row>
    <row r="194" spans="4:9" ht="15.75" customHeight="1" x14ac:dyDescent="0.35">
      <c r="D194" s="1"/>
      <c r="I194" s="2"/>
    </row>
    <row r="195" spans="4:9" ht="15.75" customHeight="1" x14ac:dyDescent="0.35">
      <c r="D195" s="1"/>
      <c r="I195" s="2"/>
    </row>
    <row r="196" spans="4:9" ht="15.75" customHeight="1" x14ac:dyDescent="0.35">
      <c r="D196" s="1"/>
      <c r="I196" s="2"/>
    </row>
    <row r="197" spans="4:9" ht="15.75" customHeight="1" x14ac:dyDescent="0.35">
      <c r="D197" s="1"/>
      <c r="I197" s="2"/>
    </row>
    <row r="198" spans="4:9" ht="15.75" customHeight="1" x14ac:dyDescent="0.35">
      <c r="D198" s="1"/>
      <c r="I198" s="2"/>
    </row>
    <row r="199" spans="4:9" ht="15.75" customHeight="1" x14ac:dyDescent="0.35">
      <c r="D199" s="1"/>
      <c r="I199" s="2"/>
    </row>
    <row r="200" spans="4:9" ht="15.75" customHeight="1" x14ac:dyDescent="0.35">
      <c r="D200" s="1"/>
      <c r="I200" s="2"/>
    </row>
    <row r="201" spans="4:9" ht="15.75" customHeight="1" x14ac:dyDescent="0.35">
      <c r="D201" s="1"/>
      <c r="I201" s="2"/>
    </row>
    <row r="202" spans="4:9" ht="15.75" customHeight="1" x14ac:dyDescent="0.35">
      <c r="D202" s="1"/>
      <c r="I202" s="2"/>
    </row>
    <row r="203" spans="4:9" ht="15.75" customHeight="1" x14ac:dyDescent="0.35">
      <c r="D203" s="1"/>
      <c r="I203" s="2"/>
    </row>
    <row r="204" spans="4:9" ht="15.75" customHeight="1" x14ac:dyDescent="0.35">
      <c r="D204" s="1"/>
      <c r="I204" s="2"/>
    </row>
    <row r="205" spans="4:9" ht="15.75" customHeight="1" x14ac:dyDescent="0.35">
      <c r="D205" s="1"/>
      <c r="I205" s="2"/>
    </row>
    <row r="206" spans="4:9" ht="15.75" customHeight="1" x14ac:dyDescent="0.35">
      <c r="D206" s="1"/>
      <c r="I206" s="2"/>
    </row>
    <row r="207" spans="4:9" ht="15.75" customHeight="1" x14ac:dyDescent="0.35">
      <c r="D207" s="1"/>
      <c r="I207" s="2"/>
    </row>
    <row r="208" spans="4:9" ht="15.75" customHeight="1" x14ac:dyDescent="0.35">
      <c r="D208" s="1"/>
      <c r="I208" s="2"/>
    </row>
    <row r="209" spans="4:9" ht="15.75" customHeight="1" x14ac:dyDescent="0.35">
      <c r="D209" s="1"/>
      <c r="I209" s="2"/>
    </row>
    <row r="210" spans="4:9" ht="15.75" customHeight="1" x14ac:dyDescent="0.35">
      <c r="D210" s="1"/>
      <c r="I210" s="2"/>
    </row>
    <row r="211" spans="4:9" ht="15.75" customHeight="1" x14ac:dyDescent="0.35">
      <c r="D211" s="1"/>
      <c r="I211" s="2"/>
    </row>
    <row r="212" spans="4:9" ht="15.75" customHeight="1" x14ac:dyDescent="0.35">
      <c r="D212" s="1"/>
      <c r="I212" s="2"/>
    </row>
    <row r="213" spans="4:9" ht="15.75" customHeight="1" x14ac:dyDescent="0.35">
      <c r="D213" s="1"/>
      <c r="I213" s="2"/>
    </row>
    <row r="214" spans="4:9" ht="15.75" customHeight="1" x14ac:dyDescent="0.35">
      <c r="D214" s="1"/>
      <c r="I214" s="2"/>
    </row>
    <row r="215" spans="4:9" ht="15.75" customHeight="1" x14ac:dyDescent="0.35">
      <c r="D215" s="1"/>
      <c r="I215" s="2"/>
    </row>
    <row r="216" spans="4:9" ht="15.75" customHeight="1" x14ac:dyDescent="0.35">
      <c r="D216" s="1"/>
      <c r="I216" s="2"/>
    </row>
    <row r="217" spans="4:9" ht="15.75" customHeight="1" x14ac:dyDescent="0.35">
      <c r="D217" s="1"/>
      <c r="I217" s="2"/>
    </row>
    <row r="218" spans="4:9" ht="15.75" customHeight="1" x14ac:dyDescent="0.35">
      <c r="D218" s="1"/>
      <c r="I218" s="2"/>
    </row>
    <row r="219" spans="4:9" ht="15.75" customHeight="1" x14ac:dyDescent="0.35">
      <c r="D219" s="1"/>
      <c r="I219" s="2"/>
    </row>
    <row r="220" spans="4:9" ht="15.75" customHeight="1" x14ac:dyDescent="0.35">
      <c r="D220" s="1"/>
      <c r="I220" s="2"/>
    </row>
    <row r="221" spans="4:9" ht="15.75" customHeight="1" x14ac:dyDescent="0.35">
      <c r="D221" s="1"/>
      <c r="I221" s="2"/>
    </row>
    <row r="222" spans="4:9" ht="15.75" customHeight="1" x14ac:dyDescent="0.35">
      <c r="D222" s="1"/>
      <c r="I222" s="2"/>
    </row>
    <row r="223" spans="4:9" ht="15.75" customHeight="1" x14ac:dyDescent="0.35">
      <c r="D223" s="1"/>
      <c r="I223" s="2"/>
    </row>
    <row r="224" spans="4:9" ht="15.75" customHeight="1" x14ac:dyDescent="0.35">
      <c r="D224" s="1"/>
      <c r="I224" s="2"/>
    </row>
    <row r="225" spans="4:9" ht="15.75" customHeight="1" x14ac:dyDescent="0.35">
      <c r="D225" s="1"/>
      <c r="I225" s="2"/>
    </row>
    <row r="226" spans="4:9" ht="15.75" customHeight="1" x14ac:dyDescent="0.35">
      <c r="D226" s="1"/>
      <c r="I226" s="2"/>
    </row>
    <row r="227" spans="4:9" ht="15.75" customHeight="1" x14ac:dyDescent="0.35">
      <c r="D227" s="1"/>
      <c r="I227" s="2"/>
    </row>
    <row r="228" spans="4:9" ht="15.75" customHeight="1" x14ac:dyDescent="0.35">
      <c r="D228" s="1"/>
      <c r="I228" s="2"/>
    </row>
    <row r="229" spans="4:9" ht="15.75" customHeight="1" x14ac:dyDescent="0.35">
      <c r="D229" s="1"/>
      <c r="I229" s="2"/>
    </row>
    <row r="230" spans="4:9" ht="15.75" customHeight="1" x14ac:dyDescent="0.35">
      <c r="D230" s="1"/>
      <c r="I230" s="2"/>
    </row>
    <row r="231" spans="4:9" ht="15.75" customHeight="1" x14ac:dyDescent="0.35">
      <c r="D231" s="1"/>
      <c r="I231" s="2"/>
    </row>
    <row r="232" spans="4:9" ht="15.75" customHeight="1" x14ac:dyDescent="0.35">
      <c r="D232" s="1"/>
      <c r="I232" s="2"/>
    </row>
    <row r="233" spans="4:9" ht="15.75" customHeight="1" x14ac:dyDescent="0.35">
      <c r="D233" s="1"/>
      <c r="I233" s="2"/>
    </row>
    <row r="234" spans="4:9" ht="15.75" customHeight="1" x14ac:dyDescent="0.35">
      <c r="D234" s="1"/>
      <c r="I234" s="2"/>
    </row>
    <row r="235" spans="4:9" ht="15.75" customHeight="1" x14ac:dyDescent="0.35">
      <c r="D235" s="1"/>
      <c r="I235" s="2"/>
    </row>
    <row r="236" spans="4:9" ht="15.75" customHeight="1" x14ac:dyDescent="0.35">
      <c r="D236" s="1"/>
      <c r="I236" s="2"/>
    </row>
    <row r="237" spans="4:9" ht="15.75" customHeight="1" x14ac:dyDescent="0.35">
      <c r="D237" s="1"/>
      <c r="I237" s="2"/>
    </row>
    <row r="238" spans="4:9" ht="15.75" customHeight="1" x14ac:dyDescent="0.35">
      <c r="D238" s="1"/>
      <c r="I238" s="2"/>
    </row>
    <row r="239" spans="4:9" ht="15.75" customHeight="1" x14ac:dyDescent="0.35">
      <c r="D239" s="1"/>
      <c r="I239" s="2"/>
    </row>
    <row r="240" spans="4:9" ht="15.75" customHeight="1" x14ac:dyDescent="0.35">
      <c r="D240" s="1"/>
      <c r="I240" s="2"/>
    </row>
    <row r="241" spans="4:9" ht="15.75" customHeight="1" x14ac:dyDescent="0.35">
      <c r="D241" s="1"/>
      <c r="I241" s="2"/>
    </row>
    <row r="242" spans="4:9" ht="15.75" customHeight="1" x14ac:dyDescent="0.35">
      <c r="D242" s="1"/>
      <c r="I242" s="2"/>
    </row>
    <row r="243" spans="4:9" ht="15.75" customHeight="1" x14ac:dyDescent="0.35">
      <c r="D243" s="1"/>
      <c r="I243" s="2"/>
    </row>
    <row r="244" spans="4:9" ht="15.75" customHeight="1" x14ac:dyDescent="0.35">
      <c r="D244" s="1"/>
      <c r="I244" s="2"/>
    </row>
    <row r="245" spans="4:9" ht="15.75" customHeight="1" x14ac:dyDescent="0.35">
      <c r="D245" s="1"/>
      <c r="I245" s="2"/>
    </row>
    <row r="246" spans="4:9" ht="15.75" customHeight="1" x14ac:dyDescent="0.35">
      <c r="D246" s="1"/>
      <c r="I246" s="2"/>
    </row>
    <row r="247" spans="4:9" ht="15.75" customHeight="1" x14ac:dyDescent="0.35">
      <c r="D247" s="1"/>
      <c r="I247" s="2"/>
    </row>
    <row r="248" spans="4:9" ht="15.75" customHeight="1" x14ac:dyDescent="0.35">
      <c r="D248" s="1"/>
      <c r="I248" s="2"/>
    </row>
    <row r="249" spans="4:9" ht="15.75" customHeight="1" x14ac:dyDescent="0.35">
      <c r="D249" s="1"/>
      <c r="I249" s="2"/>
    </row>
    <row r="250" spans="4:9" ht="15.75" customHeight="1" x14ac:dyDescent="0.35">
      <c r="D250" s="1"/>
      <c r="I250" s="2"/>
    </row>
    <row r="251" spans="4:9" ht="15.75" customHeight="1" x14ac:dyDescent="0.35">
      <c r="D251" s="1"/>
      <c r="I251" s="2"/>
    </row>
    <row r="252" spans="4:9" ht="15.75" customHeight="1" x14ac:dyDescent="0.35">
      <c r="D252" s="1"/>
      <c r="I252" s="2"/>
    </row>
    <row r="253" spans="4:9" ht="15.75" customHeight="1" x14ac:dyDescent="0.35">
      <c r="D253" s="1"/>
      <c r="I253" s="2"/>
    </row>
    <row r="254" spans="4:9" ht="15.75" customHeight="1" x14ac:dyDescent="0.35">
      <c r="D254" s="1"/>
      <c r="I254" s="2"/>
    </row>
    <row r="255" spans="4:9" ht="15.75" customHeight="1" x14ac:dyDescent="0.35">
      <c r="D255" s="1"/>
      <c r="I255" s="2"/>
    </row>
    <row r="256" spans="4:9" ht="15.75" customHeight="1" x14ac:dyDescent="0.35">
      <c r="D256" s="1"/>
      <c r="I256" s="2"/>
    </row>
    <row r="257" spans="4:9" ht="15.75" customHeight="1" x14ac:dyDescent="0.35">
      <c r="D257" s="1"/>
      <c r="I257" s="2"/>
    </row>
    <row r="258" spans="4:9" ht="15.75" customHeight="1" x14ac:dyDescent="0.35">
      <c r="D258" s="1"/>
      <c r="I258" s="2"/>
    </row>
    <row r="259" spans="4:9" ht="15.75" customHeight="1" x14ac:dyDescent="0.35">
      <c r="D259" s="1"/>
      <c r="I259" s="2"/>
    </row>
    <row r="260" spans="4:9" ht="15.75" customHeight="1" x14ac:dyDescent="0.35">
      <c r="D260" s="1"/>
      <c r="I260" s="2"/>
    </row>
    <row r="261" spans="4:9" ht="15.75" customHeight="1" x14ac:dyDescent="0.35">
      <c r="D261" s="1"/>
      <c r="I261" s="2"/>
    </row>
    <row r="262" spans="4:9" ht="15.75" customHeight="1" x14ac:dyDescent="0.35">
      <c r="D262" s="1"/>
      <c r="I262" s="2"/>
    </row>
    <row r="263" spans="4:9" ht="15.75" customHeight="1" x14ac:dyDescent="0.35">
      <c r="D263" s="1"/>
      <c r="I263" s="2"/>
    </row>
    <row r="264" spans="4:9" ht="15.75" customHeight="1" x14ac:dyDescent="0.35">
      <c r="D264" s="1"/>
      <c r="I264" s="2"/>
    </row>
    <row r="265" spans="4:9" ht="15.75" customHeight="1" x14ac:dyDescent="0.35">
      <c r="D265" s="1"/>
      <c r="I265" s="2"/>
    </row>
    <row r="266" spans="4:9" ht="15.75" customHeight="1" x14ac:dyDescent="0.35">
      <c r="D266" s="1"/>
      <c r="I266" s="2"/>
    </row>
    <row r="267" spans="4:9" ht="15.75" customHeight="1" x14ac:dyDescent="0.35">
      <c r="D267" s="1"/>
      <c r="I267" s="2"/>
    </row>
    <row r="268" spans="4:9" ht="15.75" customHeight="1" x14ac:dyDescent="0.35">
      <c r="D268" s="1"/>
      <c r="I268" s="2"/>
    </row>
    <row r="269" spans="4:9" ht="15.75" customHeight="1" x14ac:dyDescent="0.35">
      <c r="D269" s="1"/>
      <c r="I269" s="2"/>
    </row>
    <row r="270" spans="4:9" ht="15.75" customHeight="1" x14ac:dyDescent="0.35">
      <c r="D270" s="1"/>
      <c r="I270" s="2"/>
    </row>
    <row r="271" spans="4:9" ht="15.75" customHeight="1" x14ac:dyDescent="0.35">
      <c r="D271" s="1"/>
      <c r="I271" s="2"/>
    </row>
    <row r="272" spans="4:9" ht="15.75" customHeight="1" x14ac:dyDescent="0.35">
      <c r="D272" s="1"/>
      <c r="I272" s="2"/>
    </row>
    <row r="273" spans="4:9" ht="15.75" customHeight="1" x14ac:dyDescent="0.35">
      <c r="D273" s="1"/>
      <c r="I273" s="2"/>
    </row>
    <row r="274" spans="4:9" ht="15.75" customHeight="1" x14ac:dyDescent="0.35">
      <c r="D274" s="1"/>
      <c r="I274" s="2"/>
    </row>
    <row r="275" spans="4:9" ht="15.75" customHeight="1" x14ac:dyDescent="0.35">
      <c r="D275" s="1"/>
      <c r="I275" s="2"/>
    </row>
    <row r="276" spans="4:9" ht="15.75" customHeight="1" x14ac:dyDescent="0.35">
      <c r="D276" s="1"/>
      <c r="I276" s="2"/>
    </row>
    <row r="277" spans="4:9" ht="15.75" customHeight="1" x14ac:dyDescent="0.35">
      <c r="D277" s="1"/>
      <c r="I277" s="2"/>
    </row>
    <row r="278" spans="4:9" ht="15.75" customHeight="1" x14ac:dyDescent="0.35">
      <c r="D278" s="1"/>
      <c r="I278" s="2"/>
    </row>
    <row r="279" spans="4:9" ht="15.75" customHeight="1" x14ac:dyDescent="0.35">
      <c r="D279" s="1"/>
      <c r="I279" s="2"/>
    </row>
    <row r="280" spans="4:9" ht="15.75" customHeight="1" x14ac:dyDescent="0.35">
      <c r="D280" s="1"/>
      <c r="I280" s="2"/>
    </row>
    <row r="281" spans="4:9" ht="15.75" customHeight="1" x14ac:dyDescent="0.35">
      <c r="D281" s="1"/>
      <c r="I281" s="2"/>
    </row>
    <row r="282" spans="4:9" ht="15.75" customHeight="1" x14ac:dyDescent="0.35">
      <c r="D282" s="1"/>
      <c r="I282" s="2"/>
    </row>
    <row r="283" spans="4:9" ht="15.75" customHeight="1" x14ac:dyDescent="0.35">
      <c r="D283" s="1"/>
      <c r="I283" s="2"/>
    </row>
    <row r="284" spans="4:9" ht="15.75" customHeight="1" x14ac:dyDescent="0.35">
      <c r="D284" s="1"/>
      <c r="I284" s="2"/>
    </row>
    <row r="285" spans="4:9" ht="15.75" customHeight="1" x14ac:dyDescent="0.35">
      <c r="D285" s="1"/>
      <c r="I285" s="2"/>
    </row>
    <row r="286" spans="4:9" ht="15.75" customHeight="1" x14ac:dyDescent="0.35">
      <c r="D286" s="1"/>
      <c r="I286" s="2"/>
    </row>
    <row r="287" spans="4:9" ht="15.75" customHeight="1" x14ac:dyDescent="0.35">
      <c r="D287" s="1"/>
      <c r="I287" s="2"/>
    </row>
    <row r="288" spans="4:9" ht="15.75" customHeight="1" x14ac:dyDescent="0.35">
      <c r="D288" s="1"/>
      <c r="I288" s="2"/>
    </row>
    <row r="289" spans="4:9" ht="15.75" customHeight="1" x14ac:dyDescent="0.35">
      <c r="D289" s="1"/>
      <c r="I289" s="2"/>
    </row>
    <row r="290" spans="4:9" ht="15.75" customHeight="1" x14ac:dyDescent="0.35">
      <c r="D290" s="1"/>
      <c r="I290" s="2"/>
    </row>
    <row r="291" spans="4:9" ht="15.75" customHeight="1" x14ac:dyDescent="0.35">
      <c r="D291" s="1"/>
      <c r="I291" s="2"/>
    </row>
    <row r="292" spans="4:9" ht="15.75" customHeight="1" x14ac:dyDescent="0.35">
      <c r="D292" s="1"/>
      <c r="I292" s="2"/>
    </row>
    <row r="293" spans="4:9" ht="15.75" customHeight="1" x14ac:dyDescent="0.35">
      <c r="D293" s="1"/>
      <c r="I293" s="2"/>
    </row>
    <row r="294" spans="4:9" ht="15.75" customHeight="1" x14ac:dyDescent="0.35">
      <c r="D294" s="1"/>
      <c r="I294" s="2"/>
    </row>
    <row r="295" spans="4:9" ht="15.75" customHeight="1" x14ac:dyDescent="0.35">
      <c r="D295" s="1"/>
      <c r="I295" s="2"/>
    </row>
    <row r="296" spans="4:9" ht="15.75" customHeight="1" x14ac:dyDescent="0.35">
      <c r="D296" s="1"/>
      <c r="I296" s="2"/>
    </row>
    <row r="297" spans="4:9" ht="15.75" customHeight="1" x14ac:dyDescent="0.35">
      <c r="D297" s="1"/>
      <c r="I297" s="2"/>
    </row>
    <row r="298" spans="4:9" ht="15.75" customHeight="1" x14ac:dyDescent="0.35">
      <c r="D298" s="1"/>
      <c r="I298" s="2"/>
    </row>
    <row r="299" spans="4:9" ht="15.75" customHeight="1" x14ac:dyDescent="0.35">
      <c r="D299" s="1"/>
      <c r="I299" s="2"/>
    </row>
    <row r="300" spans="4:9" ht="15.75" customHeight="1" x14ac:dyDescent="0.35">
      <c r="D300" s="1"/>
      <c r="I300" s="2"/>
    </row>
    <row r="301" spans="4:9" ht="15.75" customHeight="1" x14ac:dyDescent="0.35">
      <c r="D301" s="1"/>
      <c r="I301" s="2"/>
    </row>
    <row r="302" spans="4:9" ht="15.75" customHeight="1" x14ac:dyDescent="0.35">
      <c r="D302" s="1"/>
      <c r="I302" s="2"/>
    </row>
    <row r="303" spans="4:9" ht="15.75" customHeight="1" x14ac:dyDescent="0.35">
      <c r="D303" s="1"/>
      <c r="I303" s="2"/>
    </row>
    <row r="304" spans="4:9" ht="15.75" customHeight="1" x14ac:dyDescent="0.35">
      <c r="D304" s="1"/>
      <c r="I304" s="2"/>
    </row>
    <row r="305" spans="4:9" ht="15.75" customHeight="1" x14ac:dyDescent="0.35">
      <c r="D305" s="1"/>
      <c r="I305" s="2"/>
    </row>
    <row r="306" spans="4:9" ht="15.75" customHeight="1" x14ac:dyDescent="0.35">
      <c r="D306" s="1"/>
      <c r="I306" s="2"/>
    </row>
    <row r="307" spans="4:9" ht="15.75" customHeight="1" x14ac:dyDescent="0.35">
      <c r="D307" s="1"/>
      <c r="I307" s="2"/>
    </row>
    <row r="308" spans="4:9" ht="15.75" customHeight="1" x14ac:dyDescent="0.35">
      <c r="D308" s="1"/>
      <c r="I308" s="2"/>
    </row>
    <row r="309" spans="4:9" ht="15.75" customHeight="1" x14ac:dyDescent="0.35">
      <c r="D309" s="1"/>
      <c r="I309" s="2"/>
    </row>
    <row r="310" spans="4:9" ht="15.75" customHeight="1" x14ac:dyDescent="0.35">
      <c r="D310" s="1"/>
      <c r="I310" s="2"/>
    </row>
    <row r="311" spans="4:9" ht="15.75" customHeight="1" x14ac:dyDescent="0.35">
      <c r="D311" s="1"/>
      <c r="I311" s="2"/>
    </row>
    <row r="312" spans="4:9" ht="15.75" customHeight="1" x14ac:dyDescent="0.35">
      <c r="D312" s="1"/>
      <c r="I312" s="2"/>
    </row>
    <row r="313" spans="4:9" ht="15.75" customHeight="1" x14ac:dyDescent="0.35">
      <c r="D313" s="1"/>
      <c r="I313" s="2"/>
    </row>
    <row r="314" spans="4:9" ht="15.75" customHeight="1" x14ac:dyDescent="0.35">
      <c r="D314" s="1"/>
      <c r="I314" s="2"/>
    </row>
    <row r="315" spans="4:9" ht="15.75" customHeight="1" x14ac:dyDescent="0.35">
      <c r="D315" s="1"/>
      <c r="I315" s="2"/>
    </row>
    <row r="316" spans="4:9" ht="15.75" customHeight="1" x14ac:dyDescent="0.35">
      <c r="D316" s="1"/>
      <c r="I316" s="2"/>
    </row>
    <row r="317" spans="4:9" ht="15.75" customHeight="1" x14ac:dyDescent="0.35">
      <c r="D317" s="1"/>
      <c r="I317" s="2"/>
    </row>
    <row r="318" spans="4:9" ht="15.75" customHeight="1" x14ac:dyDescent="0.35">
      <c r="D318" s="1"/>
      <c r="I318" s="2"/>
    </row>
    <row r="319" spans="4:9" ht="15.75" customHeight="1" x14ac:dyDescent="0.35">
      <c r="D319" s="1"/>
      <c r="I319" s="2"/>
    </row>
    <row r="320" spans="4:9" ht="15.75" customHeight="1" x14ac:dyDescent="0.35">
      <c r="D320" s="1"/>
      <c r="I320" s="2"/>
    </row>
    <row r="321" spans="4:9" ht="15.75" customHeight="1" x14ac:dyDescent="0.35">
      <c r="D321" s="1"/>
      <c r="I321" s="2"/>
    </row>
    <row r="322" spans="4:9" ht="15.75" customHeight="1" x14ac:dyDescent="0.35">
      <c r="D322" s="1"/>
      <c r="I322" s="2"/>
    </row>
    <row r="323" spans="4:9" ht="15.75" customHeight="1" x14ac:dyDescent="0.35">
      <c r="D323" s="1"/>
      <c r="I323" s="2"/>
    </row>
    <row r="324" spans="4:9" ht="15.75" customHeight="1" x14ac:dyDescent="0.35">
      <c r="D324" s="1"/>
      <c r="I324" s="2"/>
    </row>
    <row r="325" spans="4:9" ht="15.75" customHeight="1" x14ac:dyDescent="0.35">
      <c r="D325" s="1"/>
      <c r="I325" s="2"/>
    </row>
    <row r="326" spans="4:9" ht="15.75" customHeight="1" x14ac:dyDescent="0.35">
      <c r="D326" s="1"/>
      <c r="I326" s="2"/>
    </row>
    <row r="327" spans="4:9" ht="15.75" customHeight="1" x14ac:dyDescent="0.35">
      <c r="D327" s="1"/>
      <c r="I327" s="2"/>
    </row>
    <row r="328" spans="4:9" ht="15.75" customHeight="1" x14ac:dyDescent="0.35">
      <c r="D328" s="1"/>
      <c r="I328" s="2"/>
    </row>
    <row r="329" spans="4:9" ht="15.75" customHeight="1" x14ac:dyDescent="0.35">
      <c r="D329" s="1"/>
      <c r="I329" s="2"/>
    </row>
    <row r="330" spans="4:9" ht="15.75" customHeight="1" x14ac:dyDescent="0.35">
      <c r="D330" s="1"/>
      <c r="I330" s="2"/>
    </row>
    <row r="331" spans="4:9" ht="15.75" customHeight="1" x14ac:dyDescent="0.35">
      <c r="D331" s="1"/>
      <c r="I331" s="2"/>
    </row>
    <row r="332" spans="4:9" ht="15.75" customHeight="1" x14ac:dyDescent="0.35">
      <c r="D332" s="1"/>
      <c r="I332" s="2"/>
    </row>
    <row r="333" spans="4:9" ht="15.75" customHeight="1" x14ac:dyDescent="0.35">
      <c r="D333" s="1"/>
      <c r="I333" s="2"/>
    </row>
    <row r="334" spans="4:9" ht="15.75" customHeight="1" x14ac:dyDescent="0.35">
      <c r="D334" s="1"/>
      <c r="I334" s="2"/>
    </row>
    <row r="335" spans="4:9" ht="15.75" customHeight="1" x14ac:dyDescent="0.35">
      <c r="D335" s="1"/>
      <c r="I335" s="2"/>
    </row>
    <row r="336" spans="4:9" ht="15.75" customHeight="1" x14ac:dyDescent="0.35">
      <c r="D336" s="1"/>
      <c r="I336" s="2"/>
    </row>
    <row r="337" spans="4:9" ht="15.75" customHeight="1" x14ac:dyDescent="0.35">
      <c r="D337" s="1"/>
      <c r="I337" s="2"/>
    </row>
    <row r="338" spans="4:9" ht="15.75" customHeight="1" x14ac:dyDescent="0.35">
      <c r="D338" s="1"/>
      <c r="I338" s="2"/>
    </row>
    <row r="339" spans="4:9" ht="15.75" customHeight="1" x14ac:dyDescent="0.35">
      <c r="D339" s="1"/>
      <c r="I339" s="2"/>
    </row>
    <row r="340" spans="4:9" ht="15.75" customHeight="1" x14ac:dyDescent="0.35">
      <c r="D340" s="1"/>
      <c r="I340" s="2"/>
    </row>
    <row r="341" spans="4:9" ht="15.75" customHeight="1" x14ac:dyDescent="0.35">
      <c r="D341" s="1"/>
      <c r="I341" s="2"/>
    </row>
    <row r="342" spans="4:9" ht="15.75" customHeight="1" x14ac:dyDescent="0.35">
      <c r="D342" s="1"/>
      <c r="I342" s="2"/>
    </row>
    <row r="343" spans="4:9" ht="15.75" customHeight="1" x14ac:dyDescent="0.35">
      <c r="D343" s="1"/>
      <c r="I343" s="2"/>
    </row>
    <row r="344" spans="4:9" ht="15.75" customHeight="1" x14ac:dyDescent="0.35">
      <c r="D344" s="1"/>
      <c r="I344" s="2"/>
    </row>
    <row r="345" spans="4:9" ht="15.75" customHeight="1" x14ac:dyDescent="0.35">
      <c r="D345" s="1"/>
      <c r="I345" s="2"/>
    </row>
    <row r="346" spans="4:9" ht="15.75" customHeight="1" x14ac:dyDescent="0.35">
      <c r="D346" s="1"/>
      <c r="I346" s="2"/>
    </row>
    <row r="347" spans="4:9" ht="15.75" customHeight="1" x14ac:dyDescent="0.35">
      <c r="D347" s="1"/>
      <c r="I347" s="2"/>
    </row>
    <row r="348" spans="4:9" ht="15.75" customHeight="1" x14ac:dyDescent="0.35">
      <c r="D348" s="1"/>
      <c r="I348" s="2"/>
    </row>
    <row r="349" spans="4:9" ht="15.75" customHeight="1" x14ac:dyDescent="0.35">
      <c r="D349" s="1"/>
      <c r="I349" s="2"/>
    </row>
    <row r="350" spans="4:9" ht="15.75" customHeight="1" x14ac:dyDescent="0.35">
      <c r="D350" s="1"/>
      <c r="I350" s="2"/>
    </row>
    <row r="351" spans="4:9" ht="15.75" customHeight="1" x14ac:dyDescent="0.35">
      <c r="D351" s="1"/>
      <c r="I351" s="2"/>
    </row>
    <row r="352" spans="4:9" ht="15.75" customHeight="1" x14ac:dyDescent="0.35">
      <c r="D352" s="1"/>
      <c r="I352" s="2"/>
    </row>
    <row r="353" spans="4:9" ht="15.75" customHeight="1" x14ac:dyDescent="0.35">
      <c r="D353" s="1"/>
      <c r="I353" s="2"/>
    </row>
    <row r="354" spans="4:9" ht="15.75" customHeight="1" x14ac:dyDescent="0.35">
      <c r="D354" s="1"/>
      <c r="I354" s="2"/>
    </row>
    <row r="355" spans="4:9" ht="15.75" customHeight="1" x14ac:dyDescent="0.35">
      <c r="D355" s="1"/>
      <c r="I355" s="2"/>
    </row>
    <row r="356" spans="4:9" ht="15.75" customHeight="1" x14ac:dyDescent="0.35">
      <c r="D356" s="1"/>
      <c r="I356" s="2"/>
    </row>
    <row r="357" spans="4:9" ht="15.75" customHeight="1" x14ac:dyDescent="0.35">
      <c r="D357" s="1"/>
      <c r="I357" s="2"/>
    </row>
    <row r="358" spans="4:9" ht="15.75" customHeight="1" x14ac:dyDescent="0.35">
      <c r="D358" s="1"/>
      <c r="I358" s="2"/>
    </row>
    <row r="359" spans="4:9" ht="15.75" customHeight="1" x14ac:dyDescent="0.35">
      <c r="D359" s="1"/>
      <c r="I359" s="2"/>
    </row>
    <row r="360" spans="4:9" ht="15.75" customHeight="1" x14ac:dyDescent="0.35">
      <c r="D360" s="1"/>
      <c r="I360" s="2"/>
    </row>
    <row r="361" spans="4:9" ht="15.75" customHeight="1" x14ac:dyDescent="0.35">
      <c r="D361" s="1"/>
      <c r="I361" s="2"/>
    </row>
    <row r="362" spans="4:9" ht="15.75" customHeight="1" x14ac:dyDescent="0.35">
      <c r="D362" s="1"/>
      <c r="I362" s="2"/>
    </row>
    <row r="363" spans="4:9" ht="15.75" customHeight="1" x14ac:dyDescent="0.35">
      <c r="D363" s="1"/>
      <c r="I363" s="2"/>
    </row>
    <row r="364" spans="4:9" ht="15.75" customHeight="1" x14ac:dyDescent="0.35">
      <c r="D364" s="1"/>
      <c r="I364" s="2"/>
    </row>
    <row r="365" spans="4:9" ht="15.75" customHeight="1" x14ac:dyDescent="0.35">
      <c r="D365" s="1"/>
      <c r="I365" s="2"/>
    </row>
    <row r="366" spans="4:9" ht="15.75" customHeight="1" x14ac:dyDescent="0.35">
      <c r="D366" s="1"/>
      <c r="I366" s="2"/>
    </row>
    <row r="367" spans="4:9" ht="15.75" customHeight="1" x14ac:dyDescent="0.35">
      <c r="D367" s="1"/>
      <c r="I367" s="2"/>
    </row>
    <row r="368" spans="4:9" ht="15.75" customHeight="1" x14ac:dyDescent="0.35">
      <c r="D368" s="1"/>
      <c r="I368" s="2"/>
    </row>
    <row r="369" spans="4:9" ht="15.75" customHeight="1" x14ac:dyDescent="0.35">
      <c r="D369" s="1"/>
      <c r="I369" s="2"/>
    </row>
    <row r="370" spans="4:9" ht="15.75" customHeight="1" x14ac:dyDescent="0.35">
      <c r="D370" s="1"/>
      <c r="I370" s="2"/>
    </row>
    <row r="371" spans="4:9" ht="15.75" customHeight="1" x14ac:dyDescent="0.35">
      <c r="D371" s="1"/>
      <c r="I371" s="2"/>
    </row>
    <row r="372" spans="4:9" ht="15.75" customHeight="1" x14ac:dyDescent="0.35">
      <c r="D372" s="1"/>
      <c r="I372" s="2"/>
    </row>
    <row r="373" spans="4:9" ht="15.75" customHeight="1" x14ac:dyDescent="0.35">
      <c r="D373" s="1"/>
      <c r="I373" s="2"/>
    </row>
    <row r="374" spans="4:9" ht="15.75" customHeight="1" x14ac:dyDescent="0.35">
      <c r="D374" s="1"/>
      <c r="I374" s="2"/>
    </row>
    <row r="375" spans="4:9" ht="15.75" customHeight="1" x14ac:dyDescent="0.35">
      <c r="D375" s="1"/>
      <c r="I375" s="2"/>
    </row>
    <row r="376" spans="4:9" ht="15.75" customHeight="1" x14ac:dyDescent="0.35">
      <c r="D376" s="1"/>
      <c r="I376" s="2"/>
    </row>
    <row r="377" spans="4:9" ht="15.75" customHeight="1" x14ac:dyDescent="0.35">
      <c r="D377" s="1"/>
      <c r="I377" s="2"/>
    </row>
    <row r="378" spans="4:9" ht="15.75" customHeight="1" x14ac:dyDescent="0.35">
      <c r="D378" s="1"/>
      <c r="I378" s="2"/>
    </row>
    <row r="379" spans="4:9" ht="15.75" customHeight="1" x14ac:dyDescent="0.35">
      <c r="D379" s="1"/>
      <c r="I379" s="2"/>
    </row>
    <row r="380" spans="4:9" ht="15.75" customHeight="1" x14ac:dyDescent="0.35">
      <c r="D380" s="1"/>
      <c r="I380" s="2"/>
    </row>
    <row r="381" spans="4:9" ht="15.75" customHeight="1" x14ac:dyDescent="0.35">
      <c r="D381" s="1"/>
      <c r="I381" s="2"/>
    </row>
    <row r="382" spans="4:9" ht="15.75" customHeight="1" x14ac:dyDescent="0.35">
      <c r="D382" s="1"/>
      <c r="I382" s="2"/>
    </row>
    <row r="383" spans="4:9" ht="15.75" customHeight="1" x14ac:dyDescent="0.35">
      <c r="D383" s="1"/>
      <c r="I383" s="2"/>
    </row>
    <row r="384" spans="4:9" ht="15.75" customHeight="1" x14ac:dyDescent="0.35">
      <c r="D384" s="1"/>
      <c r="I384" s="2"/>
    </row>
    <row r="385" spans="4:9" ht="15.75" customHeight="1" x14ac:dyDescent="0.35">
      <c r="D385" s="1"/>
      <c r="I385" s="2"/>
    </row>
    <row r="386" spans="4:9" ht="15.75" customHeight="1" x14ac:dyDescent="0.35">
      <c r="D386" s="1"/>
      <c r="I386" s="2"/>
    </row>
    <row r="387" spans="4:9" ht="15.75" customHeight="1" x14ac:dyDescent="0.35">
      <c r="D387" s="1"/>
      <c r="I387" s="2"/>
    </row>
    <row r="388" spans="4:9" ht="15.75" customHeight="1" x14ac:dyDescent="0.35">
      <c r="D388" s="1"/>
      <c r="I388" s="2"/>
    </row>
    <row r="389" spans="4:9" ht="15.75" customHeight="1" x14ac:dyDescent="0.35">
      <c r="D389" s="1"/>
      <c r="I389" s="2"/>
    </row>
    <row r="390" spans="4:9" ht="15.75" customHeight="1" x14ac:dyDescent="0.35">
      <c r="D390" s="1"/>
      <c r="I390" s="2"/>
    </row>
    <row r="391" spans="4:9" ht="15.75" customHeight="1" x14ac:dyDescent="0.35">
      <c r="D391" s="1"/>
      <c r="I391" s="2"/>
    </row>
    <row r="392" spans="4:9" ht="15.75" customHeight="1" x14ac:dyDescent="0.35">
      <c r="D392" s="1"/>
      <c r="I392" s="2"/>
    </row>
    <row r="393" spans="4:9" ht="15.75" customHeight="1" x14ac:dyDescent="0.35">
      <c r="D393" s="1"/>
      <c r="I393" s="2"/>
    </row>
    <row r="394" spans="4:9" ht="15.75" customHeight="1" x14ac:dyDescent="0.35">
      <c r="D394" s="1"/>
      <c r="I394" s="2"/>
    </row>
    <row r="395" spans="4:9" ht="15.75" customHeight="1" x14ac:dyDescent="0.35">
      <c r="D395" s="1"/>
      <c r="I395" s="2"/>
    </row>
    <row r="396" spans="4:9" ht="15.75" customHeight="1" x14ac:dyDescent="0.35">
      <c r="D396" s="1"/>
      <c r="I396" s="2"/>
    </row>
    <row r="397" spans="4:9" ht="15.75" customHeight="1" x14ac:dyDescent="0.35">
      <c r="D397" s="1"/>
      <c r="I397" s="2"/>
    </row>
    <row r="398" spans="4:9" ht="15.75" customHeight="1" x14ac:dyDescent="0.35">
      <c r="D398" s="1"/>
      <c r="I398" s="2"/>
    </row>
    <row r="399" spans="4:9" ht="15.75" customHeight="1" x14ac:dyDescent="0.35">
      <c r="D399" s="1"/>
      <c r="I399" s="2"/>
    </row>
    <row r="400" spans="4:9" ht="15.75" customHeight="1" x14ac:dyDescent="0.35">
      <c r="D400" s="1"/>
      <c r="I400" s="2"/>
    </row>
    <row r="401" spans="4:9" ht="15.75" customHeight="1" x14ac:dyDescent="0.35">
      <c r="D401" s="1"/>
      <c r="I401" s="2"/>
    </row>
    <row r="402" spans="4:9" ht="15.75" customHeight="1" x14ac:dyDescent="0.35">
      <c r="D402" s="1"/>
      <c r="I402" s="2"/>
    </row>
    <row r="403" spans="4:9" ht="15.75" customHeight="1" x14ac:dyDescent="0.35">
      <c r="D403" s="1"/>
      <c r="I403" s="2"/>
    </row>
    <row r="404" spans="4:9" ht="15.75" customHeight="1" x14ac:dyDescent="0.35">
      <c r="D404" s="1"/>
      <c r="I404" s="2"/>
    </row>
    <row r="405" spans="4:9" ht="15.75" customHeight="1" x14ac:dyDescent="0.35">
      <c r="D405" s="1"/>
      <c r="I405" s="2"/>
    </row>
    <row r="406" spans="4:9" ht="15.75" customHeight="1" x14ac:dyDescent="0.35">
      <c r="D406" s="1"/>
      <c r="I406" s="2"/>
    </row>
    <row r="407" spans="4:9" ht="15.75" customHeight="1" x14ac:dyDescent="0.35">
      <c r="D407" s="1"/>
      <c r="I407" s="2"/>
    </row>
    <row r="408" spans="4:9" ht="15.75" customHeight="1" x14ac:dyDescent="0.35">
      <c r="D408" s="1"/>
      <c r="I408" s="2"/>
    </row>
    <row r="409" spans="4:9" ht="15.75" customHeight="1" x14ac:dyDescent="0.35">
      <c r="D409" s="1"/>
      <c r="I409" s="2"/>
    </row>
    <row r="410" spans="4:9" ht="15.75" customHeight="1" x14ac:dyDescent="0.35">
      <c r="D410" s="1"/>
      <c r="I410" s="2"/>
    </row>
    <row r="411" spans="4:9" ht="15.75" customHeight="1" x14ac:dyDescent="0.35">
      <c r="D411" s="1"/>
      <c r="I411" s="2"/>
    </row>
    <row r="412" spans="4:9" ht="15.75" customHeight="1" x14ac:dyDescent="0.35">
      <c r="D412" s="1"/>
      <c r="I412" s="2"/>
    </row>
    <row r="413" spans="4:9" ht="15.75" customHeight="1" x14ac:dyDescent="0.35">
      <c r="D413" s="1"/>
      <c r="I413" s="2"/>
    </row>
    <row r="414" spans="4:9" ht="15.75" customHeight="1" x14ac:dyDescent="0.35">
      <c r="D414" s="1"/>
      <c r="I414" s="2"/>
    </row>
    <row r="415" spans="4:9" ht="15.75" customHeight="1" x14ac:dyDescent="0.35">
      <c r="D415" s="1"/>
      <c r="I415" s="2"/>
    </row>
    <row r="416" spans="4:9" ht="15.75" customHeight="1" x14ac:dyDescent="0.35">
      <c r="D416" s="1"/>
      <c r="I416" s="2"/>
    </row>
    <row r="417" spans="4:9" ht="15.75" customHeight="1" x14ac:dyDescent="0.35">
      <c r="D417" s="1"/>
      <c r="I417" s="2"/>
    </row>
    <row r="418" spans="4:9" ht="15.75" customHeight="1" x14ac:dyDescent="0.35">
      <c r="D418" s="1"/>
      <c r="I418" s="2"/>
    </row>
    <row r="419" spans="4:9" ht="15.75" customHeight="1" x14ac:dyDescent="0.35">
      <c r="D419" s="1"/>
      <c r="I419" s="2"/>
    </row>
    <row r="420" spans="4:9" ht="15.75" customHeight="1" x14ac:dyDescent="0.35">
      <c r="D420" s="1"/>
      <c r="I420" s="2"/>
    </row>
    <row r="421" spans="4:9" ht="15.75" customHeight="1" x14ac:dyDescent="0.35">
      <c r="D421" s="1"/>
      <c r="I421" s="2"/>
    </row>
    <row r="422" spans="4:9" ht="15.75" customHeight="1" x14ac:dyDescent="0.35">
      <c r="D422" s="1"/>
      <c r="I422" s="2"/>
    </row>
    <row r="423" spans="4:9" ht="15.75" customHeight="1" x14ac:dyDescent="0.35">
      <c r="D423" s="1"/>
      <c r="I423" s="2"/>
    </row>
    <row r="424" spans="4:9" ht="15.75" customHeight="1" x14ac:dyDescent="0.35">
      <c r="D424" s="1"/>
      <c r="I424" s="2"/>
    </row>
    <row r="425" spans="4:9" ht="15.75" customHeight="1" x14ac:dyDescent="0.35">
      <c r="D425" s="1"/>
      <c r="I425" s="2"/>
    </row>
    <row r="426" spans="4:9" ht="15.75" customHeight="1" x14ac:dyDescent="0.35">
      <c r="D426" s="1"/>
      <c r="I426" s="2"/>
    </row>
    <row r="427" spans="4:9" ht="15.75" customHeight="1" x14ac:dyDescent="0.35">
      <c r="D427" s="1"/>
      <c r="I427" s="2"/>
    </row>
    <row r="428" spans="4:9" ht="15.75" customHeight="1" x14ac:dyDescent="0.35">
      <c r="D428" s="1"/>
      <c r="I428" s="2"/>
    </row>
    <row r="429" spans="4:9" ht="15.75" customHeight="1" x14ac:dyDescent="0.35">
      <c r="D429" s="1"/>
      <c r="I429" s="2"/>
    </row>
    <row r="430" spans="4:9" ht="15.75" customHeight="1" x14ac:dyDescent="0.35">
      <c r="D430" s="1"/>
      <c r="I430" s="2"/>
    </row>
    <row r="431" spans="4:9" ht="15.75" customHeight="1" x14ac:dyDescent="0.35">
      <c r="D431" s="1"/>
      <c r="I431" s="2"/>
    </row>
    <row r="432" spans="4:9" ht="15.75" customHeight="1" x14ac:dyDescent="0.35">
      <c r="D432" s="1"/>
      <c r="I432" s="2"/>
    </row>
    <row r="433" spans="4:9" ht="15.75" customHeight="1" x14ac:dyDescent="0.35">
      <c r="D433" s="1"/>
      <c r="I433" s="2"/>
    </row>
    <row r="434" spans="4:9" ht="15.75" customHeight="1" x14ac:dyDescent="0.35">
      <c r="D434" s="1"/>
      <c r="I434" s="2"/>
    </row>
    <row r="435" spans="4:9" ht="15.75" customHeight="1" x14ac:dyDescent="0.35">
      <c r="D435" s="1"/>
      <c r="I435" s="2"/>
    </row>
    <row r="436" spans="4:9" ht="15.75" customHeight="1" x14ac:dyDescent="0.35">
      <c r="D436" s="1"/>
      <c r="I436" s="2"/>
    </row>
    <row r="437" spans="4:9" ht="15.75" customHeight="1" x14ac:dyDescent="0.35">
      <c r="D437" s="1"/>
      <c r="I437" s="2"/>
    </row>
    <row r="438" spans="4:9" ht="15.75" customHeight="1" x14ac:dyDescent="0.35">
      <c r="D438" s="1"/>
      <c r="I438" s="2"/>
    </row>
    <row r="439" spans="4:9" ht="15.75" customHeight="1" x14ac:dyDescent="0.35">
      <c r="D439" s="1"/>
      <c r="I439" s="2"/>
    </row>
    <row r="440" spans="4:9" ht="15.75" customHeight="1" x14ac:dyDescent="0.35">
      <c r="D440" s="1"/>
      <c r="I440" s="2"/>
    </row>
    <row r="441" spans="4:9" ht="15.75" customHeight="1" x14ac:dyDescent="0.35">
      <c r="D441" s="1"/>
      <c r="I441" s="2"/>
    </row>
    <row r="442" spans="4:9" ht="15.75" customHeight="1" x14ac:dyDescent="0.35">
      <c r="D442" s="1"/>
      <c r="I442" s="2"/>
    </row>
    <row r="443" spans="4:9" ht="15.75" customHeight="1" x14ac:dyDescent="0.35">
      <c r="D443" s="1"/>
      <c r="I443" s="2"/>
    </row>
    <row r="444" spans="4:9" ht="15.75" customHeight="1" x14ac:dyDescent="0.35">
      <c r="D444" s="1"/>
      <c r="I444" s="2"/>
    </row>
    <row r="445" spans="4:9" ht="15.75" customHeight="1" x14ac:dyDescent="0.35">
      <c r="D445" s="1"/>
      <c r="I445" s="2"/>
    </row>
    <row r="446" spans="4:9" ht="15.75" customHeight="1" x14ac:dyDescent="0.35">
      <c r="D446" s="1"/>
      <c r="I446" s="2"/>
    </row>
    <row r="447" spans="4:9" ht="15.75" customHeight="1" x14ac:dyDescent="0.35">
      <c r="D447" s="1"/>
      <c r="I447" s="2"/>
    </row>
    <row r="448" spans="4:9" ht="15.75" customHeight="1" x14ac:dyDescent="0.35">
      <c r="D448" s="1"/>
      <c r="I448" s="2"/>
    </row>
    <row r="449" spans="4:9" ht="15.75" customHeight="1" x14ac:dyDescent="0.35">
      <c r="D449" s="1"/>
      <c r="I449" s="2"/>
    </row>
    <row r="450" spans="4:9" ht="15.75" customHeight="1" x14ac:dyDescent="0.35">
      <c r="D450" s="1"/>
      <c r="I450" s="2"/>
    </row>
    <row r="451" spans="4:9" ht="15.75" customHeight="1" x14ac:dyDescent="0.35">
      <c r="D451" s="1"/>
      <c r="I451" s="2"/>
    </row>
    <row r="452" spans="4:9" ht="15.75" customHeight="1" x14ac:dyDescent="0.35">
      <c r="D452" s="1"/>
      <c r="I452" s="2"/>
    </row>
    <row r="453" spans="4:9" ht="15.75" customHeight="1" x14ac:dyDescent="0.35">
      <c r="D453" s="1"/>
      <c r="I453" s="2"/>
    </row>
    <row r="454" spans="4:9" ht="15.75" customHeight="1" x14ac:dyDescent="0.35">
      <c r="D454" s="1"/>
      <c r="I454" s="2"/>
    </row>
    <row r="455" spans="4:9" ht="15.75" customHeight="1" x14ac:dyDescent="0.35">
      <c r="D455" s="1"/>
      <c r="I455" s="2"/>
    </row>
    <row r="456" spans="4:9" ht="15.75" customHeight="1" x14ac:dyDescent="0.35">
      <c r="D456" s="1"/>
      <c r="I456" s="2"/>
    </row>
    <row r="457" spans="4:9" ht="15.75" customHeight="1" x14ac:dyDescent="0.35">
      <c r="D457" s="1"/>
      <c r="I457" s="2"/>
    </row>
    <row r="458" spans="4:9" ht="15.75" customHeight="1" x14ac:dyDescent="0.35">
      <c r="D458" s="1"/>
      <c r="I458" s="2"/>
    </row>
    <row r="459" spans="4:9" ht="15.75" customHeight="1" x14ac:dyDescent="0.35">
      <c r="D459" s="1"/>
      <c r="I459" s="2"/>
    </row>
    <row r="460" spans="4:9" ht="15.75" customHeight="1" x14ac:dyDescent="0.35">
      <c r="D460" s="1"/>
      <c r="I460" s="2"/>
    </row>
    <row r="461" spans="4:9" ht="15.75" customHeight="1" x14ac:dyDescent="0.35">
      <c r="D461" s="1"/>
      <c r="I461" s="2"/>
    </row>
    <row r="462" spans="4:9" ht="15.75" customHeight="1" x14ac:dyDescent="0.35">
      <c r="D462" s="1"/>
      <c r="I462" s="2"/>
    </row>
    <row r="463" spans="4:9" ht="15.75" customHeight="1" x14ac:dyDescent="0.35">
      <c r="D463" s="1"/>
      <c r="I463" s="2"/>
    </row>
    <row r="464" spans="4:9" ht="15.75" customHeight="1" x14ac:dyDescent="0.35">
      <c r="D464" s="1"/>
      <c r="I464" s="2"/>
    </row>
    <row r="465" spans="4:9" ht="15.75" customHeight="1" x14ac:dyDescent="0.35">
      <c r="D465" s="1"/>
      <c r="I465" s="2"/>
    </row>
    <row r="466" spans="4:9" ht="15.75" customHeight="1" x14ac:dyDescent="0.35">
      <c r="D466" s="1"/>
      <c r="I466" s="2"/>
    </row>
    <row r="467" spans="4:9" ht="15.75" customHeight="1" x14ac:dyDescent="0.35">
      <c r="D467" s="1"/>
      <c r="I467" s="2"/>
    </row>
    <row r="468" spans="4:9" ht="15.75" customHeight="1" x14ac:dyDescent="0.35">
      <c r="D468" s="1"/>
      <c r="I468" s="2"/>
    </row>
    <row r="469" spans="4:9" ht="15.75" customHeight="1" x14ac:dyDescent="0.35">
      <c r="D469" s="1"/>
      <c r="I469" s="2"/>
    </row>
    <row r="470" spans="4:9" ht="15.75" customHeight="1" x14ac:dyDescent="0.35">
      <c r="D470" s="1"/>
      <c r="I470" s="2"/>
    </row>
    <row r="471" spans="4:9" ht="15.75" customHeight="1" x14ac:dyDescent="0.35">
      <c r="D471" s="1"/>
      <c r="I471" s="2"/>
    </row>
    <row r="472" spans="4:9" ht="15.75" customHeight="1" x14ac:dyDescent="0.35">
      <c r="D472" s="1"/>
      <c r="I472" s="2"/>
    </row>
    <row r="473" spans="4:9" ht="15.75" customHeight="1" x14ac:dyDescent="0.35">
      <c r="D473" s="1"/>
      <c r="I473" s="2"/>
    </row>
    <row r="474" spans="4:9" ht="15.75" customHeight="1" x14ac:dyDescent="0.35">
      <c r="D474" s="1"/>
      <c r="I474" s="2"/>
    </row>
    <row r="475" spans="4:9" ht="15.75" customHeight="1" x14ac:dyDescent="0.35">
      <c r="D475" s="1"/>
      <c r="I475" s="2"/>
    </row>
    <row r="476" spans="4:9" ht="15.75" customHeight="1" x14ac:dyDescent="0.35">
      <c r="D476" s="1"/>
      <c r="I476" s="2"/>
    </row>
    <row r="477" spans="4:9" ht="15.75" customHeight="1" x14ac:dyDescent="0.35">
      <c r="D477" s="1"/>
      <c r="I477" s="2"/>
    </row>
    <row r="478" spans="4:9" ht="15.75" customHeight="1" x14ac:dyDescent="0.35">
      <c r="D478" s="1"/>
      <c r="I478" s="2"/>
    </row>
    <row r="479" spans="4:9" ht="15.75" customHeight="1" x14ac:dyDescent="0.35">
      <c r="D479" s="1"/>
      <c r="I479" s="2"/>
    </row>
    <row r="480" spans="4:9" ht="15.75" customHeight="1" x14ac:dyDescent="0.35">
      <c r="D480" s="1"/>
      <c r="I480" s="2"/>
    </row>
    <row r="481" spans="4:9" ht="15.75" customHeight="1" x14ac:dyDescent="0.35">
      <c r="D481" s="1"/>
      <c r="I481" s="2"/>
    </row>
    <row r="482" spans="4:9" ht="15.75" customHeight="1" x14ac:dyDescent="0.35">
      <c r="D482" s="1"/>
      <c r="I482" s="2"/>
    </row>
    <row r="483" spans="4:9" ht="15.75" customHeight="1" x14ac:dyDescent="0.35">
      <c r="D483" s="1"/>
      <c r="I483" s="2"/>
    </row>
    <row r="484" spans="4:9" ht="15.75" customHeight="1" x14ac:dyDescent="0.35">
      <c r="D484" s="1"/>
      <c r="I484" s="2"/>
    </row>
    <row r="485" spans="4:9" ht="15.75" customHeight="1" x14ac:dyDescent="0.35">
      <c r="D485" s="1"/>
      <c r="I485" s="2"/>
    </row>
    <row r="486" spans="4:9" ht="15.75" customHeight="1" x14ac:dyDescent="0.35">
      <c r="D486" s="1"/>
      <c r="I486" s="2"/>
    </row>
    <row r="487" spans="4:9" ht="15.75" customHeight="1" x14ac:dyDescent="0.35">
      <c r="D487" s="1"/>
      <c r="I487" s="2"/>
    </row>
    <row r="488" spans="4:9" ht="15.75" customHeight="1" x14ac:dyDescent="0.35">
      <c r="D488" s="1"/>
      <c r="I488" s="2"/>
    </row>
    <row r="489" spans="4:9" ht="15.75" customHeight="1" x14ac:dyDescent="0.35">
      <c r="D489" s="1"/>
      <c r="I489" s="2"/>
    </row>
    <row r="490" spans="4:9" ht="15.75" customHeight="1" x14ac:dyDescent="0.35">
      <c r="D490" s="1"/>
      <c r="I490" s="2"/>
    </row>
    <row r="491" spans="4:9" ht="15.75" customHeight="1" x14ac:dyDescent="0.35">
      <c r="D491" s="1"/>
      <c r="I491" s="2"/>
    </row>
    <row r="492" spans="4:9" ht="15.75" customHeight="1" x14ac:dyDescent="0.35">
      <c r="D492" s="1"/>
      <c r="I492" s="2"/>
    </row>
    <row r="493" spans="4:9" ht="15.75" customHeight="1" x14ac:dyDescent="0.35">
      <c r="D493" s="1"/>
      <c r="I493" s="2"/>
    </row>
    <row r="494" spans="4:9" ht="15.75" customHeight="1" x14ac:dyDescent="0.35">
      <c r="D494" s="1"/>
      <c r="I494" s="2"/>
    </row>
    <row r="495" spans="4:9" ht="15.75" customHeight="1" x14ac:dyDescent="0.35">
      <c r="D495" s="1"/>
      <c r="I495" s="2"/>
    </row>
    <row r="496" spans="4:9" ht="15.75" customHeight="1" x14ac:dyDescent="0.35">
      <c r="D496" s="1"/>
      <c r="I496" s="2"/>
    </row>
    <row r="497" spans="4:9" ht="15.75" customHeight="1" x14ac:dyDescent="0.35">
      <c r="D497" s="1"/>
      <c r="I497" s="2"/>
    </row>
    <row r="498" spans="4:9" ht="15.75" customHeight="1" x14ac:dyDescent="0.35">
      <c r="D498" s="1"/>
      <c r="I498" s="2"/>
    </row>
    <row r="499" spans="4:9" ht="15.75" customHeight="1" x14ac:dyDescent="0.35">
      <c r="D499" s="1"/>
      <c r="I499" s="2"/>
    </row>
    <row r="500" spans="4:9" ht="15.75" customHeight="1" x14ac:dyDescent="0.35">
      <c r="D500" s="1"/>
      <c r="I500" s="2"/>
    </row>
    <row r="501" spans="4:9" ht="15.75" customHeight="1" x14ac:dyDescent="0.35">
      <c r="D501" s="1"/>
      <c r="I501" s="2"/>
    </row>
    <row r="502" spans="4:9" ht="15.75" customHeight="1" x14ac:dyDescent="0.35">
      <c r="D502" s="1"/>
      <c r="I502" s="2"/>
    </row>
    <row r="503" spans="4:9" ht="15.75" customHeight="1" x14ac:dyDescent="0.35">
      <c r="D503" s="1"/>
      <c r="I503" s="2"/>
    </row>
    <row r="504" spans="4:9" ht="15.75" customHeight="1" x14ac:dyDescent="0.35">
      <c r="D504" s="1"/>
      <c r="I504" s="2"/>
    </row>
    <row r="505" spans="4:9" ht="15.75" customHeight="1" x14ac:dyDescent="0.35">
      <c r="D505" s="1"/>
      <c r="I505" s="2"/>
    </row>
    <row r="506" spans="4:9" ht="15.75" customHeight="1" x14ac:dyDescent="0.35">
      <c r="D506" s="1"/>
      <c r="I506" s="2"/>
    </row>
    <row r="507" spans="4:9" ht="15.75" customHeight="1" x14ac:dyDescent="0.35">
      <c r="D507" s="1"/>
      <c r="I507" s="2"/>
    </row>
    <row r="508" spans="4:9" ht="15.75" customHeight="1" x14ac:dyDescent="0.35">
      <c r="D508" s="1"/>
      <c r="I508" s="2"/>
    </row>
    <row r="509" spans="4:9" ht="15.75" customHeight="1" x14ac:dyDescent="0.35">
      <c r="D509" s="1"/>
      <c r="I509" s="2"/>
    </row>
    <row r="510" spans="4:9" ht="15.75" customHeight="1" x14ac:dyDescent="0.35">
      <c r="D510" s="1"/>
      <c r="I510" s="2"/>
    </row>
    <row r="511" spans="4:9" ht="15.75" customHeight="1" x14ac:dyDescent="0.35">
      <c r="D511" s="1"/>
      <c r="I511" s="2"/>
    </row>
    <row r="512" spans="4:9" ht="15.75" customHeight="1" x14ac:dyDescent="0.35">
      <c r="D512" s="1"/>
      <c r="I512" s="2"/>
    </row>
    <row r="513" spans="4:9" ht="15.75" customHeight="1" x14ac:dyDescent="0.35">
      <c r="D513" s="1"/>
      <c r="I513" s="2"/>
    </row>
    <row r="514" spans="4:9" ht="15.75" customHeight="1" x14ac:dyDescent="0.35">
      <c r="D514" s="1"/>
      <c r="I514" s="2"/>
    </row>
    <row r="515" spans="4:9" ht="15.75" customHeight="1" x14ac:dyDescent="0.35">
      <c r="D515" s="1"/>
      <c r="I515" s="2"/>
    </row>
    <row r="516" spans="4:9" ht="15.75" customHeight="1" x14ac:dyDescent="0.35">
      <c r="D516" s="1"/>
      <c r="I516" s="2"/>
    </row>
    <row r="517" spans="4:9" ht="15.75" customHeight="1" x14ac:dyDescent="0.35">
      <c r="D517" s="1"/>
      <c r="I517" s="2"/>
    </row>
    <row r="518" spans="4:9" ht="15.75" customHeight="1" x14ac:dyDescent="0.35">
      <c r="D518" s="1"/>
      <c r="I518" s="2"/>
    </row>
    <row r="519" spans="4:9" ht="15.75" customHeight="1" x14ac:dyDescent="0.35">
      <c r="D519" s="1"/>
      <c r="I519" s="2"/>
    </row>
    <row r="520" spans="4:9" ht="15.75" customHeight="1" x14ac:dyDescent="0.35">
      <c r="D520" s="1"/>
      <c r="I520" s="2"/>
    </row>
    <row r="521" spans="4:9" ht="15.75" customHeight="1" x14ac:dyDescent="0.35">
      <c r="D521" s="1"/>
      <c r="I521" s="2"/>
    </row>
    <row r="522" spans="4:9" ht="15.75" customHeight="1" x14ac:dyDescent="0.35">
      <c r="D522" s="1"/>
      <c r="I522" s="2"/>
    </row>
    <row r="523" spans="4:9" ht="15.75" customHeight="1" x14ac:dyDescent="0.35">
      <c r="D523" s="1"/>
      <c r="I523" s="2"/>
    </row>
    <row r="524" spans="4:9" ht="15.75" customHeight="1" x14ac:dyDescent="0.35">
      <c r="D524" s="1"/>
      <c r="I524" s="2"/>
    </row>
    <row r="525" spans="4:9" ht="15.75" customHeight="1" x14ac:dyDescent="0.35">
      <c r="D525" s="1"/>
      <c r="I525" s="2"/>
    </row>
    <row r="526" spans="4:9" ht="15.75" customHeight="1" x14ac:dyDescent="0.35">
      <c r="D526" s="1"/>
      <c r="I526" s="2"/>
    </row>
    <row r="527" spans="4:9" ht="15.75" customHeight="1" x14ac:dyDescent="0.35">
      <c r="D527" s="1"/>
      <c r="I527" s="2"/>
    </row>
    <row r="528" spans="4:9" ht="15.75" customHeight="1" x14ac:dyDescent="0.35">
      <c r="D528" s="1"/>
      <c r="I528" s="2"/>
    </row>
    <row r="529" spans="4:9" ht="15.75" customHeight="1" x14ac:dyDescent="0.35">
      <c r="D529" s="1"/>
      <c r="I529" s="2"/>
    </row>
    <row r="530" spans="4:9" ht="15.75" customHeight="1" x14ac:dyDescent="0.35">
      <c r="D530" s="1"/>
      <c r="I530" s="2"/>
    </row>
    <row r="531" spans="4:9" ht="15.75" customHeight="1" x14ac:dyDescent="0.35">
      <c r="D531" s="1"/>
      <c r="I531" s="2"/>
    </row>
    <row r="532" spans="4:9" ht="15.75" customHeight="1" x14ac:dyDescent="0.35">
      <c r="D532" s="1"/>
      <c r="I532" s="2"/>
    </row>
    <row r="533" spans="4:9" ht="15.75" customHeight="1" x14ac:dyDescent="0.35">
      <c r="D533" s="1"/>
      <c r="I533" s="2"/>
    </row>
    <row r="534" spans="4:9" ht="15.75" customHeight="1" x14ac:dyDescent="0.35">
      <c r="D534" s="1"/>
      <c r="I534" s="2"/>
    </row>
    <row r="535" spans="4:9" ht="15.75" customHeight="1" x14ac:dyDescent="0.35">
      <c r="D535" s="1"/>
      <c r="I535" s="2"/>
    </row>
    <row r="536" spans="4:9" ht="15.75" customHeight="1" x14ac:dyDescent="0.35">
      <c r="D536" s="1"/>
      <c r="I536" s="2"/>
    </row>
    <row r="537" spans="4:9" ht="15.75" customHeight="1" x14ac:dyDescent="0.35">
      <c r="D537" s="1"/>
      <c r="I537" s="2"/>
    </row>
    <row r="538" spans="4:9" ht="15.75" customHeight="1" x14ac:dyDescent="0.35">
      <c r="D538" s="1"/>
      <c r="I538" s="2"/>
    </row>
    <row r="539" spans="4:9" ht="15.75" customHeight="1" x14ac:dyDescent="0.35">
      <c r="D539" s="1"/>
      <c r="I539" s="2"/>
    </row>
    <row r="540" spans="4:9" ht="15.75" customHeight="1" x14ac:dyDescent="0.35">
      <c r="D540" s="1"/>
      <c r="I540" s="2"/>
    </row>
    <row r="541" spans="4:9" ht="15.75" customHeight="1" x14ac:dyDescent="0.35">
      <c r="D541" s="1"/>
      <c r="I541" s="2"/>
    </row>
    <row r="542" spans="4:9" ht="15.75" customHeight="1" x14ac:dyDescent="0.35">
      <c r="D542" s="1"/>
      <c r="I542" s="2"/>
    </row>
    <row r="543" spans="4:9" ht="15.75" customHeight="1" x14ac:dyDescent="0.35">
      <c r="D543" s="1"/>
      <c r="I543" s="2"/>
    </row>
    <row r="544" spans="4:9" ht="15.75" customHeight="1" x14ac:dyDescent="0.35">
      <c r="D544" s="1"/>
      <c r="I544" s="2"/>
    </row>
    <row r="545" spans="4:9" ht="15.75" customHeight="1" x14ac:dyDescent="0.35">
      <c r="D545" s="1"/>
      <c r="I545" s="2"/>
    </row>
    <row r="546" spans="4:9" ht="15.75" customHeight="1" x14ac:dyDescent="0.35">
      <c r="D546" s="1"/>
      <c r="I546" s="2"/>
    </row>
    <row r="547" spans="4:9" ht="15.75" customHeight="1" x14ac:dyDescent="0.35">
      <c r="D547" s="1"/>
      <c r="I547" s="2"/>
    </row>
    <row r="548" spans="4:9" ht="15.75" customHeight="1" x14ac:dyDescent="0.35">
      <c r="D548" s="1"/>
      <c r="I548" s="2"/>
    </row>
    <row r="549" spans="4:9" ht="15.75" customHeight="1" x14ac:dyDescent="0.35">
      <c r="D549" s="1"/>
      <c r="I549" s="2"/>
    </row>
    <row r="550" spans="4:9" ht="15.75" customHeight="1" x14ac:dyDescent="0.35">
      <c r="D550" s="1"/>
      <c r="I550" s="2"/>
    </row>
    <row r="551" spans="4:9" ht="15.75" customHeight="1" x14ac:dyDescent="0.35">
      <c r="D551" s="1"/>
      <c r="I551" s="2"/>
    </row>
    <row r="552" spans="4:9" ht="15.75" customHeight="1" x14ac:dyDescent="0.35">
      <c r="D552" s="1"/>
      <c r="I552" s="2"/>
    </row>
    <row r="553" spans="4:9" ht="15.75" customHeight="1" x14ac:dyDescent="0.35">
      <c r="D553" s="1"/>
      <c r="I553" s="2"/>
    </row>
    <row r="554" spans="4:9" ht="15.75" customHeight="1" x14ac:dyDescent="0.35">
      <c r="D554" s="1"/>
      <c r="I554" s="2"/>
    </row>
    <row r="555" spans="4:9" ht="15.75" customHeight="1" x14ac:dyDescent="0.35">
      <c r="D555" s="1"/>
      <c r="I555" s="2"/>
    </row>
    <row r="556" spans="4:9" ht="15.75" customHeight="1" x14ac:dyDescent="0.35">
      <c r="D556" s="1"/>
      <c r="I556" s="2"/>
    </row>
    <row r="557" spans="4:9" ht="15.75" customHeight="1" x14ac:dyDescent="0.35">
      <c r="D557" s="1"/>
      <c r="I557" s="2"/>
    </row>
    <row r="558" spans="4:9" ht="15.75" customHeight="1" x14ac:dyDescent="0.35">
      <c r="D558" s="1"/>
      <c r="I558" s="2"/>
    </row>
    <row r="559" spans="4:9" ht="15.75" customHeight="1" x14ac:dyDescent="0.35">
      <c r="D559" s="1"/>
      <c r="I559" s="2"/>
    </row>
    <row r="560" spans="4:9" ht="15.75" customHeight="1" x14ac:dyDescent="0.35">
      <c r="D560" s="1"/>
      <c r="I560" s="2"/>
    </row>
    <row r="561" spans="4:9" ht="15.75" customHeight="1" x14ac:dyDescent="0.35">
      <c r="D561" s="1"/>
      <c r="I561" s="2"/>
    </row>
    <row r="562" spans="4:9" ht="15.75" customHeight="1" x14ac:dyDescent="0.35">
      <c r="D562" s="1"/>
      <c r="I562" s="2"/>
    </row>
    <row r="563" spans="4:9" ht="15.75" customHeight="1" x14ac:dyDescent="0.35">
      <c r="D563" s="1"/>
      <c r="I563" s="2"/>
    </row>
    <row r="564" spans="4:9" ht="15.75" customHeight="1" x14ac:dyDescent="0.35">
      <c r="D564" s="1"/>
      <c r="I564" s="2"/>
    </row>
    <row r="565" spans="4:9" ht="15.75" customHeight="1" x14ac:dyDescent="0.35">
      <c r="D565" s="1"/>
      <c r="I565" s="2"/>
    </row>
    <row r="566" spans="4:9" ht="15.75" customHeight="1" x14ac:dyDescent="0.35">
      <c r="D566" s="1"/>
      <c r="I566" s="2"/>
    </row>
    <row r="567" spans="4:9" ht="15.75" customHeight="1" x14ac:dyDescent="0.35">
      <c r="D567" s="1"/>
      <c r="I567" s="2"/>
    </row>
    <row r="568" spans="4:9" ht="15.75" customHeight="1" x14ac:dyDescent="0.35">
      <c r="D568" s="1"/>
      <c r="I568" s="2"/>
    </row>
    <row r="569" spans="4:9" ht="15.75" customHeight="1" x14ac:dyDescent="0.35">
      <c r="D569" s="1"/>
      <c r="I569" s="2"/>
    </row>
    <row r="570" spans="4:9" ht="15.75" customHeight="1" x14ac:dyDescent="0.35">
      <c r="D570" s="1"/>
      <c r="I570" s="2"/>
    </row>
    <row r="571" spans="4:9" ht="15.75" customHeight="1" x14ac:dyDescent="0.35">
      <c r="D571" s="1"/>
      <c r="I571" s="2"/>
    </row>
    <row r="572" spans="4:9" ht="15.75" customHeight="1" x14ac:dyDescent="0.35">
      <c r="D572" s="1"/>
      <c r="I572" s="2"/>
    </row>
    <row r="573" spans="4:9" ht="15.75" customHeight="1" x14ac:dyDescent="0.35">
      <c r="D573" s="1"/>
      <c r="I573" s="2"/>
    </row>
    <row r="574" spans="4:9" ht="15.75" customHeight="1" x14ac:dyDescent="0.35">
      <c r="D574" s="1"/>
      <c r="I574" s="2"/>
    </row>
    <row r="575" spans="4:9" ht="15.75" customHeight="1" x14ac:dyDescent="0.35">
      <c r="D575" s="1"/>
      <c r="I575" s="2"/>
    </row>
    <row r="576" spans="4:9" ht="15.75" customHeight="1" x14ac:dyDescent="0.35">
      <c r="D576" s="1"/>
      <c r="I576" s="2"/>
    </row>
    <row r="577" spans="4:9" ht="15.75" customHeight="1" x14ac:dyDescent="0.35">
      <c r="D577" s="1"/>
      <c r="I577" s="2"/>
    </row>
    <row r="578" spans="4:9" ht="15.75" customHeight="1" x14ac:dyDescent="0.35">
      <c r="D578" s="1"/>
      <c r="I578" s="2"/>
    </row>
    <row r="579" spans="4:9" ht="15.75" customHeight="1" x14ac:dyDescent="0.35">
      <c r="D579" s="1"/>
      <c r="I579" s="2"/>
    </row>
    <row r="580" spans="4:9" ht="15.75" customHeight="1" x14ac:dyDescent="0.35">
      <c r="D580" s="1"/>
      <c r="I580" s="2"/>
    </row>
    <row r="581" spans="4:9" ht="15.75" customHeight="1" x14ac:dyDescent="0.35">
      <c r="D581" s="1"/>
      <c r="I581" s="2"/>
    </row>
    <row r="582" spans="4:9" ht="15.75" customHeight="1" x14ac:dyDescent="0.35">
      <c r="D582" s="1"/>
      <c r="I582" s="2"/>
    </row>
    <row r="583" spans="4:9" ht="15.75" customHeight="1" x14ac:dyDescent="0.35">
      <c r="D583" s="1"/>
      <c r="I583" s="2"/>
    </row>
    <row r="584" spans="4:9" ht="15.75" customHeight="1" x14ac:dyDescent="0.35">
      <c r="D584" s="1"/>
      <c r="I584" s="2"/>
    </row>
    <row r="585" spans="4:9" ht="15.75" customHeight="1" x14ac:dyDescent="0.35">
      <c r="D585" s="1"/>
      <c r="I585" s="2"/>
    </row>
    <row r="586" spans="4:9" ht="15.75" customHeight="1" x14ac:dyDescent="0.35">
      <c r="D586" s="1"/>
      <c r="I586" s="2"/>
    </row>
    <row r="587" spans="4:9" ht="15.75" customHeight="1" x14ac:dyDescent="0.35">
      <c r="D587" s="1"/>
      <c r="I587" s="2"/>
    </row>
    <row r="588" spans="4:9" ht="15.75" customHeight="1" x14ac:dyDescent="0.35">
      <c r="D588" s="1"/>
      <c r="I588" s="2"/>
    </row>
    <row r="589" spans="4:9" ht="15.75" customHeight="1" x14ac:dyDescent="0.35">
      <c r="D589" s="1"/>
      <c r="I589" s="2"/>
    </row>
    <row r="590" spans="4:9" ht="15.75" customHeight="1" x14ac:dyDescent="0.35">
      <c r="D590" s="1"/>
      <c r="I590" s="2"/>
    </row>
    <row r="591" spans="4:9" ht="15.75" customHeight="1" x14ac:dyDescent="0.35">
      <c r="D591" s="1"/>
      <c r="I591" s="2"/>
    </row>
    <row r="592" spans="4:9" ht="15.75" customHeight="1" x14ac:dyDescent="0.35">
      <c r="D592" s="1"/>
      <c r="I592" s="2"/>
    </row>
    <row r="593" spans="4:9" ht="15.75" customHeight="1" x14ac:dyDescent="0.35">
      <c r="D593" s="1"/>
      <c r="I593" s="2"/>
    </row>
    <row r="594" spans="4:9" ht="15.75" customHeight="1" x14ac:dyDescent="0.35">
      <c r="D594" s="1"/>
      <c r="I594" s="2"/>
    </row>
    <row r="595" spans="4:9" ht="15.75" customHeight="1" x14ac:dyDescent="0.35">
      <c r="D595" s="1"/>
      <c r="I595" s="2"/>
    </row>
    <row r="596" spans="4:9" ht="15.75" customHeight="1" x14ac:dyDescent="0.35">
      <c r="D596" s="1"/>
      <c r="I596" s="2"/>
    </row>
    <row r="597" spans="4:9" ht="15.75" customHeight="1" x14ac:dyDescent="0.35">
      <c r="D597" s="1"/>
      <c r="I597" s="2"/>
    </row>
    <row r="598" spans="4:9" ht="15.75" customHeight="1" x14ac:dyDescent="0.35">
      <c r="D598" s="1"/>
      <c r="I598" s="2"/>
    </row>
    <row r="599" spans="4:9" ht="15.75" customHeight="1" x14ac:dyDescent="0.35">
      <c r="D599" s="1"/>
      <c r="I599" s="2"/>
    </row>
    <row r="600" spans="4:9" ht="15.75" customHeight="1" x14ac:dyDescent="0.35">
      <c r="D600" s="1"/>
      <c r="I600" s="2"/>
    </row>
    <row r="601" spans="4:9" ht="15.75" customHeight="1" x14ac:dyDescent="0.35">
      <c r="D601" s="1"/>
      <c r="I601" s="2"/>
    </row>
    <row r="602" spans="4:9" ht="15.75" customHeight="1" x14ac:dyDescent="0.35">
      <c r="D602" s="1"/>
      <c r="I602" s="2"/>
    </row>
    <row r="603" spans="4:9" ht="15.75" customHeight="1" x14ac:dyDescent="0.35">
      <c r="D603" s="1"/>
      <c r="I603" s="2"/>
    </row>
    <row r="604" spans="4:9" ht="15.75" customHeight="1" x14ac:dyDescent="0.35">
      <c r="D604" s="1"/>
      <c r="I604" s="2"/>
    </row>
    <row r="605" spans="4:9" ht="15.75" customHeight="1" x14ac:dyDescent="0.35">
      <c r="D605" s="1"/>
      <c r="I605" s="2"/>
    </row>
    <row r="606" spans="4:9" ht="15.75" customHeight="1" x14ac:dyDescent="0.35">
      <c r="D606" s="1"/>
      <c r="I606" s="2"/>
    </row>
    <row r="607" spans="4:9" ht="15.75" customHeight="1" x14ac:dyDescent="0.35">
      <c r="D607" s="1"/>
      <c r="I607" s="2"/>
    </row>
    <row r="608" spans="4:9" ht="15.75" customHeight="1" x14ac:dyDescent="0.35">
      <c r="D608" s="1"/>
      <c r="I608" s="2"/>
    </row>
    <row r="609" spans="4:9" ht="15.75" customHeight="1" x14ac:dyDescent="0.35">
      <c r="D609" s="1"/>
      <c r="I609" s="2"/>
    </row>
    <row r="610" spans="4:9" ht="15.75" customHeight="1" x14ac:dyDescent="0.35">
      <c r="D610" s="1"/>
      <c r="I610" s="2"/>
    </row>
    <row r="611" spans="4:9" ht="15.75" customHeight="1" x14ac:dyDescent="0.35">
      <c r="D611" s="1"/>
      <c r="I611" s="2"/>
    </row>
    <row r="612" spans="4:9" ht="15.75" customHeight="1" x14ac:dyDescent="0.35">
      <c r="D612" s="1"/>
      <c r="I612" s="2"/>
    </row>
    <row r="613" spans="4:9" ht="15.75" customHeight="1" x14ac:dyDescent="0.35">
      <c r="D613" s="1"/>
      <c r="I613" s="2"/>
    </row>
    <row r="614" spans="4:9" ht="15.75" customHeight="1" x14ac:dyDescent="0.35">
      <c r="D614" s="1"/>
      <c r="I614" s="2"/>
    </row>
    <row r="615" spans="4:9" ht="15.75" customHeight="1" x14ac:dyDescent="0.35">
      <c r="D615" s="1"/>
      <c r="I615" s="2"/>
    </row>
    <row r="616" spans="4:9" ht="15.75" customHeight="1" x14ac:dyDescent="0.35">
      <c r="D616" s="1"/>
      <c r="I616" s="2"/>
    </row>
    <row r="617" spans="4:9" ht="15.75" customHeight="1" x14ac:dyDescent="0.35">
      <c r="D617" s="1"/>
      <c r="I617" s="2"/>
    </row>
    <row r="618" spans="4:9" ht="15.75" customHeight="1" x14ac:dyDescent="0.35">
      <c r="D618" s="1"/>
      <c r="I618" s="2"/>
    </row>
    <row r="619" spans="4:9" ht="15.75" customHeight="1" x14ac:dyDescent="0.35">
      <c r="D619" s="1"/>
      <c r="I619" s="2"/>
    </row>
    <row r="620" spans="4:9" ht="15.75" customHeight="1" x14ac:dyDescent="0.35">
      <c r="D620" s="1"/>
      <c r="I620" s="2"/>
    </row>
    <row r="621" spans="4:9" ht="15.75" customHeight="1" x14ac:dyDescent="0.35">
      <c r="D621" s="1"/>
      <c r="I621" s="2"/>
    </row>
    <row r="622" spans="4:9" ht="15.75" customHeight="1" x14ac:dyDescent="0.35">
      <c r="D622" s="1"/>
      <c r="I622" s="2"/>
    </row>
    <row r="623" spans="4:9" ht="15.75" customHeight="1" x14ac:dyDescent="0.35">
      <c r="D623" s="1"/>
      <c r="I623" s="2"/>
    </row>
    <row r="624" spans="4:9" ht="15.75" customHeight="1" x14ac:dyDescent="0.35">
      <c r="D624" s="1"/>
      <c r="I624" s="2"/>
    </row>
    <row r="625" spans="4:9" ht="15.75" customHeight="1" x14ac:dyDescent="0.35">
      <c r="D625" s="1"/>
      <c r="I625" s="2"/>
    </row>
    <row r="626" spans="4:9" ht="15.75" customHeight="1" x14ac:dyDescent="0.35">
      <c r="D626" s="1"/>
      <c r="I626" s="2"/>
    </row>
    <row r="627" spans="4:9" ht="15.75" customHeight="1" x14ac:dyDescent="0.35">
      <c r="D627" s="1"/>
      <c r="I627" s="2"/>
    </row>
    <row r="628" spans="4:9" ht="15.75" customHeight="1" x14ac:dyDescent="0.35">
      <c r="D628" s="1"/>
      <c r="I628" s="2"/>
    </row>
    <row r="629" spans="4:9" ht="15.75" customHeight="1" x14ac:dyDescent="0.35">
      <c r="D629" s="1"/>
      <c r="I629" s="2"/>
    </row>
    <row r="630" spans="4:9" ht="15.75" customHeight="1" x14ac:dyDescent="0.35">
      <c r="D630" s="1"/>
      <c r="I630" s="2"/>
    </row>
    <row r="631" spans="4:9" ht="15.75" customHeight="1" x14ac:dyDescent="0.35">
      <c r="D631" s="1"/>
      <c r="I631" s="2"/>
    </row>
    <row r="632" spans="4:9" ht="15.75" customHeight="1" x14ac:dyDescent="0.35">
      <c r="D632" s="1"/>
      <c r="I632" s="2"/>
    </row>
    <row r="633" spans="4:9" ht="15.75" customHeight="1" x14ac:dyDescent="0.35">
      <c r="D633" s="1"/>
      <c r="I633" s="2"/>
    </row>
    <row r="634" spans="4:9" ht="15.75" customHeight="1" x14ac:dyDescent="0.35">
      <c r="D634" s="1"/>
      <c r="I634" s="2"/>
    </row>
    <row r="635" spans="4:9" ht="15.75" customHeight="1" x14ac:dyDescent="0.35">
      <c r="D635" s="1"/>
      <c r="I635" s="2"/>
    </row>
    <row r="636" spans="4:9" ht="15.75" customHeight="1" x14ac:dyDescent="0.35">
      <c r="D636" s="1"/>
      <c r="I636" s="2"/>
    </row>
    <row r="637" spans="4:9" ht="15.75" customHeight="1" x14ac:dyDescent="0.35">
      <c r="D637" s="1"/>
      <c r="I637" s="2"/>
    </row>
    <row r="638" spans="4:9" ht="15.75" customHeight="1" x14ac:dyDescent="0.35">
      <c r="D638" s="1"/>
      <c r="I638" s="2"/>
    </row>
    <row r="639" spans="4:9" ht="15.75" customHeight="1" x14ac:dyDescent="0.35">
      <c r="D639" s="1"/>
      <c r="I639" s="2"/>
    </row>
    <row r="640" spans="4:9" ht="15.75" customHeight="1" x14ac:dyDescent="0.35">
      <c r="D640" s="1"/>
      <c r="I640" s="2"/>
    </row>
    <row r="641" spans="4:9" ht="15.75" customHeight="1" x14ac:dyDescent="0.35">
      <c r="D641" s="1"/>
      <c r="I641" s="2"/>
    </row>
    <row r="642" spans="4:9" ht="15.75" customHeight="1" x14ac:dyDescent="0.35">
      <c r="D642" s="1"/>
      <c r="I642" s="2"/>
    </row>
    <row r="643" spans="4:9" ht="15.75" customHeight="1" x14ac:dyDescent="0.35">
      <c r="D643" s="1"/>
      <c r="I643" s="2"/>
    </row>
    <row r="644" spans="4:9" ht="15.75" customHeight="1" x14ac:dyDescent="0.35">
      <c r="D644" s="1"/>
      <c r="I644" s="2"/>
    </row>
    <row r="645" spans="4:9" ht="15.75" customHeight="1" x14ac:dyDescent="0.35">
      <c r="D645" s="1"/>
      <c r="I645" s="2"/>
    </row>
    <row r="646" spans="4:9" ht="15.75" customHeight="1" x14ac:dyDescent="0.35">
      <c r="D646" s="1"/>
      <c r="I646" s="2"/>
    </row>
    <row r="647" spans="4:9" ht="15.75" customHeight="1" x14ac:dyDescent="0.35">
      <c r="D647" s="1"/>
      <c r="I647" s="2"/>
    </row>
    <row r="648" spans="4:9" ht="15.75" customHeight="1" x14ac:dyDescent="0.35">
      <c r="D648" s="1"/>
      <c r="I648" s="2"/>
    </row>
    <row r="649" spans="4:9" ht="15.75" customHeight="1" x14ac:dyDescent="0.35">
      <c r="D649" s="1"/>
      <c r="I649" s="2"/>
    </row>
    <row r="650" spans="4:9" ht="15.75" customHeight="1" x14ac:dyDescent="0.35">
      <c r="D650" s="1"/>
      <c r="I650" s="2"/>
    </row>
    <row r="651" spans="4:9" ht="15.75" customHeight="1" x14ac:dyDescent="0.35">
      <c r="D651" s="1"/>
      <c r="I651" s="2"/>
    </row>
    <row r="652" spans="4:9" ht="15.75" customHeight="1" x14ac:dyDescent="0.35">
      <c r="D652" s="1"/>
      <c r="I652" s="2"/>
    </row>
    <row r="653" spans="4:9" ht="15.75" customHeight="1" x14ac:dyDescent="0.35">
      <c r="D653" s="1"/>
      <c r="I653" s="2"/>
    </row>
    <row r="654" spans="4:9" ht="15.75" customHeight="1" x14ac:dyDescent="0.35">
      <c r="D654" s="1"/>
      <c r="I654" s="2"/>
    </row>
    <row r="655" spans="4:9" ht="15.75" customHeight="1" x14ac:dyDescent="0.35">
      <c r="D655" s="1"/>
      <c r="I655" s="2"/>
    </row>
    <row r="656" spans="4:9" ht="15.75" customHeight="1" x14ac:dyDescent="0.35">
      <c r="D656" s="1"/>
      <c r="I656" s="2"/>
    </row>
    <row r="657" spans="4:9" ht="15.75" customHeight="1" x14ac:dyDescent="0.35">
      <c r="D657" s="1"/>
      <c r="I657" s="2"/>
    </row>
    <row r="658" spans="4:9" ht="15.75" customHeight="1" x14ac:dyDescent="0.35">
      <c r="D658" s="1"/>
      <c r="I658" s="2"/>
    </row>
    <row r="659" spans="4:9" ht="15.75" customHeight="1" x14ac:dyDescent="0.35">
      <c r="D659" s="1"/>
      <c r="I659" s="2"/>
    </row>
    <row r="660" spans="4:9" ht="15.75" customHeight="1" x14ac:dyDescent="0.35">
      <c r="D660" s="1"/>
      <c r="I660" s="2"/>
    </row>
    <row r="661" spans="4:9" ht="15.75" customHeight="1" x14ac:dyDescent="0.35">
      <c r="D661" s="1"/>
      <c r="I661" s="2"/>
    </row>
    <row r="662" spans="4:9" ht="15.75" customHeight="1" x14ac:dyDescent="0.35">
      <c r="D662" s="1"/>
      <c r="I662" s="2"/>
    </row>
    <row r="663" spans="4:9" ht="15.75" customHeight="1" x14ac:dyDescent="0.35">
      <c r="D663" s="1"/>
      <c r="I663" s="2"/>
    </row>
    <row r="664" spans="4:9" ht="15.75" customHeight="1" x14ac:dyDescent="0.35">
      <c r="D664" s="1"/>
      <c r="I664" s="2"/>
    </row>
    <row r="665" spans="4:9" ht="15.75" customHeight="1" x14ac:dyDescent="0.35">
      <c r="D665" s="1"/>
      <c r="I665" s="2"/>
    </row>
    <row r="666" spans="4:9" ht="15.75" customHeight="1" x14ac:dyDescent="0.35">
      <c r="D666" s="1"/>
      <c r="I666" s="2"/>
    </row>
    <row r="667" spans="4:9" ht="15.75" customHeight="1" x14ac:dyDescent="0.35">
      <c r="D667" s="1"/>
      <c r="I667" s="2"/>
    </row>
    <row r="668" spans="4:9" ht="15.75" customHeight="1" x14ac:dyDescent="0.35">
      <c r="D668" s="1"/>
      <c r="I668" s="2"/>
    </row>
    <row r="669" spans="4:9" ht="15.75" customHeight="1" x14ac:dyDescent="0.35">
      <c r="D669" s="1"/>
      <c r="I669" s="2"/>
    </row>
    <row r="670" spans="4:9" ht="15.75" customHeight="1" x14ac:dyDescent="0.35">
      <c r="D670" s="1"/>
      <c r="I670" s="2"/>
    </row>
    <row r="671" spans="4:9" ht="15.75" customHeight="1" x14ac:dyDescent="0.35">
      <c r="D671" s="1"/>
      <c r="I671" s="2"/>
    </row>
    <row r="672" spans="4:9" ht="15.75" customHeight="1" x14ac:dyDescent="0.35">
      <c r="D672" s="1"/>
      <c r="I672" s="2"/>
    </row>
    <row r="673" spans="4:9" ht="15.75" customHeight="1" x14ac:dyDescent="0.35">
      <c r="D673" s="1"/>
      <c r="I673" s="2"/>
    </row>
    <row r="674" spans="4:9" ht="15.75" customHeight="1" x14ac:dyDescent="0.35">
      <c r="D674" s="1"/>
      <c r="I674" s="2"/>
    </row>
    <row r="675" spans="4:9" ht="15.75" customHeight="1" x14ac:dyDescent="0.35">
      <c r="D675" s="1"/>
      <c r="I675" s="2"/>
    </row>
    <row r="676" spans="4:9" ht="15.75" customHeight="1" x14ac:dyDescent="0.35">
      <c r="D676" s="1"/>
      <c r="I676" s="2"/>
    </row>
    <row r="677" spans="4:9" ht="15.75" customHeight="1" x14ac:dyDescent="0.35">
      <c r="D677" s="1"/>
      <c r="I677" s="2"/>
    </row>
    <row r="678" spans="4:9" ht="15.75" customHeight="1" x14ac:dyDescent="0.35">
      <c r="D678" s="1"/>
      <c r="I678" s="2"/>
    </row>
    <row r="679" spans="4:9" ht="15.75" customHeight="1" x14ac:dyDescent="0.35">
      <c r="D679" s="1"/>
      <c r="I679" s="2"/>
    </row>
    <row r="680" spans="4:9" ht="15.75" customHeight="1" x14ac:dyDescent="0.35">
      <c r="D680" s="1"/>
      <c r="I680" s="2"/>
    </row>
    <row r="681" spans="4:9" ht="15.75" customHeight="1" x14ac:dyDescent="0.35">
      <c r="D681" s="1"/>
      <c r="I681" s="2"/>
    </row>
    <row r="682" spans="4:9" ht="15.75" customHeight="1" x14ac:dyDescent="0.35">
      <c r="D682" s="1"/>
      <c r="I682" s="2"/>
    </row>
    <row r="683" spans="4:9" ht="15.75" customHeight="1" x14ac:dyDescent="0.35">
      <c r="D683" s="1"/>
      <c r="I683" s="2"/>
    </row>
    <row r="684" spans="4:9" ht="15.75" customHeight="1" x14ac:dyDescent="0.35">
      <c r="D684" s="1"/>
      <c r="I684" s="2"/>
    </row>
    <row r="685" spans="4:9" ht="15.75" customHeight="1" x14ac:dyDescent="0.35">
      <c r="D685" s="1"/>
      <c r="I685" s="2"/>
    </row>
    <row r="686" spans="4:9" ht="15.75" customHeight="1" x14ac:dyDescent="0.35">
      <c r="D686" s="1"/>
      <c r="I686" s="2"/>
    </row>
    <row r="687" spans="4:9" ht="15.75" customHeight="1" x14ac:dyDescent="0.35">
      <c r="D687" s="1"/>
      <c r="I687" s="2"/>
    </row>
    <row r="688" spans="4:9" ht="15.75" customHeight="1" x14ac:dyDescent="0.35">
      <c r="D688" s="1"/>
      <c r="I688" s="2"/>
    </row>
    <row r="689" spans="4:9" ht="15.75" customHeight="1" x14ac:dyDescent="0.35">
      <c r="D689" s="1"/>
      <c r="I689" s="2"/>
    </row>
    <row r="690" spans="4:9" ht="15.75" customHeight="1" x14ac:dyDescent="0.35">
      <c r="D690" s="1"/>
      <c r="I690" s="2"/>
    </row>
    <row r="691" spans="4:9" ht="15.75" customHeight="1" x14ac:dyDescent="0.35">
      <c r="D691" s="1"/>
      <c r="I691" s="2"/>
    </row>
    <row r="692" spans="4:9" ht="15.75" customHeight="1" x14ac:dyDescent="0.35">
      <c r="D692" s="1"/>
      <c r="I692" s="2"/>
    </row>
    <row r="693" spans="4:9" ht="15.75" customHeight="1" x14ac:dyDescent="0.35">
      <c r="D693" s="1"/>
      <c r="I693" s="2"/>
    </row>
    <row r="694" spans="4:9" ht="15.75" customHeight="1" x14ac:dyDescent="0.35">
      <c r="D694" s="1"/>
      <c r="I694" s="2"/>
    </row>
    <row r="695" spans="4:9" ht="15.75" customHeight="1" x14ac:dyDescent="0.35">
      <c r="D695" s="1"/>
      <c r="I695" s="2"/>
    </row>
    <row r="696" spans="4:9" ht="15.75" customHeight="1" x14ac:dyDescent="0.35">
      <c r="D696" s="1"/>
      <c r="I696" s="2"/>
    </row>
    <row r="697" spans="4:9" ht="15.75" customHeight="1" x14ac:dyDescent="0.35">
      <c r="D697" s="1"/>
      <c r="I697" s="2"/>
    </row>
    <row r="698" spans="4:9" ht="15.75" customHeight="1" x14ac:dyDescent="0.35">
      <c r="D698" s="1"/>
      <c r="I698" s="2"/>
    </row>
    <row r="699" spans="4:9" ht="15.75" customHeight="1" x14ac:dyDescent="0.35">
      <c r="D699" s="1"/>
      <c r="I699" s="2"/>
    </row>
    <row r="700" spans="4:9" ht="15.75" customHeight="1" x14ac:dyDescent="0.35">
      <c r="D700" s="1"/>
      <c r="I700" s="2"/>
    </row>
    <row r="701" spans="4:9" ht="15.75" customHeight="1" x14ac:dyDescent="0.35">
      <c r="D701" s="1"/>
      <c r="I701" s="2"/>
    </row>
    <row r="702" spans="4:9" ht="15.75" customHeight="1" x14ac:dyDescent="0.35">
      <c r="D702" s="1"/>
      <c r="I702" s="2"/>
    </row>
    <row r="703" spans="4:9" ht="15.75" customHeight="1" x14ac:dyDescent="0.35">
      <c r="D703" s="1"/>
      <c r="I703" s="2"/>
    </row>
    <row r="704" spans="4:9" ht="15.75" customHeight="1" x14ac:dyDescent="0.35">
      <c r="D704" s="1"/>
      <c r="I704" s="2"/>
    </row>
    <row r="705" spans="4:9" ht="15.75" customHeight="1" x14ac:dyDescent="0.35">
      <c r="D705" s="1"/>
      <c r="I705" s="2"/>
    </row>
    <row r="706" spans="4:9" ht="15.75" customHeight="1" x14ac:dyDescent="0.35">
      <c r="D706" s="1"/>
      <c r="I706" s="2"/>
    </row>
    <row r="707" spans="4:9" ht="15.75" customHeight="1" x14ac:dyDescent="0.35">
      <c r="D707" s="1"/>
      <c r="I707" s="2"/>
    </row>
    <row r="708" spans="4:9" ht="15.75" customHeight="1" x14ac:dyDescent="0.35">
      <c r="D708" s="1"/>
      <c r="I708" s="2"/>
    </row>
    <row r="709" spans="4:9" ht="15.75" customHeight="1" x14ac:dyDescent="0.35">
      <c r="D709" s="1"/>
      <c r="I709" s="2"/>
    </row>
    <row r="710" spans="4:9" ht="15.75" customHeight="1" x14ac:dyDescent="0.35">
      <c r="D710" s="1"/>
      <c r="I710" s="2"/>
    </row>
    <row r="711" spans="4:9" ht="15.75" customHeight="1" x14ac:dyDescent="0.35">
      <c r="D711" s="1"/>
      <c r="I711" s="2"/>
    </row>
    <row r="712" spans="4:9" ht="15.75" customHeight="1" x14ac:dyDescent="0.35">
      <c r="D712" s="1"/>
      <c r="I712" s="2"/>
    </row>
    <row r="713" spans="4:9" ht="15.75" customHeight="1" x14ac:dyDescent="0.35">
      <c r="D713" s="1"/>
      <c r="I713" s="2"/>
    </row>
    <row r="714" spans="4:9" ht="15.75" customHeight="1" x14ac:dyDescent="0.35">
      <c r="D714" s="1"/>
      <c r="I714" s="2"/>
    </row>
    <row r="715" spans="4:9" ht="15.75" customHeight="1" x14ac:dyDescent="0.35">
      <c r="D715" s="1"/>
      <c r="I715" s="2"/>
    </row>
    <row r="716" spans="4:9" ht="15.75" customHeight="1" x14ac:dyDescent="0.35">
      <c r="D716" s="1"/>
      <c r="I716" s="2"/>
    </row>
    <row r="717" spans="4:9" ht="15.75" customHeight="1" x14ac:dyDescent="0.35">
      <c r="D717" s="1"/>
      <c r="I717" s="2"/>
    </row>
    <row r="718" spans="4:9" ht="15.75" customHeight="1" x14ac:dyDescent="0.35">
      <c r="D718" s="1"/>
      <c r="I718" s="2"/>
    </row>
    <row r="719" spans="4:9" ht="15.75" customHeight="1" x14ac:dyDescent="0.35">
      <c r="D719" s="1"/>
      <c r="I719" s="2"/>
    </row>
    <row r="720" spans="4:9" ht="15.75" customHeight="1" x14ac:dyDescent="0.35">
      <c r="D720" s="1"/>
      <c r="I720" s="2"/>
    </row>
    <row r="721" spans="4:9" ht="15.75" customHeight="1" x14ac:dyDescent="0.35">
      <c r="D721" s="1"/>
      <c r="I721" s="2"/>
    </row>
    <row r="722" spans="4:9" ht="15.75" customHeight="1" x14ac:dyDescent="0.35">
      <c r="D722" s="1"/>
      <c r="I722" s="2"/>
    </row>
    <row r="723" spans="4:9" ht="15.75" customHeight="1" x14ac:dyDescent="0.35">
      <c r="D723" s="1"/>
      <c r="I723" s="2"/>
    </row>
    <row r="724" spans="4:9" ht="15.75" customHeight="1" x14ac:dyDescent="0.35">
      <c r="D724" s="1"/>
      <c r="I724" s="2"/>
    </row>
    <row r="725" spans="4:9" ht="15.75" customHeight="1" x14ac:dyDescent="0.35">
      <c r="D725" s="1"/>
      <c r="I725" s="2"/>
    </row>
    <row r="726" spans="4:9" ht="15.75" customHeight="1" x14ac:dyDescent="0.35">
      <c r="D726" s="1"/>
      <c r="I726" s="2"/>
    </row>
    <row r="727" spans="4:9" ht="15.75" customHeight="1" x14ac:dyDescent="0.35">
      <c r="D727" s="1"/>
      <c r="I727" s="2"/>
    </row>
    <row r="728" spans="4:9" ht="15.75" customHeight="1" x14ac:dyDescent="0.35">
      <c r="D728" s="1"/>
      <c r="I728" s="2"/>
    </row>
    <row r="729" spans="4:9" ht="15.75" customHeight="1" x14ac:dyDescent="0.35">
      <c r="D729" s="1"/>
      <c r="I729" s="2"/>
    </row>
    <row r="730" spans="4:9" ht="15.75" customHeight="1" x14ac:dyDescent="0.35">
      <c r="D730" s="1"/>
      <c r="I730" s="2"/>
    </row>
    <row r="731" spans="4:9" ht="15.75" customHeight="1" x14ac:dyDescent="0.35">
      <c r="D731" s="1"/>
      <c r="I731" s="2"/>
    </row>
    <row r="732" spans="4:9" ht="15.75" customHeight="1" x14ac:dyDescent="0.35">
      <c r="D732" s="1"/>
      <c r="I732" s="2"/>
    </row>
    <row r="733" spans="4:9" ht="15.75" customHeight="1" x14ac:dyDescent="0.35">
      <c r="D733" s="1"/>
      <c r="I733" s="2"/>
    </row>
    <row r="734" spans="4:9" ht="15.75" customHeight="1" x14ac:dyDescent="0.35">
      <c r="D734" s="1"/>
      <c r="I734" s="2"/>
    </row>
    <row r="735" spans="4:9" ht="15.75" customHeight="1" x14ac:dyDescent="0.35">
      <c r="D735" s="1"/>
      <c r="I735" s="2"/>
    </row>
    <row r="736" spans="4:9" ht="15.75" customHeight="1" x14ac:dyDescent="0.35">
      <c r="D736" s="1"/>
      <c r="I736" s="2"/>
    </row>
    <row r="737" spans="4:9" ht="15.75" customHeight="1" x14ac:dyDescent="0.35">
      <c r="D737" s="1"/>
      <c r="I737" s="2"/>
    </row>
    <row r="738" spans="4:9" ht="15.75" customHeight="1" x14ac:dyDescent="0.35">
      <c r="D738" s="1"/>
      <c r="I738" s="2"/>
    </row>
    <row r="739" spans="4:9" ht="15.75" customHeight="1" x14ac:dyDescent="0.35">
      <c r="D739" s="1"/>
      <c r="I739" s="2"/>
    </row>
    <row r="740" spans="4:9" ht="15.75" customHeight="1" x14ac:dyDescent="0.35">
      <c r="D740" s="1"/>
      <c r="I740" s="2"/>
    </row>
    <row r="741" spans="4:9" ht="15.75" customHeight="1" x14ac:dyDescent="0.35">
      <c r="D741" s="1"/>
      <c r="I741" s="2"/>
    </row>
    <row r="742" spans="4:9" ht="15.75" customHeight="1" x14ac:dyDescent="0.35">
      <c r="D742" s="1"/>
      <c r="I742" s="2"/>
    </row>
    <row r="743" spans="4:9" ht="15.75" customHeight="1" x14ac:dyDescent="0.35">
      <c r="D743" s="1"/>
      <c r="I743" s="2"/>
    </row>
    <row r="744" spans="4:9" ht="15.75" customHeight="1" x14ac:dyDescent="0.35">
      <c r="D744" s="1"/>
      <c r="I744" s="2"/>
    </row>
    <row r="745" spans="4:9" ht="15.75" customHeight="1" x14ac:dyDescent="0.35">
      <c r="D745" s="1"/>
      <c r="I745" s="2"/>
    </row>
    <row r="746" spans="4:9" ht="15.75" customHeight="1" x14ac:dyDescent="0.35">
      <c r="D746" s="1"/>
      <c r="I746" s="2"/>
    </row>
    <row r="747" spans="4:9" ht="15.75" customHeight="1" x14ac:dyDescent="0.35">
      <c r="D747" s="1"/>
      <c r="I747" s="2"/>
    </row>
    <row r="748" spans="4:9" ht="15.75" customHeight="1" x14ac:dyDescent="0.35">
      <c r="D748" s="1"/>
      <c r="I748" s="2"/>
    </row>
    <row r="749" spans="4:9" ht="15.75" customHeight="1" x14ac:dyDescent="0.35">
      <c r="D749" s="1"/>
      <c r="I749" s="2"/>
    </row>
    <row r="750" spans="4:9" ht="15.75" customHeight="1" x14ac:dyDescent="0.35">
      <c r="D750" s="1"/>
      <c r="I750" s="2"/>
    </row>
    <row r="751" spans="4:9" ht="15.75" customHeight="1" x14ac:dyDescent="0.35">
      <c r="D751" s="1"/>
      <c r="I751" s="2"/>
    </row>
    <row r="752" spans="4:9" ht="15.75" customHeight="1" x14ac:dyDescent="0.35">
      <c r="D752" s="1"/>
      <c r="I752" s="2"/>
    </row>
    <row r="753" spans="4:9" ht="15.75" customHeight="1" x14ac:dyDescent="0.35">
      <c r="D753" s="1"/>
      <c r="I753" s="2"/>
    </row>
    <row r="754" spans="4:9" ht="15.75" customHeight="1" x14ac:dyDescent="0.35">
      <c r="D754" s="1"/>
      <c r="I754" s="2"/>
    </row>
    <row r="755" spans="4:9" ht="15.75" customHeight="1" x14ac:dyDescent="0.35">
      <c r="D755" s="1"/>
      <c r="I755" s="2"/>
    </row>
    <row r="756" spans="4:9" ht="15.75" customHeight="1" x14ac:dyDescent="0.35">
      <c r="D756" s="1"/>
      <c r="I756" s="2"/>
    </row>
    <row r="757" spans="4:9" ht="15.75" customHeight="1" x14ac:dyDescent="0.35">
      <c r="D757" s="1"/>
      <c r="I757" s="2"/>
    </row>
    <row r="758" spans="4:9" ht="15.75" customHeight="1" x14ac:dyDescent="0.35">
      <c r="D758" s="1"/>
      <c r="I758" s="2"/>
    </row>
    <row r="759" spans="4:9" ht="15.75" customHeight="1" x14ac:dyDescent="0.35">
      <c r="D759" s="1"/>
      <c r="I759" s="2"/>
    </row>
    <row r="760" spans="4:9" ht="15.75" customHeight="1" x14ac:dyDescent="0.35">
      <c r="D760" s="1"/>
      <c r="I760" s="2"/>
    </row>
    <row r="761" spans="4:9" ht="15.75" customHeight="1" x14ac:dyDescent="0.35">
      <c r="D761" s="1"/>
      <c r="I761" s="2"/>
    </row>
    <row r="762" spans="4:9" ht="15.75" customHeight="1" x14ac:dyDescent="0.35">
      <c r="D762" s="1"/>
      <c r="I762" s="2"/>
    </row>
    <row r="763" spans="4:9" ht="15.75" customHeight="1" x14ac:dyDescent="0.35">
      <c r="D763" s="1"/>
      <c r="I763" s="2"/>
    </row>
    <row r="764" spans="4:9" ht="15.75" customHeight="1" x14ac:dyDescent="0.35">
      <c r="D764" s="1"/>
      <c r="I764" s="2"/>
    </row>
    <row r="765" spans="4:9" ht="15.75" customHeight="1" x14ac:dyDescent="0.35">
      <c r="D765" s="1"/>
      <c r="I765" s="2"/>
    </row>
    <row r="766" spans="4:9" ht="15.75" customHeight="1" x14ac:dyDescent="0.35">
      <c r="D766" s="1"/>
      <c r="I766" s="2"/>
    </row>
    <row r="767" spans="4:9" ht="15.75" customHeight="1" x14ac:dyDescent="0.35">
      <c r="D767" s="1"/>
      <c r="I767" s="2"/>
    </row>
    <row r="768" spans="4:9" ht="15.75" customHeight="1" x14ac:dyDescent="0.35">
      <c r="D768" s="1"/>
      <c r="I768" s="2"/>
    </row>
    <row r="769" spans="4:9" ht="15.75" customHeight="1" x14ac:dyDescent="0.35">
      <c r="D769" s="1"/>
      <c r="I769" s="2"/>
    </row>
    <row r="770" spans="4:9" ht="15.75" customHeight="1" x14ac:dyDescent="0.35">
      <c r="D770" s="1"/>
      <c r="I770" s="2"/>
    </row>
    <row r="771" spans="4:9" ht="15.75" customHeight="1" x14ac:dyDescent="0.35">
      <c r="D771" s="1"/>
      <c r="I771" s="2"/>
    </row>
    <row r="772" spans="4:9" ht="15.75" customHeight="1" x14ac:dyDescent="0.35">
      <c r="D772" s="1"/>
      <c r="I772" s="2"/>
    </row>
    <row r="773" spans="4:9" ht="15.75" customHeight="1" x14ac:dyDescent="0.35">
      <c r="D773" s="1"/>
      <c r="I773" s="2"/>
    </row>
    <row r="774" spans="4:9" ht="15.75" customHeight="1" x14ac:dyDescent="0.35">
      <c r="D774" s="1"/>
      <c r="I774" s="2"/>
    </row>
    <row r="775" spans="4:9" ht="15.75" customHeight="1" x14ac:dyDescent="0.35">
      <c r="D775" s="1"/>
      <c r="I775" s="2"/>
    </row>
    <row r="776" spans="4:9" ht="15.75" customHeight="1" x14ac:dyDescent="0.35">
      <c r="D776" s="1"/>
      <c r="I776" s="2"/>
    </row>
    <row r="777" spans="4:9" ht="15.75" customHeight="1" x14ac:dyDescent="0.35">
      <c r="D777" s="1"/>
      <c r="I777" s="2"/>
    </row>
    <row r="778" spans="4:9" ht="15.75" customHeight="1" x14ac:dyDescent="0.35">
      <c r="D778" s="1"/>
      <c r="I778" s="2"/>
    </row>
    <row r="779" spans="4:9" ht="15.75" customHeight="1" x14ac:dyDescent="0.35">
      <c r="D779" s="1"/>
      <c r="I779" s="2"/>
    </row>
    <row r="780" spans="4:9" ht="15.75" customHeight="1" x14ac:dyDescent="0.35">
      <c r="D780" s="1"/>
      <c r="I780" s="2"/>
    </row>
    <row r="781" spans="4:9" ht="15.75" customHeight="1" x14ac:dyDescent="0.35">
      <c r="D781" s="1"/>
      <c r="I781" s="2"/>
    </row>
    <row r="782" spans="4:9" ht="15.75" customHeight="1" x14ac:dyDescent="0.35">
      <c r="D782" s="1"/>
      <c r="I782" s="2"/>
    </row>
    <row r="783" spans="4:9" ht="15.75" customHeight="1" x14ac:dyDescent="0.35">
      <c r="D783" s="1"/>
      <c r="I783" s="2"/>
    </row>
    <row r="784" spans="4:9" ht="15.75" customHeight="1" x14ac:dyDescent="0.35">
      <c r="D784" s="1"/>
      <c r="I784" s="2"/>
    </row>
    <row r="785" spans="4:9" ht="15.75" customHeight="1" x14ac:dyDescent="0.35">
      <c r="D785" s="1"/>
      <c r="I785" s="2"/>
    </row>
    <row r="786" spans="4:9" ht="15.75" customHeight="1" x14ac:dyDescent="0.35">
      <c r="D786" s="1"/>
      <c r="I786" s="2"/>
    </row>
    <row r="787" spans="4:9" ht="15.75" customHeight="1" x14ac:dyDescent="0.35">
      <c r="D787" s="1"/>
      <c r="I787" s="2"/>
    </row>
    <row r="788" spans="4:9" ht="15.75" customHeight="1" x14ac:dyDescent="0.35">
      <c r="D788" s="1"/>
      <c r="I788" s="2"/>
    </row>
    <row r="789" spans="4:9" ht="15.75" customHeight="1" x14ac:dyDescent="0.35">
      <c r="D789" s="1"/>
      <c r="I789" s="2"/>
    </row>
    <row r="790" spans="4:9" ht="15.75" customHeight="1" x14ac:dyDescent="0.35">
      <c r="D790" s="1"/>
      <c r="I790" s="2"/>
    </row>
    <row r="791" spans="4:9" ht="15.75" customHeight="1" x14ac:dyDescent="0.35">
      <c r="D791" s="1"/>
      <c r="I791" s="2"/>
    </row>
    <row r="792" spans="4:9" ht="15.75" customHeight="1" x14ac:dyDescent="0.35">
      <c r="D792" s="1"/>
      <c r="I792" s="2"/>
    </row>
    <row r="793" spans="4:9" ht="15.75" customHeight="1" x14ac:dyDescent="0.35">
      <c r="D793" s="1"/>
      <c r="I793" s="2"/>
    </row>
    <row r="794" spans="4:9" ht="15.75" customHeight="1" x14ac:dyDescent="0.35">
      <c r="D794" s="1"/>
      <c r="I794" s="2"/>
    </row>
    <row r="795" spans="4:9" ht="15.75" customHeight="1" x14ac:dyDescent="0.35">
      <c r="D795" s="1"/>
      <c r="I795" s="2"/>
    </row>
    <row r="796" spans="4:9" ht="15.75" customHeight="1" x14ac:dyDescent="0.35">
      <c r="D796" s="1"/>
      <c r="I796" s="2"/>
    </row>
    <row r="797" spans="4:9" ht="15.75" customHeight="1" x14ac:dyDescent="0.35">
      <c r="D797" s="1"/>
      <c r="I797" s="2"/>
    </row>
    <row r="798" spans="4:9" ht="15.75" customHeight="1" x14ac:dyDescent="0.35">
      <c r="D798" s="1"/>
      <c r="I798" s="2"/>
    </row>
    <row r="799" spans="4:9" ht="15.75" customHeight="1" x14ac:dyDescent="0.35">
      <c r="D799" s="1"/>
      <c r="I799" s="2"/>
    </row>
    <row r="800" spans="4:9" ht="15.75" customHeight="1" x14ac:dyDescent="0.35">
      <c r="D800" s="1"/>
      <c r="I800" s="2"/>
    </row>
    <row r="801" spans="4:9" ht="15.75" customHeight="1" x14ac:dyDescent="0.35">
      <c r="D801" s="1"/>
      <c r="I801" s="2"/>
    </row>
    <row r="802" spans="4:9" ht="15.75" customHeight="1" x14ac:dyDescent="0.35">
      <c r="D802" s="1"/>
      <c r="I802" s="2"/>
    </row>
    <row r="803" spans="4:9" ht="15.75" customHeight="1" x14ac:dyDescent="0.35">
      <c r="D803" s="1"/>
      <c r="I803" s="2"/>
    </row>
    <row r="804" spans="4:9" ht="15.75" customHeight="1" x14ac:dyDescent="0.35">
      <c r="D804" s="1"/>
      <c r="I804" s="2"/>
    </row>
    <row r="805" spans="4:9" ht="15.75" customHeight="1" x14ac:dyDescent="0.35">
      <c r="D805" s="1"/>
      <c r="I805" s="2"/>
    </row>
    <row r="806" spans="4:9" ht="15.75" customHeight="1" x14ac:dyDescent="0.35">
      <c r="D806" s="1"/>
      <c r="I806" s="2"/>
    </row>
    <row r="807" spans="4:9" ht="15.75" customHeight="1" x14ac:dyDescent="0.35">
      <c r="D807" s="1"/>
      <c r="I807" s="2"/>
    </row>
    <row r="808" spans="4:9" ht="15.75" customHeight="1" x14ac:dyDescent="0.35">
      <c r="D808" s="1"/>
      <c r="I808" s="2"/>
    </row>
    <row r="809" spans="4:9" ht="15.75" customHeight="1" x14ac:dyDescent="0.35">
      <c r="D809" s="1"/>
      <c r="I809" s="2"/>
    </row>
    <row r="810" spans="4:9" ht="15.75" customHeight="1" x14ac:dyDescent="0.35">
      <c r="D810" s="1"/>
      <c r="I810" s="2"/>
    </row>
    <row r="811" spans="4:9" ht="15.75" customHeight="1" x14ac:dyDescent="0.35">
      <c r="D811" s="1"/>
      <c r="I811" s="2"/>
    </row>
    <row r="812" spans="4:9" ht="15.75" customHeight="1" x14ac:dyDescent="0.35">
      <c r="D812" s="1"/>
      <c r="I812" s="2"/>
    </row>
    <row r="813" spans="4:9" ht="15.75" customHeight="1" x14ac:dyDescent="0.35">
      <c r="D813" s="1"/>
      <c r="I813" s="2"/>
    </row>
    <row r="814" spans="4:9" ht="15.75" customHeight="1" x14ac:dyDescent="0.35">
      <c r="D814" s="1"/>
      <c r="I814" s="2"/>
    </row>
    <row r="815" spans="4:9" ht="15.75" customHeight="1" x14ac:dyDescent="0.35">
      <c r="D815" s="1"/>
      <c r="I815" s="2"/>
    </row>
    <row r="816" spans="4:9" ht="15.75" customHeight="1" x14ac:dyDescent="0.35">
      <c r="D816" s="1"/>
      <c r="I816" s="2"/>
    </row>
    <row r="817" spans="4:9" ht="15.75" customHeight="1" x14ac:dyDescent="0.35">
      <c r="D817" s="1"/>
      <c r="I817" s="2"/>
    </row>
    <row r="818" spans="4:9" ht="15.75" customHeight="1" x14ac:dyDescent="0.35">
      <c r="D818" s="1"/>
      <c r="I818" s="2"/>
    </row>
    <row r="819" spans="4:9" ht="15.75" customHeight="1" x14ac:dyDescent="0.35">
      <c r="D819" s="1"/>
      <c r="I819" s="2"/>
    </row>
    <row r="820" spans="4:9" ht="15.75" customHeight="1" x14ac:dyDescent="0.35">
      <c r="D820" s="1"/>
      <c r="I820" s="2"/>
    </row>
    <row r="821" spans="4:9" ht="15.75" customHeight="1" x14ac:dyDescent="0.35">
      <c r="D821" s="1"/>
      <c r="I821" s="2"/>
    </row>
    <row r="822" spans="4:9" ht="15.75" customHeight="1" x14ac:dyDescent="0.35">
      <c r="D822" s="1"/>
      <c r="I822" s="2"/>
    </row>
    <row r="823" spans="4:9" ht="15.75" customHeight="1" x14ac:dyDescent="0.35">
      <c r="D823" s="1"/>
      <c r="I823" s="2"/>
    </row>
    <row r="824" spans="4:9" ht="15.75" customHeight="1" x14ac:dyDescent="0.35">
      <c r="D824" s="1"/>
      <c r="I824" s="2"/>
    </row>
    <row r="825" spans="4:9" ht="15.75" customHeight="1" x14ac:dyDescent="0.35">
      <c r="D825" s="1"/>
      <c r="I825" s="2"/>
    </row>
    <row r="826" spans="4:9" ht="15.75" customHeight="1" x14ac:dyDescent="0.35">
      <c r="D826" s="1"/>
      <c r="I826" s="2"/>
    </row>
    <row r="827" spans="4:9" ht="15.75" customHeight="1" x14ac:dyDescent="0.35">
      <c r="D827" s="1"/>
      <c r="I827" s="2"/>
    </row>
    <row r="828" spans="4:9" ht="15.75" customHeight="1" x14ac:dyDescent="0.35">
      <c r="D828" s="1"/>
      <c r="I828" s="2"/>
    </row>
    <row r="829" spans="4:9" ht="15.75" customHeight="1" x14ac:dyDescent="0.35">
      <c r="D829" s="1"/>
      <c r="I829" s="2"/>
    </row>
    <row r="830" spans="4:9" ht="15.75" customHeight="1" x14ac:dyDescent="0.35">
      <c r="D830" s="1"/>
      <c r="I830" s="2"/>
    </row>
    <row r="831" spans="4:9" ht="15.75" customHeight="1" x14ac:dyDescent="0.35">
      <c r="D831" s="1"/>
      <c r="I831" s="2"/>
    </row>
    <row r="832" spans="4:9" ht="15.75" customHeight="1" x14ac:dyDescent="0.35">
      <c r="D832" s="1"/>
      <c r="I832" s="2"/>
    </row>
    <row r="833" spans="4:9" ht="15.75" customHeight="1" x14ac:dyDescent="0.35">
      <c r="D833" s="1"/>
      <c r="I833" s="2"/>
    </row>
    <row r="834" spans="4:9" ht="15.75" customHeight="1" x14ac:dyDescent="0.35">
      <c r="D834" s="1"/>
      <c r="I834" s="2"/>
    </row>
    <row r="835" spans="4:9" ht="15.75" customHeight="1" x14ac:dyDescent="0.35">
      <c r="D835" s="1"/>
      <c r="I835" s="2"/>
    </row>
    <row r="836" spans="4:9" ht="15.75" customHeight="1" x14ac:dyDescent="0.35">
      <c r="D836" s="1"/>
      <c r="I836" s="2"/>
    </row>
    <row r="837" spans="4:9" ht="15.75" customHeight="1" x14ac:dyDescent="0.35">
      <c r="D837" s="1"/>
      <c r="I837" s="2"/>
    </row>
    <row r="838" spans="4:9" ht="15.75" customHeight="1" x14ac:dyDescent="0.35">
      <c r="D838" s="1"/>
      <c r="I838" s="2"/>
    </row>
    <row r="839" spans="4:9" ht="15.75" customHeight="1" x14ac:dyDescent="0.35">
      <c r="D839" s="1"/>
      <c r="I839" s="2"/>
    </row>
    <row r="840" spans="4:9" ht="15.75" customHeight="1" x14ac:dyDescent="0.35">
      <c r="D840" s="1"/>
      <c r="I840" s="2"/>
    </row>
    <row r="841" spans="4:9" ht="15.75" customHeight="1" x14ac:dyDescent="0.35">
      <c r="D841" s="1"/>
      <c r="I841" s="2"/>
    </row>
    <row r="842" spans="4:9" ht="15.75" customHeight="1" x14ac:dyDescent="0.35">
      <c r="D842" s="1"/>
      <c r="I842" s="2"/>
    </row>
    <row r="843" spans="4:9" ht="15.75" customHeight="1" x14ac:dyDescent="0.35">
      <c r="D843" s="1"/>
      <c r="I843" s="2"/>
    </row>
    <row r="844" spans="4:9" ht="15.75" customHeight="1" x14ac:dyDescent="0.35">
      <c r="D844" s="1"/>
      <c r="I844" s="2"/>
    </row>
    <row r="845" spans="4:9" ht="15.75" customHeight="1" x14ac:dyDescent="0.35">
      <c r="D845" s="1"/>
      <c r="I845" s="2"/>
    </row>
    <row r="846" spans="4:9" ht="15.75" customHeight="1" x14ac:dyDescent="0.35">
      <c r="D846" s="1"/>
      <c r="I846" s="2"/>
    </row>
    <row r="847" spans="4:9" ht="15.75" customHeight="1" x14ac:dyDescent="0.35">
      <c r="D847" s="1"/>
      <c r="I847" s="2"/>
    </row>
    <row r="848" spans="4:9" ht="15.75" customHeight="1" x14ac:dyDescent="0.35">
      <c r="D848" s="1"/>
      <c r="I848" s="2"/>
    </row>
    <row r="849" spans="4:9" ht="15.75" customHeight="1" x14ac:dyDescent="0.35">
      <c r="D849" s="1"/>
      <c r="I849" s="2"/>
    </row>
    <row r="850" spans="4:9" ht="15.75" customHeight="1" x14ac:dyDescent="0.35">
      <c r="D850" s="1"/>
      <c r="I850" s="2"/>
    </row>
    <row r="851" spans="4:9" ht="15.75" customHeight="1" x14ac:dyDescent="0.35">
      <c r="D851" s="1"/>
      <c r="I851" s="2"/>
    </row>
    <row r="852" spans="4:9" ht="15.75" customHeight="1" x14ac:dyDescent="0.35">
      <c r="D852" s="1"/>
      <c r="I852" s="2"/>
    </row>
    <row r="853" spans="4:9" ht="15.75" customHeight="1" x14ac:dyDescent="0.35">
      <c r="D853" s="1"/>
      <c r="I853" s="2"/>
    </row>
    <row r="854" spans="4:9" ht="15.75" customHeight="1" x14ac:dyDescent="0.35">
      <c r="D854" s="1"/>
      <c r="I854" s="2"/>
    </row>
    <row r="855" spans="4:9" ht="15.75" customHeight="1" x14ac:dyDescent="0.35">
      <c r="D855" s="1"/>
      <c r="I855" s="2"/>
    </row>
    <row r="856" spans="4:9" ht="15.75" customHeight="1" x14ac:dyDescent="0.35">
      <c r="D856" s="1"/>
      <c r="I856" s="2"/>
    </row>
    <row r="857" spans="4:9" ht="15.75" customHeight="1" x14ac:dyDescent="0.35">
      <c r="D857" s="1"/>
      <c r="I857" s="2"/>
    </row>
    <row r="858" spans="4:9" ht="15.75" customHeight="1" x14ac:dyDescent="0.35">
      <c r="D858" s="1"/>
      <c r="I858" s="2"/>
    </row>
    <row r="859" spans="4:9" ht="15.75" customHeight="1" x14ac:dyDescent="0.35">
      <c r="D859" s="1"/>
      <c r="I859" s="2"/>
    </row>
    <row r="860" spans="4:9" ht="15.75" customHeight="1" x14ac:dyDescent="0.35">
      <c r="D860" s="1"/>
      <c r="I860" s="2"/>
    </row>
    <row r="861" spans="4:9" ht="15.75" customHeight="1" x14ac:dyDescent="0.35">
      <c r="D861" s="1"/>
      <c r="I861" s="2"/>
    </row>
    <row r="862" spans="4:9" ht="15.75" customHeight="1" x14ac:dyDescent="0.35">
      <c r="D862" s="1"/>
      <c r="I862" s="2"/>
    </row>
    <row r="863" spans="4:9" ht="15.75" customHeight="1" x14ac:dyDescent="0.35">
      <c r="D863" s="1"/>
      <c r="I863" s="2"/>
    </row>
    <row r="864" spans="4:9" ht="15.75" customHeight="1" x14ac:dyDescent="0.35">
      <c r="D864" s="1"/>
      <c r="I864" s="2"/>
    </row>
    <row r="865" spans="4:9" ht="15.75" customHeight="1" x14ac:dyDescent="0.35">
      <c r="D865" s="1"/>
      <c r="I865" s="2"/>
    </row>
    <row r="866" spans="4:9" ht="15.75" customHeight="1" x14ac:dyDescent="0.35">
      <c r="D866" s="1"/>
      <c r="I866" s="2"/>
    </row>
    <row r="867" spans="4:9" ht="15.75" customHeight="1" x14ac:dyDescent="0.35">
      <c r="D867" s="1"/>
      <c r="I867" s="2"/>
    </row>
    <row r="868" spans="4:9" ht="15.75" customHeight="1" x14ac:dyDescent="0.35">
      <c r="D868" s="1"/>
      <c r="I868" s="2"/>
    </row>
    <row r="869" spans="4:9" ht="15.75" customHeight="1" x14ac:dyDescent="0.35">
      <c r="D869" s="1"/>
      <c r="I869" s="2"/>
    </row>
    <row r="870" spans="4:9" ht="15.75" customHeight="1" x14ac:dyDescent="0.35">
      <c r="D870" s="1"/>
      <c r="I870" s="2"/>
    </row>
    <row r="871" spans="4:9" ht="15.75" customHeight="1" x14ac:dyDescent="0.35">
      <c r="D871" s="1"/>
      <c r="I871" s="2"/>
    </row>
    <row r="872" spans="4:9" ht="15.75" customHeight="1" x14ac:dyDescent="0.35">
      <c r="D872" s="1"/>
      <c r="I872" s="2"/>
    </row>
    <row r="873" spans="4:9" ht="15.75" customHeight="1" x14ac:dyDescent="0.35">
      <c r="D873" s="1"/>
      <c r="I873" s="2"/>
    </row>
    <row r="874" spans="4:9" ht="15.75" customHeight="1" x14ac:dyDescent="0.35">
      <c r="D874" s="1"/>
      <c r="I874" s="2"/>
    </row>
    <row r="875" spans="4:9" ht="15.75" customHeight="1" x14ac:dyDescent="0.35">
      <c r="D875" s="1"/>
      <c r="I875" s="2"/>
    </row>
    <row r="876" spans="4:9" ht="15.75" customHeight="1" x14ac:dyDescent="0.35">
      <c r="D876" s="1"/>
      <c r="I876" s="2"/>
    </row>
    <row r="877" spans="4:9" ht="15.75" customHeight="1" x14ac:dyDescent="0.35">
      <c r="D877" s="1"/>
      <c r="I877" s="2"/>
    </row>
    <row r="878" spans="4:9" ht="15.75" customHeight="1" x14ac:dyDescent="0.35">
      <c r="D878" s="1"/>
      <c r="I878" s="2"/>
    </row>
    <row r="879" spans="4:9" ht="15.75" customHeight="1" x14ac:dyDescent="0.35">
      <c r="D879" s="1"/>
      <c r="I879" s="2"/>
    </row>
    <row r="880" spans="4:9" ht="15.75" customHeight="1" x14ac:dyDescent="0.35">
      <c r="D880" s="1"/>
      <c r="I880" s="2"/>
    </row>
    <row r="881" spans="4:9" ht="15.75" customHeight="1" x14ac:dyDescent="0.35">
      <c r="D881" s="1"/>
      <c r="I881" s="2"/>
    </row>
    <row r="882" spans="4:9" ht="15.75" customHeight="1" x14ac:dyDescent="0.35">
      <c r="D882" s="1"/>
      <c r="I882" s="2"/>
    </row>
    <row r="883" spans="4:9" ht="15.75" customHeight="1" x14ac:dyDescent="0.35">
      <c r="D883" s="1"/>
      <c r="I883" s="2"/>
    </row>
    <row r="884" spans="4:9" ht="15.75" customHeight="1" x14ac:dyDescent="0.35">
      <c r="D884" s="1"/>
      <c r="I884" s="2"/>
    </row>
    <row r="885" spans="4:9" ht="15.75" customHeight="1" x14ac:dyDescent="0.35">
      <c r="D885" s="1"/>
      <c r="I885" s="2"/>
    </row>
    <row r="886" spans="4:9" ht="15.75" customHeight="1" x14ac:dyDescent="0.35">
      <c r="D886" s="1"/>
      <c r="I886" s="2"/>
    </row>
    <row r="887" spans="4:9" ht="15.75" customHeight="1" x14ac:dyDescent="0.35">
      <c r="D887" s="1"/>
      <c r="I887" s="2"/>
    </row>
    <row r="888" spans="4:9" ht="15.75" customHeight="1" x14ac:dyDescent="0.35">
      <c r="D888" s="1"/>
      <c r="I888" s="2"/>
    </row>
    <row r="889" spans="4:9" ht="15.75" customHeight="1" x14ac:dyDescent="0.35">
      <c r="D889" s="1"/>
      <c r="I889" s="2"/>
    </row>
    <row r="890" spans="4:9" ht="15.75" customHeight="1" x14ac:dyDescent="0.35">
      <c r="D890" s="1"/>
      <c r="I890" s="2"/>
    </row>
    <row r="891" spans="4:9" ht="15.75" customHeight="1" x14ac:dyDescent="0.35">
      <c r="D891" s="1"/>
      <c r="I891" s="2"/>
    </row>
    <row r="892" spans="4:9" ht="15.75" customHeight="1" x14ac:dyDescent="0.35">
      <c r="D892" s="1"/>
      <c r="I892" s="2"/>
    </row>
    <row r="893" spans="4:9" ht="15.75" customHeight="1" x14ac:dyDescent="0.35">
      <c r="D893" s="1"/>
      <c r="I893" s="2"/>
    </row>
    <row r="894" spans="4:9" ht="15.75" customHeight="1" x14ac:dyDescent="0.35">
      <c r="D894" s="1"/>
      <c r="I894" s="2"/>
    </row>
    <row r="895" spans="4:9" ht="15.75" customHeight="1" x14ac:dyDescent="0.35">
      <c r="D895" s="1"/>
      <c r="I895" s="2"/>
    </row>
    <row r="896" spans="4:9" ht="15.75" customHeight="1" x14ac:dyDescent="0.35">
      <c r="D896" s="1"/>
      <c r="I896" s="2"/>
    </row>
    <row r="897" spans="4:9" ht="15.75" customHeight="1" x14ac:dyDescent="0.35">
      <c r="D897" s="1"/>
      <c r="I897" s="2"/>
    </row>
    <row r="898" spans="4:9" ht="15.75" customHeight="1" x14ac:dyDescent="0.35">
      <c r="D898" s="1"/>
      <c r="I898" s="2"/>
    </row>
    <row r="899" spans="4:9" ht="15.75" customHeight="1" x14ac:dyDescent="0.35">
      <c r="D899" s="1"/>
      <c r="I899" s="2"/>
    </row>
    <row r="900" spans="4:9" ht="15.75" customHeight="1" x14ac:dyDescent="0.35">
      <c r="D900" s="1"/>
      <c r="I900" s="2"/>
    </row>
    <row r="901" spans="4:9" ht="15.75" customHeight="1" x14ac:dyDescent="0.35">
      <c r="D901" s="1"/>
      <c r="I901" s="2"/>
    </row>
    <row r="902" spans="4:9" ht="15.75" customHeight="1" x14ac:dyDescent="0.35">
      <c r="D902" s="1"/>
      <c r="I902" s="2"/>
    </row>
    <row r="903" spans="4:9" ht="15.75" customHeight="1" x14ac:dyDescent="0.35">
      <c r="D903" s="1"/>
      <c r="I903" s="2"/>
    </row>
    <row r="904" spans="4:9" ht="15.75" customHeight="1" x14ac:dyDescent="0.35">
      <c r="D904" s="1"/>
      <c r="I904" s="2"/>
    </row>
    <row r="905" spans="4:9" ht="15.75" customHeight="1" x14ac:dyDescent="0.35">
      <c r="D905" s="1"/>
      <c r="I905" s="2"/>
    </row>
    <row r="906" spans="4:9" ht="15.75" customHeight="1" x14ac:dyDescent="0.35">
      <c r="D906" s="1"/>
      <c r="I906" s="2"/>
    </row>
    <row r="907" spans="4:9" ht="15.75" customHeight="1" x14ac:dyDescent="0.35">
      <c r="D907" s="1"/>
      <c r="I907" s="2"/>
    </row>
    <row r="908" spans="4:9" ht="15.75" customHeight="1" x14ac:dyDescent="0.35">
      <c r="D908" s="1"/>
      <c r="I908" s="2"/>
    </row>
    <row r="909" spans="4:9" ht="15.75" customHeight="1" x14ac:dyDescent="0.35">
      <c r="D909" s="1"/>
      <c r="I909" s="2"/>
    </row>
    <row r="910" spans="4:9" ht="15.75" customHeight="1" x14ac:dyDescent="0.35">
      <c r="D910" s="1"/>
      <c r="I910" s="2"/>
    </row>
    <row r="911" spans="4:9" ht="15.75" customHeight="1" x14ac:dyDescent="0.35">
      <c r="D911" s="1"/>
      <c r="I911" s="2"/>
    </row>
    <row r="912" spans="4:9" ht="15.75" customHeight="1" x14ac:dyDescent="0.35">
      <c r="D912" s="1"/>
      <c r="I912" s="2"/>
    </row>
    <row r="913" spans="4:9" ht="15.75" customHeight="1" x14ac:dyDescent="0.35">
      <c r="D913" s="1"/>
      <c r="I913" s="2"/>
    </row>
    <row r="914" spans="4:9" ht="15.75" customHeight="1" x14ac:dyDescent="0.35">
      <c r="D914" s="1"/>
      <c r="I914" s="2"/>
    </row>
    <row r="915" spans="4:9" ht="15.75" customHeight="1" x14ac:dyDescent="0.35">
      <c r="D915" s="1"/>
      <c r="I915" s="2"/>
    </row>
    <row r="916" spans="4:9" ht="15.75" customHeight="1" x14ac:dyDescent="0.35">
      <c r="D916" s="1"/>
      <c r="I916" s="2"/>
    </row>
    <row r="917" spans="4:9" ht="15.75" customHeight="1" x14ac:dyDescent="0.35">
      <c r="D917" s="1"/>
      <c r="I917" s="2"/>
    </row>
    <row r="918" spans="4:9" ht="15.75" customHeight="1" x14ac:dyDescent="0.35">
      <c r="D918" s="1"/>
      <c r="I918" s="2"/>
    </row>
    <row r="919" spans="4:9" ht="15.75" customHeight="1" x14ac:dyDescent="0.35">
      <c r="D919" s="1"/>
      <c r="I919" s="2"/>
    </row>
    <row r="920" spans="4:9" ht="15.75" customHeight="1" x14ac:dyDescent="0.35">
      <c r="D920" s="1"/>
      <c r="I920" s="2"/>
    </row>
    <row r="921" spans="4:9" ht="15.75" customHeight="1" x14ac:dyDescent="0.35">
      <c r="D921" s="1"/>
      <c r="I921" s="2"/>
    </row>
    <row r="922" spans="4:9" ht="15.75" customHeight="1" x14ac:dyDescent="0.35">
      <c r="D922" s="1"/>
      <c r="I922" s="2"/>
    </row>
    <row r="923" spans="4:9" ht="15.75" customHeight="1" x14ac:dyDescent="0.35">
      <c r="D923" s="1"/>
      <c r="I923" s="2"/>
    </row>
    <row r="924" spans="4:9" ht="15.75" customHeight="1" x14ac:dyDescent="0.35">
      <c r="D924" s="1"/>
      <c r="I924" s="2"/>
    </row>
    <row r="925" spans="4:9" ht="15.75" customHeight="1" x14ac:dyDescent="0.35">
      <c r="D925" s="1"/>
      <c r="I925" s="2"/>
    </row>
    <row r="926" spans="4:9" ht="15.75" customHeight="1" x14ac:dyDescent="0.35">
      <c r="D926" s="1"/>
      <c r="I926" s="2"/>
    </row>
    <row r="927" spans="4:9" ht="15.75" customHeight="1" x14ac:dyDescent="0.35">
      <c r="D927" s="1"/>
      <c r="I927" s="2"/>
    </row>
    <row r="928" spans="4:9" ht="15.75" customHeight="1" x14ac:dyDescent="0.35">
      <c r="D928" s="1"/>
      <c r="I928" s="2"/>
    </row>
    <row r="929" spans="4:9" ht="15.75" customHeight="1" x14ac:dyDescent="0.35">
      <c r="D929" s="1"/>
      <c r="I929" s="2"/>
    </row>
    <row r="930" spans="4:9" ht="15.75" customHeight="1" x14ac:dyDescent="0.35">
      <c r="D930" s="1"/>
      <c r="I930" s="2"/>
    </row>
    <row r="931" spans="4:9" ht="15.75" customHeight="1" x14ac:dyDescent="0.35">
      <c r="D931" s="1"/>
      <c r="I931" s="2"/>
    </row>
    <row r="932" spans="4:9" ht="15.75" customHeight="1" x14ac:dyDescent="0.35">
      <c r="D932" s="1"/>
      <c r="I932" s="2"/>
    </row>
    <row r="933" spans="4:9" ht="15.75" customHeight="1" x14ac:dyDescent="0.35">
      <c r="D933" s="1"/>
      <c r="I933" s="2"/>
    </row>
    <row r="934" spans="4:9" ht="15.75" customHeight="1" x14ac:dyDescent="0.35">
      <c r="D934" s="1"/>
      <c r="I934" s="2"/>
    </row>
    <row r="935" spans="4:9" ht="15.75" customHeight="1" x14ac:dyDescent="0.35">
      <c r="D935" s="1"/>
      <c r="I935" s="2"/>
    </row>
    <row r="936" spans="4:9" ht="15.75" customHeight="1" x14ac:dyDescent="0.35">
      <c r="D936" s="1"/>
      <c r="I936" s="2"/>
    </row>
    <row r="937" spans="4:9" ht="15.75" customHeight="1" x14ac:dyDescent="0.35">
      <c r="D937" s="1"/>
      <c r="I937" s="2"/>
    </row>
    <row r="938" spans="4:9" ht="15.75" customHeight="1" x14ac:dyDescent="0.35">
      <c r="D938" s="1"/>
      <c r="I938" s="2"/>
    </row>
    <row r="939" spans="4:9" ht="15.75" customHeight="1" x14ac:dyDescent="0.35">
      <c r="D939" s="1"/>
      <c r="I939" s="2"/>
    </row>
    <row r="940" spans="4:9" ht="15.75" customHeight="1" x14ac:dyDescent="0.35">
      <c r="D940" s="1"/>
      <c r="I940" s="2"/>
    </row>
    <row r="941" spans="4:9" ht="15.75" customHeight="1" x14ac:dyDescent="0.35">
      <c r="D941" s="1"/>
      <c r="I941" s="2"/>
    </row>
    <row r="942" spans="4:9" ht="15.75" customHeight="1" x14ac:dyDescent="0.35">
      <c r="D942" s="1"/>
      <c r="I942" s="2"/>
    </row>
    <row r="943" spans="4:9" ht="15.75" customHeight="1" x14ac:dyDescent="0.35">
      <c r="D943" s="1"/>
      <c r="I943" s="2"/>
    </row>
    <row r="944" spans="4:9" ht="15.75" customHeight="1" x14ac:dyDescent="0.35">
      <c r="D944" s="1"/>
      <c r="I944" s="2"/>
    </row>
    <row r="945" spans="4:9" ht="15.75" customHeight="1" x14ac:dyDescent="0.35">
      <c r="D945" s="1"/>
      <c r="I945" s="2"/>
    </row>
    <row r="946" spans="4:9" ht="15.75" customHeight="1" x14ac:dyDescent="0.35">
      <c r="D946" s="1"/>
      <c r="I946" s="2"/>
    </row>
    <row r="947" spans="4:9" ht="15.75" customHeight="1" x14ac:dyDescent="0.35">
      <c r="D947" s="1"/>
      <c r="I947" s="2"/>
    </row>
    <row r="948" spans="4:9" ht="15.75" customHeight="1" x14ac:dyDescent="0.35">
      <c r="D948" s="1"/>
      <c r="I948" s="2"/>
    </row>
    <row r="949" spans="4:9" ht="15.75" customHeight="1" x14ac:dyDescent="0.35">
      <c r="D949" s="1"/>
      <c r="I949" s="2"/>
    </row>
    <row r="950" spans="4:9" ht="15.75" customHeight="1" x14ac:dyDescent="0.35">
      <c r="D950" s="1"/>
      <c r="I950" s="2"/>
    </row>
    <row r="951" spans="4:9" ht="15.75" customHeight="1" x14ac:dyDescent="0.35">
      <c r="D951" s="1"/>
      <c r="I951" s="2"/>
    </row>
    <row r="952" spans="4:9" ht="15.75" customHeight="1" x14ac:dyDescent="0.35">
      <c r="D952" s="1"/>
      <c r="I952" s="2"/>
    </row>
    <row r="953" spans="4:9" ht="15.75" customHeight="1" x14ac:dyDescent="0.35">
      <c r="D953" s="1"/>
      <c r="I953" s="2"/>
    </row>
    <row r="954" spans="4:9" ht="15.75" customHeight="1" x14ac:dyDescent="0.35">
      <c r="D954" s="1"/>
      <c r="I954" s="2"/>
    </row>
    <row r="955" spans="4:9" ht="15.75" customHeight="1" x14ac:dyDescent="0.35">
      <c r="D955" s="1"/>
      <c r="I955" s="2"/>
    </row>
    <row r="956" spans="4:9" ht="15.75" customHeight="1" x14ac:dyDescent="0.35">
      <c r="D956" s="1"/>
      <c r="I956" s="2"/>
    </row>
    <row r="957" spans="4:9" ht="15.75" customHeight="1" x14ac:dyDescent="0.35">
      <c r="D957" s="1"/>
      <c r="I957" s="2"/>
    </row>
    <row r="958" spans="4:9" ht="15.75" customHeight="1" x14ac:dyDescent="0.35">
      <c r="D958" s="1"/>
      <c r="I958" s="2"/>
    </row>
    <row r="959" spans="4:9" ht="15.75" customHeight="1" x14ac:dyDescent="0.35">
      <c r="D959" s="1"/>
      <c r="I959" s="2"/>
    </row>
    <row r="960" spans="4:9" ht="15.75" customHeight="1" x14ac:dyDescent="0.35">
      <c r="D960" s="1"/>
      <c r="I960" s="2"/>
    </row>
    <row r="961" spans="4:9" ht="15.75" customHeight="1" x14ac:dyDescent="0.35">
      <c r="D961" s="1"/>
      <c r="I961" s="2"/>
    </row>
    <row r="962" spans="4:9" ht="15.75" customHeight="1" x14ac:dyDescent="0.35">
      <c r="D962" s="1"/>
      <c r="I962" s="2"/>
    </row>
    <row r="963" spans="4:9" ht="15.75" customHeight="1" x14ac:dyDescent="0.35">
      <c r="D963" s="1"/>
      <c r="I963" s="2"/>
    </row>
    <row r="964" spans="4:9" ht="15.75" customHeight="1" x14ac:dyDescent="0.35">
      <c r="D964" s="1"/>
      <c r="I964" s="2"/>
    </row>
    <row r="965" spans="4:9" ht="15.75" customHeight="1" x14ac:dyDescent="0.35">
      <c r="D965" s="1"/>
      <c r="I965" s="2"/>
    </row>
    <row r="966" spans="4:9" ht="15.75" customHeight="1" x14ac:dyDescent="0.35">
      <c r="D966" s="1"/>
      <c r="I966" s="2"/>
    </row>
    <row r="967" spans="4:9" ht="15.75" customHeight="1" x14ac:dyDescent="0.35">
      <c r="D967" s="1"/>
      <c r="I967" s="2"/>
    </row>
    <row r="968" spans="4:9" ht="15.75" customHeight="1" x14ac:dyDescent="0.35">
      <c r="D968" s="1"/>
      <c r="I968" s="2"/>
    </row>
    <row r="969" spans="4:9" ht="15.75" customHeight="1" x14ac:dyDescent="0.35">
      <c r="D969" s="1"/>
      <c r="I969" s="2"/>
    </row>
    <row r="970" spans="4:9" ht="15.75" customHeight="1" x14ac:dyDescent="0.35">
      <c r="D970" s="1"/>
      <c r="I970" s="2"/>
    </row>
    <row r="971" spans="4:9" ht="15.75" customHeight="1" x14ac:dyDescent="0.35">
      <c r="D971" s="1"/>
      <c r="I971" s="2"/>
    </row>
    <row r="972" spans="4:9" ht="15.75" customHeight="1" x14ac:dyDescent="0.35">
      <c r="D972" s="1"/>
      <c r="I972" s="2"/>
    </row>
    <row r="973" spans="4:9" ht="15.75" customHeight="1" x14ac:dyDescent="0.35">
      <c r="D973" s="1"/>
      <c r="I973" s="2"/>
    </row>
    <row r="974" spans="4:9" ht="15.75" customHeight="1" x14ac:dyDescent="0.35">
      <c r="D974" s="1"/>
      <c r="I974" s="2"/>
    </row>
    <row r="975" spans="4:9" ht="15.75" customHeight="1" x14ac:dyDescent="0.35">
      <c r="D975" s="1"/>
      <c r="I975" s="2"/>
    </row>
    <row r="976" spans="4:9" ht="15.75" customHeight="1" x14ac:dyDescent="0.35">
      <c r="D976" s="1"/>
      <c r="I976" s="2"/>
    </row>
    <row r="977" spans="4:9" ht="15.75" customHeight="1" x14ac:dyDescent="0.35">
      <c r="D977" s="1"/>
      <c r="I977" s="2"/>
    </row>
    <row r="978" spans="4:9" ht="15.75" customHeight="1" x14ac:dyDescent="0.35">
      <c r="D978" s="1"/>
      <c r="I978" s="2"/>
    </row>
    <row r="979" spans="4:9" ht="15.75" customHeight="1" x14ac:dyDescent="0.35">
      <c r="D979" s="1"/>
      <c r="I979" s="2"/>
    </row>
    <row r="980" spans="4:9" ht="15.75" customHeight="1" x14ac:dyDescent="0.35">
      <c r="D980" s="1"/>
      <c r="I980" s="2"/>
    </row>
    <row r="981" spans="4:9" ht="15.75" customHeight="1" x14ac:dyDescent="0.35">
      <c r="D981" s="1"/>
      <c r="I981" s="2"/>
    </row>
    <row r="982" spans="4:9" ht="15.75" customHeight="1" x14ac:dyDescent="0.35">
      <c r="D982" s="1"/>
      <c r="I982" s="2"/>
    </row>
    <row r="983" spans="4:9" ht="15.75" customHeight="1" x14ac:dyDescent="0.35">
      <c r="D983" s="1"/>
      <c r="I983" s="2"/>
    </row>
    <row r="984" spans="4:9" ht="15.75" customHeight="1" x14ac:dyDescent="0.35">
      <c r="D984" s="1"/>
      <c r="I984" s="2"/>
    </row>
  </sheetData>
  <mergeCells count="22">
    <mergeCell ref="I10:I11"/>
    <mergeCell ref="E9:H9"/>
    <mergeCell ref="C9:D9"/>
    <mergeCell ref="C10:D10"/>
    <mergeCell ref="E14:H14"/>
    <mergeCell ref="C14:D14"/>
    <mergeCell ref="E16:H16"/>
    <mergeCell ref="E10:H11"/>
    <mergeCell ref="B2:D2"/>
    <mergeCell ref="B3:C3"/>
    <mergeCell ref="B4:C4"/>
    <mergeCell ref="B5:C5"/>
    <mergeCell ref="B6:H7"/>
    <mergeCell ref="C16:D16"/>
    <mergeCell ref="C15:D15"/>
    <mergeCell ref="E15:H15"/>
    <mergeCell ref="E12:H12"/>
    <mergeCell ref="E13:H13"/>
    <mergeCell ref="B10:B11"/>
    <mergeCell ref="C11:D11"/>
    <mergeCell ref="C12:D12"/>
    <mergeCell ref="C13:D13"/>
  </mergeCells>
  <phoneticPr fontId="11" type="noConversion"/>
  <pageMargins left="0.7" right="0.7" top="0.75" bottom="0.75" header="0" footer="0"/>
  <pageSetup orientation="landscape"/>
  <extLst>
    <ext xmlns:x15="http://schemas.microsoft.com/office/spreadsheetml/2010/11/main" uri="{F7C9EE02-42E1-4005-9D12-6889AFFD525C}">
      <x15:webExtensions xmlns:xm="http://schemas.microsoft.com/office/excel/2006/main">
        <x15:webExtension appRef="{389CDF11-F0EE-4221-B846-56A7A8D5FDE2}">
          <xm:f>#REF!</xm:f>
        </x15:webExtension>
        <x15:webExtension appRef="{AFEB4EE0-1F8D-41F5-AF72-33D54D5D4B8D}">
          <xm:f>#REF!</xm:f>
        </x15:webExtension>
        <x15:webExtension appRef="{4DC66BC2-6A3F-493C-9482-21E2BDBE426E}">
          <xm:f>#REF!</xm:f>
        </x15:webExtension>
        <x15:webExtension appRef="{E6448098-16AA-4E9E-AEB2-C7C22715E52F}">
          <xm:f>#REF!</xm:f>
        </x15:webExtension>
        <x15:webExtension appRef="{EFA46FD2-1DFC-4232-B35F-2BCDFAA0D8D8}">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F193" sqref="F193"/>
    </sheetView>
  </sheetViews>
  <sheetFormatPr defaultColWidth="14.453125" defaultRowHeight="15" customHeight="1" x14ac:dyDescent="0.35"/>
  <cols>
    <col min="1" max="1" width="14.81640625" customWidth="1"/>
    <col min="2" max="2" width="28.1796875" customWidth="1"/>
    <col min="3" max="3" width="25.81640625" customWidth="1"/>
    <col min="4" max="4" width="27.81640625" customWidth="1"/>
    <col min="5" max="5" width="24.81640625" customWidth="1"/>
  </cols>
  <sheetData>
    <row r="1" spans="1:5" ht="14.5" x14ac:dyDescent="0.35">
      <c r="A1" s="4" t="s">
        <v>7</v>
      </c>
      <c r="B1" s="4" t="s">
        <v>8</v>
      </c>
      <c r="C1" s="4" t="s">
        <v>9</v>
      </c>
      <c r="D1" s="4" t="s">
        <v>10</v>
      </c>
      <c r="E1" s="4" t="s">
        <v>11</v>
      </c>
    </row>
    <row r="2" spans="1:5" ht="14.5" x14ac:dyDescent="0.35">
      <c r="A2" s="4" t="s">
        <v>35</v>
      </c>
      <c r="B2" s="4">
        <v>13</v>
      </c>
      <c r="C2" s="4">
        <v>2</v>
      </c>
      <c r="D2" s="4">
        <v>1</v>
      </c>
      <c r="E2" s="4">
        <v>4</v>
      </c>
    </row>
    <row r="3" spans="1:5" ht="14.5" x14ac:dyDescent="0.35">
      <c r="A3" s="4" t="s">
        <v>12</v>
      </c>
      <c r="B3" s="4">
        <v>14</v>
      </c>
      <c r="C3" s="4">
        <v>1</v>
      </c>
      <c r="D3" s="4">
        <v>4</v>
      </c>
      <c r="E3" s="4">
        <v>73</v>
      </c>
    </row>
    <row r="4" spans="1:5" ht="14.5" x14ac:dyDescent="0.35">
      <c r="A4" s="4" t="s">
        <v>36</v>
      </c>
      <c r="B4" s="4">
        <v>8</v>
      </c>
      <c r="C4" s="4">
        <v>2</v>
      </c>
      <c r="D4" s="4">
        <v>6</v>
      </c>
      <c r="E4" s="4">
        <v>62</v>
      </c>
    </row>
    <row r="5" spans="1:5" ht="14.5" x14ac:dyDescent="0.35">
      <c r="A5" s="4" t="s">
        <v>37</v>
      </c>
      <c r="B5" s="4">
        <v>13</v>
      </c>
      <c r="C5" s="4">
        <v>1</v>
      </c>
      <c r="D5" s="4">
        <v>7</v>
      </c>
      <c r="E5" s="4">
        <v>51</v>
      </c>
    </row>
    <row r="6" spans="1:5" ht="14.5" x14ac:dyDescent="0.35">
      <c r="A6" s="4" t="s">
        <v>38</v>
      </c>
      <c r="B6" s="4">
        <v>9</v>
      </c>
      <c r="C6" s="4">
        <v>1</v>
      </c>
      <c r="D6" s="4">
        <v>2</v>
      </c>
      <c r="E6" s="4">
        <v>49</v>
      </c>
    </row>
    <row r="7" spans="1:5" ht="14.5" x14ac:dyDescent="0.35">
      <c r="A7" s="4" t="s">
        <v>39</v>
      </c>
      <c r="B7" s="4">
        <v>14</v>
      </c>
      <c r="C7" s="4">
        <v>3</v>
      </c>
      <c r="D7" s="4">
        <v>6</v>
      </c>
      <c r="E7" s="4">
        <v>54</v>
      </c>
    </row>
    <row r="8" spans="1:5" ht="14.5" x14ac:dyDescent="0.35">
      <c r="A8" s="4" t="s">
        <v>13</v>
      </c>
      <c r="B8" s="4">
        <v>13</v>
      </c>
      <c r="C8" s="4">
        <v>1</v>
      </c>
      <c r="D8" s="4">
        <v>7</v>
      </c>
      <c r="E8" s="4">
        <v>84</v>
      </c>
    </row>
    <row r="9" spans="1:5" ht="14.5" x14ac:dyDescent="0.35">
      <c r="A9" s="4" t="s">
        <v>40</v>
      </c>
      <c r="B9" s="4">
        <v>7</v>
      </c>
      <c r="C9" s="4">
        <v>2</v>
      </c>
      <c r="D9" s="4">
        <v>2</v>
      </c>
      <c r="E9" s="4">
        <v>42</v>
      </c>
    </row>
    <row r="10" spans="1:5" ht="14.5" x14ac:dyDescent="0.35">
      <c r="A10" s="4" t="s">
        <v>41</v>
      </c>
      <c r="B10" s="4">
        <v>19</v>
      </c>
      <c r="C10" s="4">
        <v>2</v>
      </c>
      <c r="D10" s="4">
        <v>2</v>
      </c>
      <c r="E10" s="4">
        <v>50</v>
      </c>
    </row>
    <row r="11" spans="1:5" ht="14.5" x14ac:dyDescent="0.35">
      <c r="A11" s="4" t="s">
        <v>42</v>
      </c>
      <c r="B11" s="4">
        <v>8</v>
      </c>
      <c r="C11" s="4">
        <v>3</v>
      </c>
      <c r="D11" s="4">
        <v>7</v>
      </c>
      <c r="E11" s="4">
        <v>35</v>
      </c>
    </row>
    <row r="12" spans="1:5" ht="14.5" x14ac:dyDescent="0.35">
      <c r="A12" s="4" t="s">
        <v>43</v>
      </c>
      <c r="B12" s="4">
        <v>13</v>
      </c>
      <c r="C12" s="4">
        <v>2</v>
      </c>
      <c r="D12" s="4">
        <v>1</v>
      </c>
      <c r="E12" s="4">
        <v>35</v>
      </c>
    </row>
    <row r="13" spans="1:5" ht="14.5" x14ac:dyDescent="0.35">
      <c r="A13" s="4" t="s">
        <v>44</v>
      </c>
      <c r="B13" s="4">
        <v>14</v>
      </c>
      <c r="C13" s="4">
        <v>2</v>
      </c>
      <c r="D13" s="4">
        <v>8</v>
      </c>
      <c r="E13" s="4">
        <v>57</v>
      </c>
    </row>
    <row r="14" spans="1:5" ht="14.5" x14ac:dyDescent="0.35">
      <c r="A14" s="4" t="s">
        <v>45</v>
      </c>
      <c r="B14" s="4">
        <v>15</v>
      </c>
      <c r="C14" s="4">
        <v>2</v>
      </c>
      <c r="D14" s="4">
        <v>3</v>
      </c>
      <c r="E14" s="4">
        <v>55</v>
      </c>
    </row>
    <row r="15" spans="1:5" ht="14.5" x14ac:dyDescent="0.35">
      <c r="A15" s="4" t="s">
        <v>14</v>
      </c>
      <c r="B15" s="4">
        <v>10</v>
      </c>
      <c r="C15" s="4">
        <v>1</v>
      </c>
      <c r="D15" s="4">
        <v>6</v>
      </c>
      <c r="E15" s="4">
        <v>72</v>
      </c>
    </row>
    <row r="16" spans="1:5" ht="14.5" x14ac:dyDescent="0.35">
      <c r="A16" s="4" t="s">
        <v>15</v>
      </c>
      <c r="B16" s="4">
        <v>6</v>
      </c>
      <c r="C16" s="4">
        <v>1</v>
      </c>
      <c r="D16" s="4">
        <v>9</v>
      </c>
      <c r="E16" s="4">
        <v>74</v>
      </c>
    </row>
    <row r="17" spans="1:5" ht="14.5" x14ac:dyDescent="0.35">
      <c r="A17" s="4" t="s">
        <v>46</v>
      </c>
      <c r="B17" s="4">
        <v>11</v>
      </c>
      <c r="C17" s="4">
        <v>2</v>
      </c>
      <c r="D17" s="4">
        <v>6</v>
      </c>
      <c r="E17" s="4">
        <v>47</v>
      </c>
    </row>
    <row r="18" spans="1:5" ht="14.5" x14ac:dyDescent="0.35">
      <c r="A18" s="4" t="s">
        <v>47</v>
      </c>
      <c r="B18" s="4">
        <v>6</v>
      </c>
      <c r="C18" s="4">
        <v>3</v>
      </c>
      <c r="D18" s="4">
        <v>9</v>
      </c>
      <c r="E18" s="4">
        <v>61</v>
      </c>
    </row>
    <row r="19" spans="1:5" ht="14.5" x14ac:dyDescent="0.35">
      <c r="A19" s="4" t="s">
        <v>16</v>
      </c>
      <c r="B19" s="4">
        <v>15</v>
      </c>
      <c r="C19" s="4">
        <v>1</v>
      </c>
      <c r="D19" s="4">
        <v>7</v>
      </c>
      <c r="E19" s="4">
        <v>75</v>
      </c>
    </row>
    <row r="20" spans="1:5" ht="14.5" x14ac:dyDescent="0.35">
      <c r="A20" s="4" t="s">
        <v>48</v>
      </c>
      <c r="B20" s="4">
        <v>6</v>
      </c>
      <c r="C20" s="4">
        <v>3</v>
      </c>
      <c r="D20" s="4">
        <v>9</v>
      </c>
      <c r="E20" s="4">
        <v>60</v>
      </c>
    </row>
    <row r="21" spans="1:5" ht="15.75" customHeight="1" x14ac:dyDescent="0.35">
      <c r="A21" s="4" t="s">
        <v>49</v>
      </c>
      <c r="B21" s="4">
        <v>15</v>
      </c>
      <c r="C21" s="4">
        <v>2</v>
      </c>
      <c r="D21" s="4">
        <v>2</v>
      </c>
      <c r="E21" s="4">
        <v>26</v>
      </c>
    </row>
    <row r="22" spans="1:5" ht="15.75" customHeight="1" x14ac:dyDescent="0.35">
      <c r="A22" s="4" t="s">
        <v>50</v>
      </c>
      <c r="B22" s="4">
        <v>5</v>
      </c>
      <c r="C22" s="4">
        <v>2</v>
      </c>
      <c r="D22" s="4">
        <v>8</v>
      </c>
      <c r="E22" s="4">
        <v>53</v>
      </c>
    </row>
    <row r="23" spans="1:5" ht="15.75" customHeight="1" x14ac:dyDescent="0.35">
      <c r="A23" s="4" t="s">
        <v>51</v>
      </c>
      <c r="B23" s="4">
        <v>15</v>
      </c>
      <c r="C23" s="4">
        <v>1</v>
      </c>
      <c r="D23" s="4">
        <v>8</v>
      </c>
      <c r="E23" s="4">
        <v>71</v>
      </c>
    </row>
    <row r="24" spans="1:5" ht="15.75" customHeight="1" x14ac:dyDescent="0.35">
      <c r="A24" s="4" t="s">
        <v>52</v>
      </c>
      <c r="B24" s="4">
        <v>15</v>
      </c>
      <c r="C24" s="4">
        <v>2</v>
      </c>
      <c r="D24" s="4">
        <v>2</v>
      </c>
      <c r="E24" s="4">
        <v>69</v>
      </c>
    </row>
    <row r="25" spans="1:5" ht="15.75" customHeight="1" x14ac:dyDescent="0.35">
      <c r="A25" s="4" t="s">
        <v>17</v>
      </c>
      <c r="B25" s="4">
        <v>16</v>
      </c>
      <c r="C25" s="4">
        <v>1</v>
      </c>
      <c r="D25" s="4">
        <v>4</v>
      </c>
      <c r="E25" s="4">
        <v>81</v>
      </c>
    </row>
    <row r="26" spans="1:5" ht="15.75" customHeight="1" x14ac:dyDescent="0.35">
      <c r="A26" s="4" t="s">
        <v>53</v>
      </c>
      <c r="B26" s="4">
        <v>15</v>
      </c>
      <c r="C26" s="4">
        <v>2</v>
      </c>
      <c r="D26" s="4">
        <v>7</v>
      </c>
      <c r="E26" s="4">
        <v>65</v>
      </c>
    </row>
    <row r="27" spans="1:5" ht="15.75" customHeight="1" x14ac:dyDescent="0.35">
      <c r="A27" s="4" t="s">
        <v>54</v>
      </c>
      <c r="B27" s="4">
        <v>7</v>
      </c>
      <c r="C27" s="4">
        <v>2</v>
      </c>
      <c r="D27" s="4">
        <v>4</v>
      </c>
      <c r="E27" s="4">
        <v>29</v>
      </c>
    </row>
    <row r="28" spans="1:5" ht="15.75" customHeight="1" x14ac:dyDescent="0.35">
      <c r="A28" s="4" t="s">
        <v>55</v>
      </c>
      <c r="B28" s="4">
        <v>10</v>
      </c>
      <c r="C28" s="4">
        <v>1</v>
      </c>
      <c r="D28" s="4">
        <v>4</v>
      </c>
      <c r="E28" s="4">
        <v>47</v>
      </c>
    </row>
    <row r="29" spans="1:5" ht="15.75" customHeight="1" x14ac:dyDescent="0.35">
      <c r="A29" s="4" t="s">
        <v>56</v>
      </c>
      <c r="B29" s="4">
        <v>12</v>
      </c>
      <c r="C29" s="4">
        <v>1</v>
      </c>
      <c r="D29" s="4">
        <v>6</v>
      </c>
      <c r="E29" s="4">
        <v>67</v>
      </c>
    </row>
    <row r="30" spans="1:5" ht="15.75" customHeight="1" x14ac:dyDescent="0.35">
      <c r="A30" s="4" t="s">
        <v>57</v>
      </c>
      <c r="B30" s="4">
        <v>13</v>
      </c>
      <c r="C30" s="4">
        <v>1</v>
      </c>
      <c r="D30" s="4">
        <v>6</v>
      </c>
      <c r="E30" s="4">
        <v>50</v>
      </c>
    </row>
    <row r="31" spans="1:5" ht="15.75" customHeight="1" x14ac:dyDescent="0.35">
      <c r="A31" s="4" t="s">
        <v>58</v>
      </c>
      <c r="B31" s="4">
        <v>11</v>
      </c>
      <c r="C31" s="4">
        <v>2</v>
      </c>
      <c r="D31" s="4">
        <v>3</v>
      </c>
      <c r="E31" s="4">
        <v>44</v>
      </c>
    </row>
    <row r="32" spans="1:5" ht="15.75" customHeight="1" x14ac:dyDescent="0.35">
      <c r="A32" s="4" t="s">
        <v>59</v>
      </c>
      <c r="B32" s="4">
        <v>8</v>
      </c>
      <c r="C32" s="4">
        <v>2</v>
      </c>
      <c r="D32" s="4">
        <v>9</v>
      </c>
      <c r="E32" s="4">
        <v>62</v>
      </c>
    </row>
    <row r="33" spans="1:5" ht="15.75" customHeight="1" x14ac:dyDescent="0.35">
      <c r="A33" s="4" t="s">
        <v>60</v>
      </c>
      <c r="B33" s="4">
        <v>10</v>
      </c>
      <c r="C33" s="4">
        <v>3</v>
      </c>
      <c r="D33" s="4">
        <v>2</v>
      </c>
      <c r="E33" s="4">
        <v>35</v>
      </c>
    </row>
    <row r="34" spans="1:5" ht="15.75" customHeight="1" x14ac:dyDescent="0.35">
      <c r="A34" s="4" t="s">
        <v>61</v>
      </c>
      <c r="B34" s="4">
        <v>9</v>
      </c>
      <c r="C34" s="4">
        <v>1</v>
      </c>
      <c r="D34" s="4">
        <v>6</v>
      </c>
      <c r="E34" s="4">
        <v>46</v>
      </c>
    </row>
    <row r="35" spans="1:5" ht="15.75" customHeight="1" x14ac:dyDescent="0.35">
      <c r="A35" s="4" t="s">
        <v>62</v>
      </c>
      <c r="B35" s="4">
        <v>12</v>
      </c>
      <c r="C35" s="4">
        <v>2</v>
      </c>
      <c r="D35" s="4">
        <v>7</v>
      </c>
      <c r="E35" s="4">
        <v>35</v>
      </c>
    </row>
    <row r="36" spans="1:5" ht="15.75" customHeight="1" x14ac:dyDescent="0.35">
      <c r="A36" s="4" t="s">
        <v>63</v>
      </c>
      <c r="B36" s="4">
        <v>5</v>
      </c>
      <c r="C36" s="4">
        <v>2</v>
      </c>
      <c r="D36" s="4">
        <v>9</v>
      </c>
      <c r="E36" s="4">
        <v>44</v>
      </c>
    </row>
    <row r="37" spans="1:5" ht="15.75" customHeight="1" x14ac:dyDescent="0.35">
      <c r="A37" s="4" t="s">
        <v>64</v>
      </c>
      <c r="B37" s="4">
        <v>5</v>
      </c>
      <c r="C37" s="4">
        <v>1</v>
      </c>
      <c r="D37" s="4">
        <v>3</v>
      </c>
      <c r="E37" s="4">
        <v>43</v>
      </c>
    </row>
    <row r="38" spans="1:5" ht="15.75" customHeight="1" x14ac:dyDescent="0.35">
      <c r="A38" s="4" t="s">
        <v>65</v>
      </c>
      <c r="B38" s="4">
        <v>17</v>
      </c>
      <c r="C38" s="4">
        <v>3</v>
      </c>
      <c r="D38" s="4">
        <v>3</v>
      </c>
      <c r="E38" s="4">
        <v>43</v>
      </c>
    </row>
    <row r="39" spans="1:5" ht="15.75" customHeight="1" x14ac:dyDescent="0.35">
      <c r="A39" s="4" t="s">
        <v>18</v>
      </c>
      <c r="B39" s="4">
        <v>19</v>
      </c>
      <c r="C39" s="4">
        <v>1</v>
      </c>
      <c r="D39" s="4">
        <v>7</v>
      </c>
      <c r="E39" s="4">
        <v>74</v>
      </c>
    </row>
    <row r="40" spans="1:5" ht="15.75" customHeight="1" x14ac:dyDescent="0.35">
      <c r="A40" s="4" t="s">
        <v>66</v>
      </c>
      <c r="B40" s="4">
        <v>15</v>
      </c>
      <c r="C40" s="4">
        <v>3</v>
      </c>
      <c r="D40" s="4">
        <v>4</v>
      </c>
      <c r="E40" s="4">
        <v>30</v>
      </c>
    </row>
    <row r="41" spans="1:5" ht="15.75" customHeight="1" x14ac:dyDescent="0.35">
      <c r="A41" s="4" t="s">
        <v>19</v>
      </c>
      <c r="B41" s="4">
        <v>10</v>
      </c>
      <c r="C41" s="4">
        <v>2</v>
      </c>
      <c r="D41" s="4">
        <v>8</v>
      </c>
      <c r="E41" s="4">
        <v>77</v>
      </c>
    </row>
    <row r="42" spans="1:5" ht="15.75" customHeight="1" x14ac:dyDescent="0.35">
      <c r="A42" s="4" t="s">
        <v>67</v>
      </c>
      <c r="B42" s="4">
        <v>14</v>
      </c>
      <c r="C42" s="4">
        <v>3</v>
      </c>
      <c r="D42" s="4">
        <v>7</v>
      </c>
      <c r="E42" s="4">
        <v>67</v>
      </c>
    </row>
    <row r="43" spans="1:5" ht="15.75" customHeight="1" x14ac:dyDescent="0.35">
      <c r="A43" s="4" t="s">
        <v>68</v>
      </c>
      <c r="B43" s="4">
        <v>16</v>
      </c>
      <c r="C43" s="4">
        <v>2</v>
      </c>
      <c r="D43" s="4">
        <v>5</v>
      </c>
      <c r="E43" s="4">
        <v>48</v>
      </c>
    </row>
    <row r="44" spans="1:5" ht="15.75" customHeight="1" x14ac:dyDescent="0.35">
      <c r="A44" s="4" t="s">
        <v>69</v>
      </c>
      <c r="B44" s="4">
        <v>6</v>
      </c>
      <c r="C44" s="4">
        <v>1</v>
      </c>
      <c r="D44" s="4">
        <v>7</v>
      </c>
      <c r="E44" s="4">
        <v>49</v>
      </c>
    </row>
    <row r="45" spans="1:5" ht="15.75" customHeight="1" x14ac:dyDescent="0.35">
      <c r="A45" s="4" t="s">
        <v>70</v>
      </c>
      <c r="B45" s="4">
        <v>9</v>
      </c>
      <c r="C45" s="4">
        <v>1</v>
      </c>
      <c r="D45" s="4">
        <v>3</v>
      </c>
      <c r="E45" s="4">
        <v>36</v>
      </c>
    </row>
    <row r="46" spans="1:5" ht="15.75" customHeight="1" x14ac:dyDescent="0.35">
      <c r="A46" s="4" t="s">
        <v>71</v>
      </c>
      <c r="B46" s="4">
        <v>5</v>
      </c>
      <c r="C46" s="4">
        <v>1</v>
      </c>
      <c r="D46" s="4">
        <v>2</v>
      </c>
      <c r="E46" s="4">
        <v>56</v>
      </c>
    </row>
    <row r="47" spans="1:5" ht="15.75" customHeight="1" x14ac:dyDescent="0.35">
      <c r="A47" s="4" t="s">
        <v>72</v>
      </c>
      <c r="B47" s="4">
        <v>11</v>
      </c>
      <c r="C47" s="4">
        <v>3</v>
      </c>
      <c r="D47" s="4">
        <v>6</v>
      </c>
      <c r="E47" s="4">
        <v>42</v>
      </c>
    </row>
    <row r="48" spans="1:5" ht="15.75" customHeight="1" x14ac:dyDescent="0.35">
      <c r="A48" s="4" t="s">
        <v>73</v>
      </c>
      <c r="B48" s="4">
        <v>5</v>
      </c>
      <c r="C48" s="4">
        <v>2</v>
      </c>
      <c r="D48" s="4">
        <v>2</v>
      </c>
      <c r="E48" s="4">
        <v>28</v>
      </c>
    </row>
    <row r="49" spans="1:5" ht="15.75" customHeight="1" x14ac:dyDescent="0.35">
      <c r="A49" s="4" t="s">
        <v>74</v>
      </c>
      <c r="B49" s="4">
        <v>8</v>
      </c>
      <c r="C49" s="4">
        <v>1</v>
      </c>
      <c r="D49" s="4">
        <v>3</v>
      </c>
      <c r="E49" s="4">
        <v>45</v>
      </c>
    </row>
    <row r="50" spans="1:5" ht="15.75" customHeight="1" x14ac:dyDescent="0.35">
      <c r="A50" s="4" t="s">
        <v>75</v>
      </c>
      <c r="B50" s="4">
        <v>13</v>
      </c>
      <c r="C50" s="4">
        <v>1</v>
      </c>
      <c r="D50" s="4">
        <v>6</v>
      </c>
      <c r="E50" s="4">
        <v>66</v>
      </c>
    </row>
    <row r="51" spans="1:5" ht="15.75" customHeight="1" x14ac:dyDescent="0.35">
      <c r="A51" s="4" t="s">
        <v>76</v>
      </c>
      <c r="B51" s="4">
        <v>5</v>
      </c>
      <c r="C51" s="4">
        <v>2</v>
      </c>
      <c r="D51" s="4">
        <v>5</v>
      </c>
      <c r="E51" s="4">
        <v>33</v>
      </c>
    </row>
    <row r="52" spans="1:5" ht="15.75" customHeight="1" x14ac:dyDescent="0.35">
      <c r="A52" s="4" t="s">
        <v>77</v>
      </c>
      <c r="B52" s="4">
        <v>8</v>
      </c>
      <c r="C52" s="4">
        <v>1</v>
      </c>
      <c r="D52" s="4">
        <v>8</v>
      </c>
      <c r="E52" s="4">
        <v>46</v>
      </c>
    </row>
    <row r="53" spans="1:5" ht="15.75" customHeight="1" x14ac:dyDescent="0.35">
      <c r="A53" s="4" t="s">
        <v>78</v>
      </c>
      <c r="B53" s="4">
        <v>10</v>
      </c>
      <c r="C53" s="4">
        <v>2</v>
      </c>
      <c r="D53" s="4">
        <v>9</v>
      </c>
      <c r="E53" s="4">
        <v>70</v>
      </c>
    </row>
    <row r="54" spans="1:5" ht="15.75" customHeight="1" x14ac:dyDescent="0.35">
      <c r="A54" s="4" t="s">
        <v>79</v>
      </c>
      <c r="B54" s="4">
        <v>10</v>
      </c>
      <c r="C54" s="4">
        <v>2</v>
      </c>
      <c r="D54" s="4">
        <v>3</v>
      </c>
      <c r="E54" s="4">
        <v>33</v>
      </c>
    </row>
    <row r="55" spans="1:5" ht="15.75" customHeight="1" x14ac:dyDescent="0.35">
      <c r="A55" s="4" t="s">
        <v>80</v>
      </c>
      <c r="B55" s="4">
        <v>16</v>
      </c>
      <c r="C55" s="4">
        <v>2</v>
      </c>
      <c r="D55" s="4">
        <v>3</v>
      </c>
      <c r="E55" s="4">
        <v>52</v>
      </c>
    </row>
    <row r="56" spans="1:5" ht="15.75" customHeight="1" x14ac:dyDescent="0.35">
      <c r="A56" s="4" t="s">
        <v>81</v>
      </c>
      <c r="B56" s="4">
        <v>19</v>
      </c>
      <c r="C56" s="4">
        <v>2</v>
      </c>
      <c r="D56" s="4">
        <v>3</v>
      </c>
      <c r="E56" s="4">
        <v>36</v>
      </c>
    </row>
    <row r="57" spans="1:5" ht="15.75" customHeight="1" x14ac:dyDescent="0.35">
      <c r="A57" s="4" t="s">
        <v>82</v>
      </c>
      <c r="B57" s="4">
        <v>17</v>
      </c>
      <c r="C57" s="4">
        <v>2</v>
      </c>
      <c r="D57" s="4">
        <v>6</v>
      </c>
      <c r="E57" s="4">
        <v>45</v>
      </c>
    </row>
    <row r="58" spans="1:5" ht="15.75" customHeight="1" x14ac:dyDescent="0.35">
      <c r="A58" s="4" t="s">
        <v>83</v>
      </c>
      <c r="B58" s="4">
        <v>12</v>
      </c>
      <c r="C58" s="4">
        <v>3</v>
      </c>
      <c r="D58" s="4">
        <v>1</v>
      </c>
      <c r="E58" s="4">
        <v>29</v>
      </c>
    </row>
    <row r="59" spans="1:5" ht="15.75" customHeight="1" x14ac:dyDescent="0.35">
      <c r="A59" s="4" t="s">
        <v>84</v>
      </c>
      <c r="B59" s="4">
        <v>5</v>
      </c>
      <c r="C59" s="4">
        <v>1</v>
      </c>
      <c r="D59" s="4">
        <v>7</v>
      </c>
      <c r="E59" s="4">
        <v>47</v>
      </c>
    </row>
    <row r="60" spans="1:5" ht="15.75" customHeight="1" x14ac:dyDescent="0.35">
      <c r="A60" s="4" t="s">
        <v>85</v>
      </c>
      <c r="B60" s="4">
        <v>11</v>
      </c>
      <c r="C60" s="4">
        <v>3</v>
      </c>
      <c r="D60" s="4">
        <v>1</v>
      </c>
      <c r="E60" s="4">
        <v>28</v>
      </c>
    </row>
    <row r="61" spans="1:5" ht="15.75" customHeight="1" x14ac:dyDescent="0.35">
      <c r="A61" s="4" t="s">
        <v>86</v>
      </c>
      <c r="B61" s="4">
        <v>5</v>
      </c>
      <c r="C61" s="4">
        <v>1</v>
      </c>
      <c r="D61" s="4">
        <v>5</v>
      </c>
      <c r="E61" s="4">
        <v>20</v>
      </c>
    </row>
    <row r="62" spans="1:5" ht="15.75" customHeight="1" x14ac:dyDescent="0.35">
      <c r="A62" s="4" t="s">
        <v>87</v>
      </c>
      <c r="B62" s="4">
        <v>17</v>
      </c>
      <c r="C62" s="4">
        <v>3</v>
      </c>
      <c r="D62" s="4">
        <v>8</v>
      </c>
      <c r="E62" s="4">
        <v>44</v>
      </c>
    </row>
    <row r="63" spans="1:5" ht="15.75" customHeight="1" x14ac:dyDescent="0.35">
      <c r="A63" s="4" t="s">
        <v>88</v>
      </c>
      <c r="B63" s="4">
        <v>18</v>
      </c>
      <c r="C63" s="4">
        <v>2</v>
      </c>
      <c r="D63" s="4">
        <v>4</v>
      </c>
      <c r="E63" s="4">
        <v>52</v>
      </c>
    </row>
    <row r="64" spans="1:5" ht="15.75" customHeight="1" x14ac:dyDescent="0.35">
      <c r="A64" s="4" t="s">
        <v>89</v>
      </c>
      <c r="B64" s="4">
        <v>11</v>
      </c>
      <c r="C64" s="4">
        <v>1</v>
      </c>
      <c r="D64" s="4">
        <v>5</v>
      </c>
      <c r="E64" s="4">
        <v>39</v>
      </c>
    </row>
    <row r="65" spans="1:5" ht="15.75" customHeight="1" x14ac:dyDescent="0.35">
      <c r="A65" s="4" t="s">
        <v>90</v>
      </c>
      <c r="B65" s="4">
        <v>7</v>
      </c>
      <c r="C65" s="4">
        <v>1</v>
      </c>
      <c r="D65" s="4">
        <v>4</v>
      </c>
      <c r="E65" s="4">
        <v>53</v>
      </c>
    </row>
    <row r="66" spans="1:5" ht="15.75" customHeight="1" x14ac:dyDescent="0.35">
      <c r="A66" s="4" t="s">
        <v>91</v>
      </c>
      <c r="B66" s="4">
        <v>15</v>
      </c>
      <c r="C66" s="4">
        <v>3</v>
      </c>
      <c r="D66" s="4">
        <v>4</v>
      </c>
      <c r="E66" s="4">
        <v>40</v>
      </c>
    </row>
    <row r="67" spans="1:5" ht="15.75" customHeight="1" x14ac:dyDescent="0.35">
      <c r="A67" s="4" t="s">
        <v>92</v>
      </c>
      <c r="B67" s="4">
        <v>12</v>
      </c>
      <c r="C67" s="4">
        <v>3</v>
      </c>
      <c r="D67" s="4">
        <v>8</v>
      </c>
      <c r="E67" s="4">
        <v>60</v>
      </c>
    </row>
    <row r="68" spans="1:5" ht="15.75" customHeight="1" x14ac:dyDescent="0.35">
      <c r="A68" s="4" t="s">
        <v>93</v>
      </c>
      <c r="B68" s="4">
        <v>7</v>
      </c>
      <c r="C68" s="4">
        <v>1</v>
      </c>
      <c r="D68" s="4">
        <v>2</v>
      </c>
      <c r="E68" s="4">
        <v>12</v>
      </c>
    </row>
    <row r="69" spans="1:5" ht="15.75" customHeight="1" x14ac:dyDescent="0.35">
      <c r="A69" s="4" t="s">
        <v>94</v>
      </c>
      <c r="B69" s="4">
        <v>18</v>
      </c>
      <c r="C69" s="4">
        <v>3</v>
      </c>
      <c r="D69" s="4">
        <v>1</v>
      </c>
      <c r="E69" s="4">
        <v>30</v>
      </c>
    </row>
    <row r="70" spans="1:5" ht="15.75" customHeight="1" x14ac:dyDescent="0.35">
      <c r="A70" s="4" t="s">
        <v>95</v>
      </c>
      <c r="B70" s="4">
        <v>18</v>
      </c>
      <c r="C70" s="4">
        <v>3</v>
      </c>
      <c r="D70" s="4">
        <v>3</v>
      </c>
      <c r="E70" s="4">
        <v>16</v>
      </c>
    </row>
    <row r="71" spans="1:5" ht="15.75" customHeight="1" x14ac:dyDescent="0.35">
      <c r="A71" s="4" t="s">
        <v>96</v>
      </c>
      <c r="B71" s="4">
        <v>17</v>
      </c>
      <c r="C71" s="4">
        <v>3</v>
      </c>
      <c r="D71" s="4">
        <v>9</v>
      </c>
      <c r="E71" s="4">
        <v>68</v>
      </c>
    </row>
    <row r="72" spans="1:5" ht="15.75" customHeight="1" x14ac:dyDescent="0.35">
      <c r="A72" s="4" t="s">
        <v>97</v>
      </c>
      <c r="B72" s="4">
        <v>5</v>
      </c>
      <c r="C72" s="4">
        <v>2</v>
      </c>
      <c r="D72" s="4">
        <v>4</v>
      </c>
      <c r="E72" s="4">
        <v>37</v>
      </c>
    </row>
    <row r="73" spans="1:5" ht="15.75" customHeight="1" x14ac:dyDescent="0.35">
      <c r="A73" s="4" t="s">
        <v>98</v>
      </c>
      <c r="B73" s="4">
        <v>17</v>
      </c>
      <c r="C73" s="4">
        <v>2</v>
      </c>
      <c r="D73" s="4">
        <v>5</v>
      </c>
      <c r="E73" s="4">
        <v>47</v>
      </c>
    </row>
    <row r="74" spans="1:5" ht="15.75" customHeight="1" x14ac:dyDescent="0.35">
      <c r="A74" s="4" t="s">
        <v>99</v>
      </c>
      <c r="B74" s="4">
        <v>17</v>
      </c>
      <c r="C74" s="4">
        <v>3</v>
      </c>
      <c r="D74" s="4">
        <v>2</v>
      </c>
      <c r="E74" s="4">
        <v>33</v>
      </c>
    </row>
    <row r="75" spans="1:5" ht="15.75" customHeight="1" x14ac:dyDescent="0.35">
      <c r="A75" s="4" t="s">
        <v>100</v>
      </c>
      <c r="B75" s="4">
        <v>18</v>
      </c>
      <c r="C75" s="4">
        <v>3</v>
      </c>
      <c r="D75" s="4">
        <v>4</v>
      </c>
      <c r="E75" s="4">
        <v>17</v>
      </c>
    </row>
    <row r="76" spans="1:5" ht="15.75" customHeight="1" x14ac:dyDescent="0.35">
      <c r="A76" s="4" t="s">
        <v>101</v>
      </c>
      <c r="B76" s="4">
        <v>12</v>
      </c>
      <c r="C76" s="4">
        <v>2</v>
      </c>
      <c r="D76" s="4">
        <v>2</v>
      </c>
      <c r="E76" s="4">
        <v>29</v>
      </c>
    </row>
    <row r="77" spans="1:5" ht="15.75" customHeight="1" x14ac:dyDescent="0.35">
      <c r="A77" s="4" t="s">
        <v>102</v>
      </c>
      <c r="B77" s="4">
        <v>7</v>
      </c>
      <c r="C77" s="4">
        <v>2</v>
      </c>
      <c r="D77" s="4">
        <v>2</v>
      </c>
      <c r="E77" s="4">
        <v>22</v>
      </c>
    </row>
    <row r="78" spans="1:5" ht="15.75" customHeight="1" x14ac:dyDescent="0.35">
      <c r="A78" s="4" t="s">
        <v>103</v>
      </c>
      <c r="B78" s="4">
        <v>6</v>
      </c>
      <c r="C78" s="4">
        <v>1</v>
      </c>
      <c r="D78" s="4">
        <v>4</v>
      </c>
      <c r="E78" s="4">
        <v>25</v>
      </c>
    </row>
    <row r="79" spans="1:5" ht="15.75" customHeight="1" x14ac:dyDescent="0.35">
      <c r="A79" s="4" t="s">
        <v>104</v>
      </c>
      <c r="B79" s="4">
        <v>5</v>
      </c>
      <c r="C79" s="4">
        <v>1</v>
      </c>
      <c r="D79" s="4">
        <v>6</v>
      </c>
      <c r="E79" s="4">
        <v>60</v>
      </c>
    </row>
    <row r="80" spans="1:5" ht="15.75" customHeight="1" x14ac:dyDescent="0.35">
      <c r="A80" s="4" t="s">
        <v>105</v>
      </c>
      <c r="B80" s="4">
        <v>18</v>
      </c>
      <c r="C80" s="4">
        <v>2</v>
      </c>
      <c r="D80" s="4">
        <v>7</v>
      </c>
      <c r="E80" s="4">
        <v>50</v>
      </c>
    </row>
    <row r="81" spans="1:5" ht="15.75" customHeight="1" x14ac:dyDescent="0.35">
      <c r="A81" s="4" t="s">
        <v>106</v>
      </c>
      <c r="B81" s="4">
        <v>7</v>
      </c>
      <c r="C81" s="4">
        <v>3</v>
      </c>
      <c r="D81" s="4">
        <v>3</v>
      </c>
      <c r="E81" s="4">
        <v>32</v>
      </c>
    </row>
    <row r="82" spans="1:5" ht="15.75" customHeight="1" x14ac:dyDescent="0.35">
      <c r="A82" s="4" t="s">
        <v>107</v>
      </c>
      <c r="B82" s="4">
        <v>19</v>
      </c>
      <c r="C82" s="4">
        <v>3</v>
      </c>
      <c r="D82" s="4">
        <v>3</v>
      </c>
      <c r="E82" s="4">
        <v>58</v>
      </c>
    </row>
    <row r="83" spans="1:5" ht="15.75" customHeight="1" x14ac:dyDescent="0.35">
      <c r="A83" s="4" t="s">
        <v>108</v>
      </c>
      <c r="B83" s="4">
        <v>6</v>
      </c>
      <c r="C83" s="4">
        <v>3</v>
      </c>
      <c r="D83" s="4">
        <v>6</v>
      </c>
      <c r="E83" s="4">
        <v>50</v>
      </c>
    </row>
    <row r="84" spans="1:5" ht="15.75" customHeight="1" x14ac:dyDescent="0.35">
      <c r="A84" s="4" t="s">
        <v>109</v>
      </c>
      <c r="B84" s="4">
        <v>6</v>
      </c>
      <c r="C84" s="4">
        <v>3</v>
      </c>
      <c r="D84" s="4">
        <v>3</v>
      </c>
      <c r="E84" s="4">
        <v>33</v>
      </c>
    </row>
    <row r="85" spans="1:5" ht="15.75" customHeight="1" x14ac:dyDescent="0.35">
      <c r="A85" s="4" t="s">
        <v>110</v>
      </c>
      <c r="B85" s="4">
        <v>10</v>
      </c>
      <c r="C85" s="4">
        <v>1</v>
      </c>
      <c r="D85" s="4">
        <v>2</v>
      </c>
      <c r="E85" s="4">
        <v>25</v>
      </c>
    </row>
    <row r="86" spans="1:5" ht="15.75" customHeight="1" x14ac:dyDescent="0.35">
      <c r="A86" s="4" t="s">
        <v>20</v>
      </c>
      <c r="B86" s="4">
        <v>16</v>
      </c>
      <c r="C86" s="4">
        <v>2</v>
      </c>
      <c r="D86" s="4">
        <v>8</v>
      </c>
      <c r="E86" s="4">
        <v>72</v>
      </c>
    </row>
    <row r="87" spans="1:5" ht="15.75" customHeight="1" x14ac:dyDescent="0.35">
      <c r="A87" s="4" t="s">
        <v>111</v>
      </c>
      <c r="B87" s="4">
        <v>5</v>
      </c>
      <c r="C87" s="4">
        <v>3</v>
      </c>
      <c r="D87" s="4">
        <v>5</v>
      </c>
      <c r="E87" s="4">
        <v>37</v>
      </c>
    </row>
    <row r="88" spans="1:5" ht="15.75" customHeight="1" x14ac:dyDescent="0.35">
      <c r="A88" s="4" t="s">
        <v>112</v>
      </c>
      <c r="B88" s="4">
        <v>6</v>
      </c>
      <c r="C88" s="4">
        <v>1</v>
      </c>
      <c r="D88" s="4">
        <v>1</v>
      </c>
      <c r="E88" s="4">
        <v>23</v>
      </c>
    </row>
    <row r="89" spans="1:5" ht="15.75" customHeight="1" x14ac:dyDescent="0.35">
      <c r="A89" s="4" t="s">
        <v>113</v>
      </c>
      <c r="B89" s="4">
        <v>18</v>
      </c>
      <c r="C89" s="4">
        <v>3</v>
      </c>
      <c r="D89" s="4">
        <v>3</v>
      </c>
      <c r="E89" s="4">
        <v>27</v>
      </c>
    </row>
    <row r="90" spans="1:5" ht="15.75" customHeight="1" x14ac:dyDescent="0.35">
      <c r="A90" s="4" t="s">
        <v>114</v>
      </c>
      <c r="B90" s="4">
        <v>10</v>
      </c>
      <c r="C90" s="4">
        <v>2</v>
      </c>
      <c r="D90" s="4">
        <v>8</v>
      </c>
      <c r="E90" s="4">
        <v>32</v>
      </c>
    </row>
    <row r="91" spans="1:5" ht="15.75" customHeight="1" x14ac:dyDescent="0.35">
      <c r="A91" s="4" t="s">
        <v>115</v>
      </c>
      <c r="B91" s="4">
        <v>7</v>
      </c>
      <c r="C91" s="4">
        <v>1</v>
      </c>
      <c r="D91" s="4">
        <v>4</v>
      </c>
      <c r="E91" s="4">
        <v>41</v>
      </c>
    </row>
    <row r="92" spans="1:5" ht="15.75" customHeight="1" x14ac:dyDescent="0.35">
      <c r="A92" s="4" t="s">
        <v>116</v>
      </c>
      <c r="B92" s="4">
        <v>19</v>
      </c>
      <c r="C92" s="4">
        <v>2</v>
      </c>
      <c r="D92" s="4">
        <v>7</v>
      </c>
      <c r="E92" s="4">
        <v>49</v>
      </c>
    </row>
    <row r="93" spans="1:5" ht="15.75" customHeight="1" x14ac:dyDescent="0.35">
      <c r="A93" s="4" t="s">
        <v>117</v>
      </c>
      <c r="B93" s="4">
        <v>8</v>
      </c>
      <c r="C93" s="4">
        <v>2</v>
      </c>
      <c r="D93" s="4">
        <v>2</v>
      </c>
      <c r="E93" s="4">
        <v>38</v>
      </c>
    </row>
    <row r="94" spans="1:5" ht="15.75" customHeight="1" x14ac:dyDescent="0.35">
      <c r="A94" s="4" t="s">
        <v>21</v>
      </c>
      <c r="B94" s="4">
        <v>5</v>
      </c>
      <c r="C94" s="4">
        <v>1</v>
      </c>
      <c r="D94" s="4">
        <v>7</v>
      </c>
      <c r="E94" s="4">
        <v>74</v>
      </c>
    </row>
    <row r="95" spans="1:5" ht="15.75" customHeight="1" x14ac:dyDescent="0.35">
      <c r="A95" s="4" t="s">
        <v>118</v>
      </c>
      <c r="B95" s="4">
        <v>12</v>
      </c>
      <c r="C95" s="4">
        <v>1</v>
      </c>
      <c r="D95" s="4">
        <v>5</v>
      </c>
      <c r="E95" s="4">
        <v>53</v>
      </c>
    </row>
    <row r="96" spans="1:5" ht="15.75" customHeight="1" x14ac:dyDescent="0.35">
      <c r="A96" s="4" t="s">
        <v>22</v>
      </c>
      <c r="B96" s="4">
        <v>17</v>
      </c>
      <c r="C96" s="4">
        <v>1</v>
      </c>
      <c r="D96" s="4">
        <v>5</v>
      </c>
      <c r="E96" s="4">
        <v>81</v>
      </c>
    </row>
    <row r="97" spans="1:5" ht="15.75" customHeight="1" x14ac:dyDescent="0.35">
      <c r="A97" s="4" t="s">
        <v>119</v>
      </c>
      <c r="B97" s="4">
        <v>11</v>
      </c>
      <c r="C97" s="4">
        <v>1</v>
      </c>
      <c r="D97" s="4">
        <v>6</v>
      </c>
      <c r="E97" s="4">
        <v>55</v>
      </c>
    </row>
    <row r="98" spans="1:5" ht="15.75" customHeight="1" x14ac:dyDescent="0.35">
      <c r="A98" s="4" t="s">
        <v>23</v>
      </c>
      <c r="B98" s="4">
        <v>11</v>
      </c>
      <c r="C98" s="4">
        <v>1</v>
      </c>
      <c r="D98" s="4">
        <v>9</v>
      </c>
      <c r="E98" s="4">
        <v>91</v>
      </c>
    </row>
    <row r="99" spans="1:5" ht="15.75" customHeight="1" x14ac:dyDescent="0.35">
      <c r="A99" s="4" t="s">
        <v>120</v>
      </c>
      <c r="B99" s="4">
        <v>7</v>
      </c>
      <c r="C99" s="4">
        <v>1</v>
      </c>
      <c r="D99" s="4">
        <v>6</v>
      </c>
      <c r="E99" s="4">
        <v>65</v>
      </c>
    </row>
    <row r="100" spans="1:5" ht="15.75" customHeight="1" x14ac:dyDescent="0.35">
      <c r="A100" s="4" t="s">
        <v>121</v>
      </c>
      <c r="B100" s="4">
        <v>14</v>
      </c>
      <c r="C100" s="4">
        <v>1</v>
      </c>
      <c r="D100" s="4">
        <v>8</v>
      </c>
      <c r="E100" s="4">
        <v>70</v>
      </c>
    </row>
    <row r="101" spans="1:5" ht="15.75" customHeight="1" x14ac:dyDescent="0.35">
      <c r="A101" s="4" t="s">
        <v>122</v>
      </c>
      <c r="B101" s="4">
        <v>14</v>
      </c>
      <c r="C101" s="4">
        <v>3</v>
      </c>
      <c r="D101" s="4">
        <v>7</v>
      </c>
      <c r="E101" s="4">
        <v>41</v>
      </c>
    </row>
    <row r="102" spans="1:5" ht="15.75" customHeight="1" x14ac:dyDescent="0.35">
      <c r="A102" s="4" t="s">
        <v>123</v>
      </c>
      <c r="B102" s="4">
        <v>7</v>
      </c>
      <c r="C102" s="4">
        <v>2</v>
      </c>
      <c r="D102" s="4">
        <v>9</v>
      </c>
      <c r="E102" s="4">
        <v>63</v>
      </c>
    </row>
    <row r="103" spans="1:5" ht="15.75" customHeight="1" x14ac:dyDescent="0.35">
      <c r="A103" s="4" t="s">
        <v>124</v>
      </c>
      <c r="B103" s="4">
        <v>18</v>
      </c>
      <c r="C103" s="4">
        <v>1</v>
      </c>
      <c r="D103" s="4">
        <v>4</v>
      </c>
      <c r="E103" s="4">
        <v>48</v>
      </c>
    </row>
    <row r="104" spans="1:5" ht="15.75" customHeight="1" x14ac:dyDescent="0.35">
      <c r="A104" s="4" t="s">
        <v>125</v>
      </c>
      <c r="B104" s="4">
        <v>6</v>
      </c>
      <c r="C104" s="4">
        <v>3</v>
      </c>
      <c r="D104" s="4">
        <v>2</v>
      </c>
      <c r="E104" s="4">
        <v>30</v>
      </c>
    </row>
    <row r="105" spans="1:5" ht="15.75" customHeight="1" x14ac:dyDescent="0.35">
      <c r="A105" s="4" t="s">
        <v>126</v>
      </c>
      <c r="B105" s="4">
        <v>16</v>
      </c>
      <c r="C105" s="4">
        <v>3</v>
      </c>
      <c r="D105" s="4">
        <v>7</v>
      </c>
      <c r="E105" s="4">
        <v>57</v>
      </c>
    </row>
    <row r="106" spans="1:5" ht="15.75" customHeight="1" x14ac:dyDescent="0.35">
      <c r="A106" s="4" t="s">
        <v>127</v>
      </c>
      <c r="B106" s="4">
        <v>5</v>
      </c>
      <c r="C106" s="4">
        <v>3</v>
      </c>
      <c r="D106" s="4">
        <v>6</v>
      </c>
      <c r="E106" s="4">
        <v>56</v>
      </c>
    </row>
    <row r="107" spans="1:5" ht="15.75" customHeight="1" x14ac:dyDescent="0.35">
      <c r="A107" s="4" t="s">
        <v>128</v>
      </c>
      <c r="B107" s="4">
        <v>11</v>
      </c>
      <c r="C107" s="4">
        <v>2</v>
      </c>
      <c r="D107" s="4">
        <v>1</v>
      </c>
      <c r="E107" s="4">
        <v>41</v>
      </c>
    </row>
    <row r="108" spans="1:5" ht="15.75" customHeight="1" x14ac:dyDescent="0.35">
      <c r="A108" s="4" t="s">
        <v>24</v>
      </c>
      <c r="B108" s="4">
        <v>11</v>
      </c>
      <c r="C108" s="4">
        <v>1</v>
      </c>
      <c r="D108" s="4">
        <v>9</v>
      </c>
      <c r="E108" s="4">
        <v>93</v>
      </c>
    </row>
    <row r="109" spans="1:5" ht="15.75" customHeight="1" x14ac:dyDescent="0.35">
      <c r="A109" s="4" t="s">
        <v>129</v>
      </c>
      <c r="B109" s="4">
        <v>16</v>
      </c>
      <c r="C109" s="4">
        <v>3</v>
      </c>
      <c r="D109" s="4">
        <v>9</v>
      </c>
      <c r="E109" s="4">
        <v>58</v>
      </c>
    </row>
    <row r="110" spans="1:5" ht="15.75" customHeight="1" x14ac:dyDescent="0.35">
      <c r="A110" s="4" t="s">
        <v>130</v>
      </c>
      <c r="B110" s="4">
        <v>6</v>
      </c>
      <c r="C110" s="4">
        <v>2</v>
      </c>
      <c r="D110" s="4">
        <v>2</v>
      </c>
      <c r="E110" s="4">
        <v>38</v>
      </c>
    </row>
    <row r="111" spans="1:5" ht="15.75" customHeight="1" x14ac:dyDescent="0.35">
      <c r="A111" s="4" t="s">
        <v>131</v>
      </c>
      <c r="B111" s="4">
        <v>11</v>
      </c>
      <c r="C111" s="4">
        <v>2</v>
      </c>
      <c r="D111" s="4">
        <v>3</v>
      </c>
      <c r="E111" s="4">
        <v>28</v>
      </c>
    </row>
    <row r="112" spans="1:5" ht="15.75" customHeight="1" x14ac:dyDescent="0.35">
      <c r="A112" s="4" t="s">
        <v>132</v>
      </c>
      <c r="B112" s="4">
        <v>17</v>
      </c>
      <c r="C112" s="4">
        <v>2</v>
      </c>
      <c r="D112" s="4">
        <v>5</v>
      </c>
      <c r="E112" s="4">
        <v>61</v>
      </c>
    </row>
    <row r="113" spans="1:5" ht="15.75" customHeight="1" x14ac:dyDescent="0.35">
      <c r="A113" s="4" t="s">
        <v>133</v>
      </c>
      <c r="B113" s="4">
        <v>12</v>
      </c>
      <c r="C113" s="4">
        <v>3</v>
      </c>
      <c r="D113" s="4">
        <v>5</v>
      </c>
      <c r="E113" s="4">
        <v>13</v>
      </c>
    </row>
    <row r="114" spans="1:5" ht="15.75" customHeight="1" x14ac:dyDescent="0.35">
      <c r="A114" s="4" t="s">
        <v>134</v>
      </c>
      <c r="B114" s="4">
        <v>5</v>
      </c>
      <c r="C114" s="4">
        <v>1</v>
      </c>
      <c r="D114" s="4">
        <v>1</v>
      </c>
      <c r="E114" s="4">
        <v>42</v>
      </c>
    </row>
    <row r="115" spans="1:5" ht="15.75" customHeight="1" x14ac:dyDescent="0.35">
      <c r="A115" s="4" t="s">
        <v>135</v>
      </c>
      <c r="B115" s="4">
        <v>13</v>
      </c>
      <c r="C115" s="4">
        <v>3</v>
      </c>
      <c r="D115" s="4">
        <v>8</v>
      </c>
      <c r="E115" s="4">
        <v>35</v>
      </c>
    </row>
    <row r="116" spans="1:5" ht="15.75" customHeight="1" x14ac:dyDescent="0.35">
      <c r="A116" s="4" t="s">
        <v>136</v>
      </c>
      <c r="B116" s="4">
        <v>11</v>
      </c>
      <c r="C116" s="4">
        <v>3</v>
      </c>
      <c r="D116" s="4">
        <v>8</v>
      </c>
      <c r="E116" s="4">
        <v>28</v>
      </c>
    </row>
    <row r="117" spans="1:5" ht="15.75" customHeight="1" x14ac:dyDescent="0.35">
      <c r="A117" s="4" t="s">
        <v>137</v>
      </c>
      <c r="B117" s="4">
        <v>7</v>
      </c>
      <c r="C117" s="4">
        <v>1</v>
      </c>
      <c r="D117" s="4">
        <v>4</v>
      </c>
      <c r="E117" s="4">
        <v>45</v>
      </c>
    </row>
    <row r="118" spans="1:5" ht="15.75" customHeight="1" x14ac:dyDescent="0.35">
      <c r="A118" s="4" t="s">
        <v>138</v>
      </c>
      <c r="B118" s="4">
        <v>12</v>
      </c>
      <c r="C118" s="4">
        <v>1</v>
      </c>
      <c r="D118" s="4">
        <v>7</v>
      </c>
      <c r="E118" s="4">
        <v>55</v>
      </c>
    </row>
    <row r="119" spans="1:5" ht="15.75" customHeight="1" x14ac:dyDescent="0.35">
      <c r="A119" s="4" t="s">
        <v>139</v>
      </c>
      <c r="B119" s="4">
        <v>11</v>
      </c>
      <c r="C119" s="4">
        <v>1</v>
      </c>
      <c r="D119" s="4">
        <v>3</v>
      </c>
      <c r="E119" s="4">
        <v>50</v>
      </c>
    </row>
    <row r="120" spans="1:5" ht="15.75" customHeight="1" x14ac:dyDescent="0.35">
      <c r="A120" s="4" t="s">
        <v>140</v>
      </c>
      <c r="B120" s="4">
        <v>15</v>
      </c>
      <c r="C120" s="4">
        <v>2</v>
      </c>
      <c r="D120" s="4">
        <v>6</v>
      </c>
      <c r="E120" s="4">
        <v>59</v>
      </c>
    </row>
    <row r="121" spans="1:5" ht="15.75" customHeight="1" x14ac:dyDescent="0.35">
      <c r="A121" s="4" t="s">
        <v>141</v>
      </c>
      <c r="B121" s="4">
        <v>19</v>
      </c>
      <c r="C121" s="4">
        <v>1</v>
      </c>
      <c r="D121" s="4">
        <v>9</v>
      </c>
      <c r="E121" s="4">
        <v>100</v>
      </c>
    </row>
    <row r="122" spans="1:5" ht="15.75" customHeight="1" x14ac:dyDescent="0.35">
      <c r="A122" s="4" t="s">
        <v>142</v>
      </c>
      <c r="B122" s="4">
        <v>17</v>
      </c>
      <c r="C122" s="4">
        <v>3</v>
      </c>
      <c r="D122" s="4">
        <v>1</v>
      </c>
      <c r="E122" s="4">
        <v>19</v>
      </c>
    </row>
    <row r="123" spans="1:5" ht="15.75" customHeight="1" x14ac:dyDescent="0.35">
      <c r="A123" s="4" t="s">
        <v>143</v>
      </c>
      <c r="B123" s="4">
        <v>12</v>
      </c>
      <c r="C123" s="4">
        <v>1</v>
      </c>
      <c r="D123" s="4">
        <v>5</v>
      </c>
      <c r="E123" s="4">
        <v>66</v>
      </c>
    </row>
    <row r="124" spans="1:5" ht="15.75" customHeight="1" x14ac:dyDescent="0.35">
      <c r="A124" s="4" t="s">
        <v>144</v>
      </c>
      <c r="B124" s="4">
        <v>10</v>
      </c>
      <c r="C124" s="4">
        <v>3</v>
      </c>
      <c r="D124" s="4">
        <v>4</v>
      </c>
      <c r="E124" s="4">
        <v>24</v>
      </c>
    </row>
    <row r="125" spans="1:5" ht="15.75" customHeight="1" x14ac:dyDescent="0.35">
      <c r="A125" s="4" t="s">
        <v>145</v>
      </c>
      <c r="B125" s="4">
        <v>13</v>
      </c>
      <c r="C125" s="4">
        <v>2</v>
      </c>
      <c r="D125" s="4">
        <v>8</v>
      </c>
      <c r="E125" s="4">
        <v>54</v>
      </c>
    </row>
    <row r="126" spans="1:5" ht="15.75" customHeight="1" x14ac:dyDescent="0.35">
      <c r="A126" s="4" t="s">
        <v>146</v>
      </c>
      <c r="B126" s="4">
        <v>19</v>
      </c>
      <c r="C126" s="4">
        <v>3</v>
      </c>
      <c r="D126" s="4">
        <v>1</v>
      </c>
      <c r="E126" s="4">
        <v>18</v>
      </c>
    </row>
    <row r="127" spans="1:5" ht="15.75" customHeight="1" x14ac:dyDescent="0.35">
      <c r="A127" s="4" t="s">
        <v>147</v>
      </c>
      <c r="B127" s="4">
        <v>9</v>
      </c>
      <c r="C127" s="4">
        <v>3</v>
      </c>
      <c r="D127" s="4">
        <v>9</v>
      </c>
      <c r="E127" s="4">
        <v>61</v>
      </c>
    </row>
    <row r="128" spans="1:5" ht="15.75" customHeight="1" x14ac:dyDescent="0.35">
      <c r="A128" s="4" t="s">
        <v>148</v>
      </c>
      <c r="B128" s="4">
        <v>7</v>
      </c>
      <c r="C128" s="4">
        <v>1</v>
      </c>
      <c r="D128" s="4">
        <v>6</v>
      </c>
      <c r="E128" s="4">
        <v>36</v>
      </c>
    </row>
    <row r="129" spans="1:5" ht="15.75" customHeight="1" x14ac:dyDescent="0.35">
      <c r="A129" s="4" t="s">
        <v>149</v>
      </c>
      <c r="B129" s="4">
        <v>7</v>
      </c>
      <c r="C129" s="4">
        <v>1</v>
      </c>
      <c r="D129" s="4">
        <v>4</v>
      </c>
      <c r="E129" s="4">
        <v>41</v>
      </c>
    </row>
    <row r="130" spans="1:5" ht="15.75" customHeight="1" x14ac:dyDescent="0.35">
      <c r="A130" s="4" t="s">
        <v>25</v>
      </c>
      <c r="B130" s="4">
        <v>5</v>
      </c>
      <c r="C130" s="4">
        <v>3</v>
      </c>
      <c r="D130" s="4">
        <v>9</v>
      </c>
      <c r="E130" s="4">
        <v>72</v>
      </c>
    </row>
    <row r="131" spans="1:5" ht="15.75" customHeight="1" x14ac:dyDescent="0.35">
      <c r="A131" s="4" t="s">
        <v>150</v>
      </c>
      <c r="B131" s="4">
        <v>16</v>
      </c>
      <c r="C131" s="4">
        <v>1</v>
      </c>
      <c r="D131" s="4">
        <v>5</v>
      </c>
      <c r="E131" s="4">
        <v>62</v>
      </c>
    </row>
    <row r="132" spans="1:5" ht="15.75" customHeight="1" x14ac:dyDescent="0.35">
      <c r="A132" s="4" t="s">
        <v>151</v>
      </c>
      <c r="B132" s="4">
        <v>19</v>
      </c>
      <c r="C132" s="4">
        <v>2</v>
      </c>
      <c r="D132" s="4">
        <v>5</v>
      </c>
      <c r="E132" s="4">
        <v>33</v>
      </c>
    </row>
    <row r="133" spans="1:5" ht="15.75" customHeight="1" x14ac:dyDescent="0.35">
      <c r="A133" s="4" t="s">
        <v>152</v>
      </c>
      <c r="B133" s="4">
        <v>12</v>
      </c>
      <c r="C133" s="4">
        <v>2</v>
      </c>
      <c r="D133" s="4">
        <v>5</v>
      </c>
      <c r="E133" s="4">
        <v>47</v>
      </c>
    </row>
    <row r="134" spans="1:5" ht="15.75" customHeight="1" x14ac:dyDescent="0.35">
      <c r="A134" s="4" t="s">
        <v>153</v>
      </c>
      <c r="B134" s="4">
        <v>6</v>
      </c>
      <c r="C134" s="4">
        <v>1</v>
      </c>
      <c r="D134" s="4">
        <v>1</v>
      </c>
      <c r="E134" s="4">
        <v>42</v>
      </c>
    </row>
    <row r="135" spans="1:5" ht="15.75" customHeight="1" x14ac:dyDescent="0.35">
      <c r="A135" s="4" t="s">
        <v>154</v>
      </c>
      <c r="B135" s="4">
        <v>7</v>
      </c>
      <c r="C135" s="4">
        <v>2</v>
      </c>
      <c r="D135" s="4">
        <v>1</v>
      </c>
      <c r="E135" s="4">
        <v>7</v>
      </c>
    </row>
    <row r="136" spans="1:5" ht="15.75" customHeight="1" x14ac:dyDescent="0.35">
      <c r="A136" s="4" t="s">
        <v>26</v>
      </c>
      <c r="B136" s="4">
        <v>12</v>
      </c>
      <c r="C136" s="4">
        <v>1</v>
      </c>
      <c r="D136" s="4">
        <v>8</v>
      </c>
      <c r="E136" s="4">
        <v>81</v>
      </c>
    </row>
    <row r="137" spans="1:5" ht="15.75" customHeight="1" x14ac:dyDescent="0.35">
      <c r="A137" s="4" t="s">
        <v>27</v>
      </c>
      <c r="B137" s="4">
        <v>18</v>
      </c>
      <c r="C137" s="4">
        <v>3</v>
      </c>
      <c r="D137" s="4">
        <v>8</v>
      </c>
      <c r="E137" s="4">
        <v>77</v>
      </c>
    </row>
    <row r="138" spans="1:5" ht="15.75" customHeight="1" x14ac:dyDescent="0.35">
      <c r="A138" s="4" t="s">
        <v>155</v>
      </c>
      <c r="B138" s="4">
        <v>12</v>
      </c>
      <c r="C138" s="4">
        <v>3</v>
      </c>
      <c r="D138" s="4">
        <v>6</v>
      </c>
      <c r="E138" s="4">
        <v>42</v>
      </c>
    </row>
    <row r="139" spans="1:5" ht="15.75" customHeight="1" x14ac:dyDescent="0.35">
      <c r="A139" s="4" t="s">
        <v>156</v>
      </c>
      <c r="B139" s="4">
        <v>18</v>
      </c>
      <c r="C139" s="4">
        <v>2</v>
      </c>
      <c r="D139" s="4">
        <v>4</v>
      </c>
      <c r="E139" s="4">
        <v>47</v>
      </c>
    </row>
    <row r="140" spans="1:5" ht="15.75" customHeight="1" x14ac:dyDescent="0.35">
      <c r="A140" s="4" t="s">
        <v>157</v>
      </c>
      <c r="B140" s="4">
        <v>15</v>
      </c>
      <c r="C140" s="4">
        <v>1</v>
      </c>
      <c r="D140" s="4">
        <v>2</v>
      </c>
      <c r="E140" s="4">
        <v>61</v>
      </c>
    </row>
    <row r="141" spans="1:5" ht="15.75" customHeight="1" x14ac:dyDescent="0.35">
      <c r="A141" s="4" t="s">
        <v>158</v>
      </c>
      <c r="B141" s="4">
        <v>8</v>
      </c>
      <c r="C141" s="4">
        <v>1</v>
      </c>
      <c r="D141" s="4">
        <v>2</v>
      </c>
      <c r="E141" s="4">
        <v>20</v>
      </c>
    </row>
    <row r="142" spans="1:5" ht="15.75" customHeight="1" x14ac:dyDescent="0.35">
      <c r="A142" s="4" t="s">
        <v>159</v>
      </c>
      <c r="B142" s="4">
        <v>8</v>
      </c>
      <c r="C142" s="4">
        <v>2</v>
      </c>
      <c r="D142" s="4">
        <v>9</v>
      </c>
      <c r="E142" s="4">
        <v>61</v>
      </c>
    </row>
    <row r="143" spans="1:5" ht="15.75" customHeight="1" x14ac:dyDescent="0.35">
      <c r="A143" s="4" t="s">
        <v>160</v>
      </c>
      <c r="B143" s="4">
        <v>9</v>
      </c>
      <c r="C143" s="4">
        <v>3</v>
      </c>
      <c r="D143" s="4">
        <v>5</v>
      </c>
      <c r="E143" s="4">
        <v>31</v>
      </c>
    </row>
    <row r="144" spans="1:5" ht="15.75" customHeight="1" x14ac:dyDescent="0.35">
      <c r="A144" s="4" t="s">
        <v>161</v>
      </c>
      <c r="B144" s="4">
        <v>10</v>
      </c>
      <c r="C144" s="4">
        <v>2</v>
      </c>
      <c r="D144" s="4">
        <v>4</v>
      </c>
      <c r="E144" s="4">
        <v>12</v>
      </c>
    </row>
    <row r="145" spans="1:5" ht="15.75" customHeight="1" x14ac:dyDescent="0.35">
      <c r="A145" s="4" t="s">
        <v>162</v>
      </c>
      <c r="B145" s="4">
        <v>9</v>
      </c>
      <c r="C145" s="4">
        <v>3</v>
      </c>
      <c r="D145" s="4">
        <v>1</v>
      </c>
      <c r="E145" s="4">
        <v>23</v>
      </c>
    </row>
    <row r="146" spans="1:5" ht="15.75" customHeight="1" x14ac:dyDescent="0.35">
      <c r="A146" s="4" t="s">
        <v>28</v>
      </c>
      <c r="B146" s="4">
        <v>18</v>
      </c>
      <c r="C146" s="4">
        <v>1</v>
      </c>
      <c r="D146" s="4">
        <v>7</v>
      </c>
      <c r="E146" s="4">
        <v>79</v>
      </c>
    </row>
    <row r="147" spans="1:5" ht="15.75" customHeight="1" x14ac:dyDescent="0.35">
      <c r="A147" s="4" t="s">
        <v>163</v>
      </c>
      <c r="B147" s="4">
        <v>19</v>
      </c>
      <c r="C147" s="4">
        <v>3</v>
      </c>
      <c r="D147" s="4">
        <v>3</v>
      </c>
      <c r="E147" s="4">
        <v>41</v>
      </c>
    </row>
    <row r="148" spans="1:5" ht="15.75" customHeight="1" x14ac:dyDescent="0.35">
      <c r="A148" s="4" t="s">
        <v>164</v>
      </c>
      <c r="B148" s="4">
        <v>11</v>
      </c>
      <c r="C148" s="4">
        <v>2</v>
      </c>
      <c r="D148" s="4">
        <v>6</v>
      </c>
      <c r="E148" s="4">
        <v>44</v>
      </c>
    </row>
    <row r="149" spans="1:5" ht="15.75" customHeight="1" x14ac:dyDescent="0.35">
      <c r="A149" s="4" t="s">
        <v>165</v>
      </c>
      <c r="B149" s="4">
        <v>6</v>
      </c>
      <c r="C149" s="4">
        <v>1</v>
      </c>
      <c r="D149" s="4">
        <v>5</v>
      </c>
      <c r="E149" s="4">
        <v>48</v>
      </c>
    </row>
    <row r="150" spans="1:5" ht="15.75" customHeight="1" x14ac:dyDescent="0.35">
      <c r="A150" s="4" t="s">
        <v>166</v>
      </c>
      <c r="B150" s="4">
        <v>11</v>
      </c>
      <c r="C150" s="4">
        <v>2</v>
      </c>
      <c r="D150" s="4">
        <v>5</v>
      </c>
      <c r="E150" s="4">
        <v>45</v>
      </c>
    </row>
    <row r="151" spans="1:5" ht="15.75" customHeight="1" x14ac:dyDescent="0.35">
      <c r="A151" s="4" t="s">
        <v>167</v>
      </c>
      <c r="B151" s="4">
        <v>14</v>
      </c>
      <c r="C151" s="4">
        <v>2</v>
      </c>
      <c r="D151" s="4">
        <v>5</v>
      </c>
      <c r="E151" s="4">
        <v>35</v>
      </c>
    </row>
    <row r="152" spans="1:5" ht="15.75" customHeight="1" x14ac:dyDescent="0.35">
      <c r="A152" s="4" t="s">
        <v>168</v>
      </c>
      <c r="B152" s="4">
        <v>11</v>
      </c>
      <c r="C152" s="4">
        <v>3</v>
      </c>
      <c r="D152" s="4">
        <v>1</v>
      </c>
      <c r="E152" s="4">
        <v>40</v>
      </c>
    </row>
    <row r="153" spans="1:5" ht="15.75" customHeight="1" x14ac:dyDescent="0.35">
      <c r="A153" s="4" t="s">
        <v>169</v>
      </c>
      <c r="B153" s="4">
        <v>5</v>
      </c>
      <c r="C153" s="4">
        <v>2</v>
      </c>
      <c r="D153" s="4">
        <v>1</v>
      </c>
      <c r="E153" s="4">
        <v>18</v>
      </c>
    </row>
    <row r="154" spans="1:5" ht="15.75" customHeight="1" x14ac:dyDescent="0.35">
      <c r="A154" s="4" t="s">
        <v>170</v>
      </c>
      <c r="B154" s="4">
        <v>11</v>
      </c>
      <c r="C154" s="4">
        <v>3</v>
      </c>
      <c r="D154" s="4">
        <v>3</v>
      </c>
      <c r="E154" s="4">
        <v>32</v>
      </c>
    </row>
    <row r="155" spans="1:5" ht="15.75" customHeight="1" x14ac:dyDescent="0.35">
      <c r="A155" s="4" t="s">
        <v>171</v>
      </c>
      <c r="B155" s="4">
        <v>9</v>
      </c>
      <c r="C155" s="4">
        <v>1</v>
      </c>
      <c r="D155" s="4">
        <v>4</v>
      </c>
      <c r="E155" s="4">
        <v>42</v>
      </c>
    </row>
    <row r="156" spans="1:5" ht="15.75" customHeight="1" x14ac:dyDescent="0.35">
      <c r="A156" s="4" t="s">
        <v>172</v>
      </c>
      <c r="B156" s="4">
        <v>7</v>
      </c>
      <c r="C156" s="4">
        <v>3</v>
      </c>
      <c r="D156" s="4">
        <v>5</v>
      </c>
      <c r="E156" s="4">
        <v>27</v>
      </c>
    </row>
    <row r="157" spans="1:5" ht="15.75" customHeight="1" x14ac:dyDescent="0.35">
      <c r="A157" s="4" t="s">
        <v>173</v>
      </c>
      <c r="B157" s="4">
        <v>17</v>
      </c>
      <c r="C157" s="4">
        <v>1</v>
      </c>
      <c r="D157" s="4">
        <v>2</v>
      </c>
      <c r="E157" s="4">
        <v>33</v>
      </c>
    </row>
    <row r="158" spans="1:5" ht="15.75" customHeight="1" x14ac:dyDescent="0.35">
      <c r="A158" s="4" t="s">
        <v>174</v>
      </c>
      <c r="B158" s="4">
        <v>7</v>
      </c>
      <c r="C158" s="4">
        <v>3</v>
      </c>
      <c r="D158" s="4">
        <v>8</v>
      </c>
      <c r="E158" s="4">
        <v>42</v>
      </c>
    </row>
    <row r="159" spans="1:5" ht="15.75" customHeight="1" x14ac:dyDescent="0.35">
      <c r="A159" s="4" t="s">
        <v>175</v>
      </c>
      <c r="B159" s="4">
        <v>8</v>
      </c>
      <c r="C159" s="4">
        <v>2</v>
      </c>
      <c r="D159" s="4">
        <v>2</v>
      </c>
      <c r="E159" s="4">
        <v>9</v>
      </c>
    </row>
    <row r="160" spans="1:5" ht="15.75" customHeight="1" x14ac:dyDescent="0.35">
      <c r="A160" s="4" t="s">
        <v>176</v>
      </c>
      <c r="B160" s="4">
        <v>17</v>
      </c>
      <c r="C160" s="4">
        <v>3</v>
      </c>
      <c r="D160" s="4">
        <v>9</v>
      </c>
      <c r="E160" s="4">
        <v>69</v>
      </c>
    </row>
    <row r="161" spans="1:5" ht="15.75" customHeight="1" x14ac:dyDescent="0.35">
      <c r="A161" s="4" t="s">
        <v>177</v>
      </c>
      <c r="B161" s="4">
        <v>16</v>
      </c>
      <c r="C161" s="4">
        <v>3</v>
      </c>
      <c r="D161" s="4">
        <v>2</v>
      </c>
      <c r="E161" s="4">
        <v>20</v>
      </c>
    </row>
    <row r="162" spans="1:5" ht="15.75" customHeight="1" x14ac:dyDescent="0.35">
      <c r="A162" s="4" t="s">
        <v>178</v>
      </c>
      <c r="B162" s="4">
        <v>6</v>
      </c>
      <c r="C162" s="4">
        <v>1</v>
      </c>
      <c r="D162" s="4">
        <v>9</v>
      </c>
      <c r="E162" s="4">
        <v>69</v>
      </c>
    </row>
    <row r="163" spans="1:5" ht="15.75" customHeight="1" x14ac:dyDescent="0.35">
      <c r="A163" s="4" t="s">
        <v>179</v>
      </c>
      <c r="B163" s="4">
        <v>6</v>
      </c>
      <c r="C163" s="4">
        <v>2</v>
      </c>
      <c r="D163" s="4">
        <v>7</v>
      </c>
      <c r="E163" s="4">
        <v>49</v>
      </c>
    </row>
    <row r="164" spans="1:5" ht="15.75" customHeight="1" x14ac:dyDescent="0.35">
      <c r="A164" s="4" t="s">
        <v>180</v>
      </c>
      <c r="B164" s="4">
        <v>5</v>
      </c>
      <c r="C164" s="4">
        <v>3</v>
      </c>
      <c r="D164" s="4">
        <v>8</v>
      </c>
      <c r="E164" s="4">
        <v>52</v>
      </c>
    </row>
    <row r="165" spans="1:5" ht="15.75" customHeight="1" x14ac:dyDescent="0.35">
      <c r="A165" s="4" t="s">
        <v>181</v>
      </c>
      <c r="B165" s="4">
        <v>19</v>
      </c>
      <c r="C165" s="4">
        <v>2</v>
      </c>
      <c r="D165" s="4">
        <v>2</v>
      </c>
      <c r="E165" s="4">
        <v>36</v>
      </c>
    </row>
    <row r="166" spans="1:5" ht="15.75" customHeight="1" x14ac:dyDescent="0.35">
      <c r="A166" s="4" t="s">
        <v>182</v>
      </c>
      <c r="B166" s="4">
        <v>9</v>
      </c>
      <c r="C166" s="4">
        <v>3</v>
      </c>
      <c r="D166" s="4">
        <v>7</v>
      </c>
      <c r="E166" s="4">
        <v>60</v>
      </c>
    </row>
    <row r="167" spans="1:5" ht="15.75" customHeight="1" x14ac:dyDescent="0.35">
      <c r="A167" s="4" t="s">
        <v>183</v>
      </c>
      <c r="B167" s="4">
        <v>8</v>
      </c>
      <c r="C167" s="4">
        <v>3</v>
      </c>
      <c r="D167" s="4">
        <v>6</v>
      </c>
      <c r="E167" s="4">
        <v>49</v>
      </c>
    </row>
    <row r="168" spans="1:5" ht="15.75" customHeight="1" x14ac:dyDescent="0.35">
      <c r="A168" s="4" t="s">
        <v>184</v>
      </c>
      <c r="B168" s="4">
        <v>15</v>
      </c>
      <c r="C168" s="4">
        <v>2</v>
      </c>
      <c r="D168" s="4">
        <v>4</v>
      </c>
      <c r="E168" s="4">
        <v>47</v>
      </c>
    </row>
    <row r="169" spans="1:5" ht="15.75" customHeight="1" x14ac:dyDescent="0.35">
      <c r="A169" s="4" t="s">
        <v>185</v>
      </c>
      <c r="B169" s="4">
        <v>14</v>
      </c>
      <c r="C169" s="4">
        <v>3</v>
      </c>
      <c r="D169" s="4">
        <v>7</v>
      </c>
      <c r="E169" s="4">
        <v>43</v>
      </c>
    </row>
    <row r="170" spans="1:5" ht="15.75" customHeight="1" x14ac:dyDescent="0.35">
      <c r="A170" s="4" t="s">
        <v>186</v>
      </c>
      <c r="B170" s="4">
        <v>19</v>
      </c>
      <c r="C170" s="4">
        <v>2</v>
      </c>
      <c r="D170" s="4">
        <v>4</v>
      </c>
      <c r="E170" s="4">
        <v>66</v>
      </c>
    </row>
    <row r="171" spans="1:5" ht="15.75" customHeight="1" x14ac:dyDescent="0.35">
      <c r="A171" s="4" t="s">
        <v>187</v>
      </c>
      <c r="B171" s="4">
        <v>6</v>
      </c>
      <c r="C171" s="4">
        <v>3</v>
      </c>
      <c r="D171" s="4">
        <v>2</v>
      </c>
      <c r="E171" s="4">
        <v>2</v>
      </c>
    </row>
    <row r="172" spans="1:5" ht="15.75" customHeight="1" x14ac:dyDescent="0.35">
      <c r="A172" s="4" t="s">
        <v>188</v>
      </c>
      <c r="B172" s="4">
        <v>7</v>
      </c>
      <c r="C172" s="4">
        <v>1</v>
      </c>
      <c r="D172" s="4">
        <v>7</v>
      </c>
      <c r="E172" s="4">
        <v>70</v>
      </c>
    </row>
    <row r="173" spans="1:5" ht="15.75" customHeight="1" x14ac:dyDescent="0.35">
      <c r="A173" s="4" t="s">
        <v>29</v>
      </c>
      <c r="B173" s="4">
        <v>11</v>
      </c>
      <c r="C173" s="4">
        <v>2</v>
      </c>
      <c r="D173" s="4">
        <v>8</v>
      </c>
      <c r="E173" s="4">
        <v>76</v>
      </c>
    </row>
    <row r="174" spans="1:5" ht="15.75" customHeight="1" x14ac:dyDescent="0.35">
      <c r="A174" s="4" t="s">
        <v>189</v>
      </c>
      <c r="B174" s="4">
        <v>11</v>
      </c>
      <c r="C174" s="4">
        <v>3</v>
      </c>
      <c r="D174" s="4">
        <v>2</v>
      </c>
      <c r="E174" s="4">
        <v>9</v>
      </c>
    </row>
    <row r="175" spans="1:5" ht="15.75" customHeight="1" x14ac:dyDescent="0.35">
      <c r="A175" s="4" t="s">
        <v>190</v>
      </c>
      <c r="B175" s="4">
        <v>16</v>
      </c>
      <c r="C175" s="4">
        <v>3</v>
      </c>
      <c r="D175" s="4">
        <v>5</v>
      </c>
      <c r="E175" s="4">
        <v>40</v>
      </c>
    </row>
    <row r="176" spans="1:5" ht="15.75" customHeight="1" x14ac:dyDescent="0.35">
      <c r="A176" s="4" t="s">
        <v>191</v>
      </c>
      <c r="B176" s="4">
        <v>8</v>
      </c>
      <c r="C176" s="4">
        <v>1</v>
      </c>
      <c r="D176" s="4">
        <v>1</v>
      </c>
      <c r="E176" s="4">
        <v>17</v>
      </c>
    </row>
    <row r="177" spans="1:5" ht="15.75" customHeight="1" x14ac:dyDescent="0.35">
      <c r="A177" s="4" t="s">
        <v>192</v>
      </c>
      <c r="B177" s="4">
        <v>9</v>
      </c>
      <c r="C177" s="4">
        <v>2</v>
      </c>
      <c r="D177" s="4">
        <v>7</v>
      </c>
      <c r="E177" s="4">
        <v>40</v>
      </c>
    </row>
    <row r="178" spans="1:5" ht="15.75" customHeight="1" x14ac:dyDescent="0.35">
      <c r="A178" s="4" t="s">
        <v>193</v>
      </c>
      <c r="B178" s="4">
        <v>9</v>
      </c>
      <c r="C178" s="4">
        <v>3</v>
      </c>
      <c r="D178" s="4">
        <v>8</v>
      </c>
      <c r="E178" s="4">
        <v>52</v>
      </c>
    </row>
    <row r="179" spans="1:5" ht="15.75" customHeight="1" x14ac:dyDescent="0.35">
      <c r="A179" s="4" t="s">
        <v>194</v>
      </c>
      <c r="B179" s="4">
        <v>10</v>
      </c>
      <c r="C179" s="4">
        <v>1</v>
      </c>
      <c r="D179" s="4">
        <v>6</v>
      </c>
      <c r="E179" s="4">
        <v>31</v>
      </c>
    </row>
    <row r="180" spans="1:5" ht="15.75" customHeight="1" x14ac:dyDescent="0.35">
      <c r="A180" s="4" t="s">
        <v>195</v>
      </c>
      <c r="B180" s="4">
        <v>18</v>
      </c>
      <c r="C180" s="4">
        <v>3</v>
      </c>
      <c r="D180" s="4">
        <v>5</v>
      </c>
      <c r="E180" s="4">
        <v>64</v>
      </c>
    </row>
    <row r="181" spans="1:5" ht="15.75" customHeight="1" x14ac:dyDescent="0.35">
      <c r="A181" s="4" t="s">
        <v>196</v>
      </c>
      <c r="B181" s="4">
        <v>13</v>
      </c>
      <c r="C181" s="4">
        <v>2</v>
      </c>
      <c r="D181" s="4">
        <v>6</v>
      </c>
      <c r="E181" s="4">
        <v>43</v>
      </c>
    </row>
    <row r="182" spans="1:5" ht="15.75" customHeight="1" x14ac:dyDescent="0.35">
      <c r="A182" s="4" t="s">
        <v>197</v>
      </c>
      <c r="B182" s="4">
        <v>6</v>
      </c>
      <c r="C182" s="4">
        <v>3</v>
      </c>
      <c r="D182" s="4">
        <v>2</v>
      </c>
      <c r="E182" s="4">
        <v>29</v>
      </c>
    </row>
    <row r="183" spans="1:5" ht="15.75" customHeight="1" x14ac:dyDescent="0.35">
      <c r="A183" s="4" t="s">
        <v>198</v>
      </c>
      <c r="B183" s="4">
        <v>9</v>
      </c>
      <c r="C183" s="4">
        <v>3</v>
      </c>
      <c r="D183" s="4">
        <v>1</v>
      </c>
      <c r="E183" s="4">
        <v>38</v>
      </c>
    </row>
    <row r="184" spans="1:5" ht="15.75" customHeight="1" x14ac:dyDescent="0.35">
      <c r="A184" s="4" t="s">
        <v>199</v>
      </c>
      <c r="B184" s="4">
        <v>16</v>
      </c>
      <c r="C184" s="4">
        <v>3</v>
      </c>
      <c r="D184" s="4">
        <v>7</v>
      </c>
      <c r="E184" s="4">
        <v>67</v>
      </c>
    </row>
    <row r="185" spans="1:5" ht="15.75" customHeight="1" x14ac:dyDescent="0.35">
      <c r="A185" s="4" t="s">
        <v>200</v>
      </c>
      <c r="B185" s="4">
        <v>7</v>
      </c>
      <c r="C185" s="4">
        <v>3</v>
      </c>
      <c r="D185" s="4">
        <v>7</v>
      </c>
      <c r="E185" s="4">
        <v>38</v>
      </c>
    </row>
    <row r="186" spans="1:5" ht="15.75" customHeight="1" x14ac:dyDescent="0.35">
      <c r="A186" s="4" t="s">
        <v>201</v>
      </c>
      <c r="B186" s="4">
        <v>8</v>
      </c>
      <c r="C186" s="4">
        <v>1</v>
      </c>
      <c r="D186" s="4">
        <v>2</v>
      </c>
      <c r="E186" s="4">
        <v>39</v>
      </c>
    </row>
    <row r="187" spans="1:5" ht="15.75" customHeight="1" x14ac:dyDescent="0.35">
      <c r="A187" s="4" t="s">
        <v>202</v>
      </c>
      <c r="B187" s="4">
        <v>14</v>
      </c>
      <c r="C187" s="4">
        <v>1</v>
      </c>
      <c r="D187" s="4">
        <v>2</v>
      </c>
      <c r="E187" s="4">
        <v>24</v>
      </c>
    </row>
    <row r="188" spans="1:5" ht="15.75" customHeight="1" x14ac:dyDescent="0.35">
      <c r="A188" s="4" t="s">
        <v>203</v>
      </c>
      <c r="B188" s="4">
        <v>10</v>
      </c>
      <c r="C188" s="4">
        <v>2</v>
      </c>
      <c r="D188" s="4">
        <v>1</v>
      </c>
      <c r="E188" s="4">
        <v>44</v>
      </c>
    </row>
    <row r="189" spans="1:5" ht="15.75" customHeight="1" x14ac:dyDescent="0.35">
      <c r="A189" s="4" t="s">
        <v>30</v>
      </c>
      <c r="B189" s="4">
        <v>16</v>
      </c>
      <c r="C189" s="4">
        <v>1</v>
      </c>
      <c r="D189" s="4">
        <v>8</v>
      </c>
      <c r="E189" s="4">
        <v>76</v>
      </c>
    </row>
    <row r="190" spans="1:5" ht="15.75" customHeight="1" x14ac:dyDescent="0.35">
      <c r="A190" s="4" t="s">
        <v>204</v>
      </c>
      <c r="B190" s="4">
        <v>12</v>
      </c>
      <c r="C190" s="4">
        <v>1</v>
      </c>
      <c r="D190" s="4">
        <v>8</v>
      </c>
      <c r="E190" s="4">
        <v>58</v>
      </c>
    </row>
    <row r="191" spans="1:5" ht="15.75" customHeight="1" x14ac:dyDescent="0.35">
      <c r="A191" s="4" t="s">
        <v>205</v>
      </c>
      <c r="B191" s="4">
        <v>5</v>
      </c>
      <c r="C191" s="4">
        <v>2</v>
      </c>
      <c r="D191" s="4">
        <v>1</v>
      </c>
      <c r="E191" s="4">
        <v>28</v>
      </c>
    </row>
    <row r="192" spans="1:5" ht="15.75" customHeight="1" x14ac:dyDescent="0.35">
      <c r="A192" s="4" t="s">
        <v>206</v>
      </c>
      <c r="B192" s="4">
        <v>14</v>
      </c>
      <c r="C192" s="4">
        <v>1</v>
      </c>
      <c r="D192" s="4">
        <v>8</v>
      </c>
      <c r="E192" s="4">
        <v>94</v>
      </c>
    </row>
    <row r="193" spans="1:5" ht="15.75" customHeight="1" x14ac:dyDescent="0.35">
      <c r="A193" s="4" t="s">
        <v>31</v>
      </c>
      <c r="B193" s="4">
        <v>18</v>
      </c>
      <c r="C193" s="4">
        <v>1</v>
      </c>
      <c r="D193" s="4">
        <v>9</v>
      </c>
      <c r="E193" s="4">
        <v>79</v>
      </c>
    </row>
    <row r="194" spans="1:5" ht="15.75" customHeight="1" x14ac:dyDescent="0.35">
      <c r="A194" s="4" t="s">
        <v>207</v>
      </c>
      <c r="B194" s="4">
        <v>12</v>
      </c>
      <c r="C194" s="4">
        <v>2</v>
      </c>
      <c r="D194" s="4">
        <v>4</v>
      </c>
      <c r="E194" s="4">
        <v>30</v>
      </c>
    </row>
    <row r="195" spans="1:5" ht="15.75" customHeight="1" x14ac:dyDescent="0.35">
      <c r="A195" s="4" t="s">
        <v>208</v>
      </c>
      <c r="B195" s="4">
        <v>15</v>
      </c>
      <c r="C195" s="4">
        <v>2</v>
      </c>
      <c r="D195" s="4">
        <v>1</v>
      </c>
      <c r="E195" s="4">
        <v>40</v>
      </c>
    </row>
    <row r="196" spans="1:5" ht="15.75" customHeight="1" x14ac:dyDescent="0.35">
      <c r="A196" s="4" t="s">
        <v>209</v>
      </c>
      <c r="B196" s="4">
        <v>18</v>
      </c>
      <c r="C196" s="4">
        <v>2</v>
      </c>
      <c r="D196" s="4">
        <v>1</v>
      </c>
      <c r="E196" s="4">
        <v>42</v>
      </c>
    </row>
    <row r="197" spans="1:5" ht="15.75" customHeight="1" x14ac:dyDescent="0.35">
      <c r="A197" s="4" t="s">
        <v>210</v>
      </c>
      <c r="B197" s="4">
        <v>11</v>
      </c>
      <c r="C197" s="4">
        <v>3</v>
      </c>
      <c r="D197" s="4">
        <v>3</v>
      </c>
      <c r="E197" s="4">
        <v>39</v>
      </c>
    </row>
    <row r="198" spans="1:5" ht="15.75" customHeight="1" x14ac:dyDescent="0.35">
      <c r="A198" s="4" t="s">
        <v>211</v>
      </c>
      <c r="B198" s="4">
        <v>5</v>
      </c>
      <c r="C198" s="4">
        <v>3</v>
      </c>
      <c r="D198" s="4">
        <v>5</v>
      </c>
      <c r="E198" s="4">
        <v>56</v>
      </c>
    </row>
    <row r="199" spans="1:5" ht="15.75" customHeight="1" x14ac:dyDescent="0.35">
      <c r="A199" s="4" t="s">
        <v>212</v>
      </c>
      <c r="B199" s="4">
        <v>6</v>
      </c>
      <c r="C199" s="4">
        <v>2</v>
      </c>
      <c r="D199" s="4">
        <v>5</v>
      </c>
      <c r="E199" s="4">
        <v>25</v>
      </c>
    </row>
    <row r="200" spans="1:5" ht="15.75" customHeight="1" x14ac:dyDescent="0.35">
      <c r="A200" s="4" t="s">
        <v>213</v>
      </c>
      <c r="B200" s="4">
        <v>7</v>
      </c>
      <c r="C200" s="4">
        <v>2</v>
      </c>
      <c r="D200" s="4">
        <v>9</v>
      </c>
      <c r="E200" s="4">
        <v>61</v>
      </c>
    </row>
    <row r="201" spans="1:5" ht="15.75" customHeight="1" x14ac:dyDescent="0.35">
      <c r="A201" s="4" t="s">
        <v>214</v>
      </c>
      <c r="B201" s="4">
        <v>5</v>
      </c>
      <c r="C201" s="4">
        <v>2</v>
      </c>
      <c r="D201" s="4">
        <v>2</v>
      </c>
      <c r="E201" s="4">
        <v>23</v>
      </c>
    </row>
    <row r="202" spans="1:5" ht="15.75" customHeight="1" x14ac:dyDescent="0.35"/>
    <row r="203" spans="1:5" ht="15.75" customHeight="1" x14ac:dyDescent="0.35"/>
    <row r="204" spans="1:5" ht="15.75" customHeight="1" x14ac:dyDescent="0.35"/>
    <row r="205" spans="1:5" ht="15.75" customHeight="1" x14ac:dyDescent="0.35"/>
    <row r="206" spans="1:5" ht="15.75" customHeight="1" x14ac:dyDescent="0.35"/>
    <row r="207" spans="1:5" ht="15.75" customHeight="1" x14ac:dyDescent="0.35"/>
    <row r="208" spans="1:5"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8648D-D53F-42DB-8C89-4438FF07DE88}">
  <dimension ref="A1:J101"/>
  <sheetViews>
    <sheetView topLeftCell="B1" zoomScale="69" workbookViewId="0">
      <selection activeCell="M27" sqref="M27"/>
    </sheetView>
  </sheetViews>
  <sheetFormatPr defaultRowHeight="14.5" x14ac:dyDescent="0.35"/>
  <cols>
    <col min="1" max="1" width="15.54296875" customWidth="1"/>
    <col min="2" max="2" width="28.1796875" customWidth="1"/>
    <col min="3" max="3" width="29.453125" customWidth="1"/>
    <col min="4" max="5" width="15.54296875" customWidth="1"/>
    <col min="9" max="9" width="23.90625" customWidth="1"/>
    <col min="10" max="10" width="18.54296875" customWidth="1"/>
  </cols>
  <sheetData>
    <row r="1" spans="1:10" x14ac:dyDescent="0.35">
      <c r="A1" s="8" t="s">
        <v>7</v>
      </c>
      <c r="B1" s="8" t="s">
        <v>8</v>
      </c>
      <c r="C1" s="8" t="s">
        <v>9</v>
      </c>
      <c r="D1" s="8" t="s">
        <v>10</v>
      </c>
      <c r="E1" s="8" t="s">
        <v>11</v>
      </c>
      <c r="I1" s="8" t="s">
        <v>9</v>
      </c>
      <c r="J1" s="8" t="s">
        <v>11</v>
      </c>
    </row>
    <row r="2" spans="1:10" x14ac:dyDescent="0.35">
      <c r="A2" s="8" t="s">
        <v>24</v>
      </c>
      <c r="B2" s="8">
        <v>11</v>
      </c>
      <c r="C2" s="8">
        <v>2</v>
      </c>
      <c r="D2" s="8">
        <v>9</v>
      </c>
      <c r="E2" s="8">
        <v>80</v>
      </c>
      <c r="I2" s="8">
        <v>2</v>
      </c>
      <c r="J2" s="8">
        <v>80</v>
      </c>
    </row>
    <row r="3" spans="1:10" x14ac:dyDescent="0.35">
      <c r="A3" s="8" t="s">
        <v>23</v>
      </c>
      <c r="B3" s="8">
        <v>11</v>
      </c>
      <c r="C3" s="8">
        <v>3</v>
      </c>
      <c r="D3" s="8">
        <v>9</v>
      </c>
      <c r="E3" s="8">
        <v>79</v>
      </c>
      <c r="I3" s="8">
        <v>3</v>
      </c>
      <c r="J3" s="8">
        <v>79</v>
      </c>
    </row>
    <row r="4" spans="1:10" x14ac:dyDescent="0.35">
      <c r="A4" s="8" t="s">
        <v>13</v>
      </c>
      <c r="B4" s="8">
        <v>13</v>
      </c>
      <c r="C4" s="8">
        <v>2</v>
      </c>
      <c r="D4" s="8">
        <v>7</v>
      </c>
      <c r="E4" s="8">
        <v>77</v>
      </c>
      <c r="I4" s="8">
        <v>2</v>
      </c>
      <c r="J4" s="8">
        <v>77</v>
      </c>
    </row>
    <row r="5" spans="1:10" x14ac:dyDescent="0.35">
      <c r="A5" s="8" t="s">
        <v>26</v>
      </c>
      <c r="B5" s="8">
        <v>12</v>
      </c>
      <c r="C5" s="8">
        <v>3</v>
      </c>
      <c r="D5" s="8">
        <v>8</v>
      </c>
      <c r="E5" s="8">
        <v>75</v>
      </c>
      <c r="I5" s="8">
        <v>3</v>
      </c>
      <c r="J5" s="8">
        <v>75</v>
      </c>
    </row>
    <row r="6" spans="1:10" x14ac:dyDescent="0.35">
      <c r="A6" s="8" t="s">
        <v>22</v>
      </c>
      <c r="B6" s="8">
        <v>15</v>
      </c>
      <c r="C6" s="8">
        <v>3</v>
      </c>
      <c r="D6" s="8">
        <v>5</v>
      </c>
      <c r="E6" s="8">
        <v>86</v>
      </c>
      <c r="I6" s="8">
        <v>3</v>
      </c>
      <c r="J6" s="8">
        <v>86</v>
      </c>
    </row>
    <row r="7" spans="1:10" x14ac:dyDescent="0.35">
      <c r="A7" s="8" t="s">
        <v>17</v>
      </c>
      <c r="B7" s="8">
        <v>15</v>
      </c>
      <c r="C7" s="8">
        <v>3</v>
      </c>
      <c r="D7" s="8">
        <v>4</v>
      </c>
      <c r="E7" s="8">
        <v>70</v>
      </c>
      <c r="I7" s="8">
        <v>3</v>
      </c>
      <c r="J7" s="8">
        <v>70</v>
      </c>
    </row>
    <row r="8" spans="1:10" x14ac:dyDescent="0.35">
      <c r="A8" s="8" t="s">
        <v>31</v>
      </c>
      <c r="B8" s="8">
        <v>15</v>
      </c>
      <c r="C8" s="8">
        <v>3</v>
      </c>
      <c r="D8" s="8">
        <v>9</v>
      </c>
      <c r="E8" s="8">
        <v>60</v>
      </c>
      <c r="I8" s="8">
        <v>3</v>
      </c>
      <c r="J8" s="8">
        <v>60</v>
      </c>
    </row>
    <row r="9" spans="1:10" x14ac:dyDescent="0.35">
      <c r="A9" s="8" t="s">
        <v>28</v>
      </c>
      <c r="B9" s="8">
        <v>14</v>
      </c>
      <c r="C9" s="8">
        <v>3</v>
      </c>
      <c r="D9" s="8">
        <v>7</v>
      </c>
      <c r="E9" s="8">
        <v>79</v>
      </c>
      <c r="I9" s="8">
        <v>3</v>
      </c>
      <c r="J9" s="8">
        <v>79</v>
      </c>
    </row>
    <row r="10" spans="1:10" x14ac:dyDescent="0.35">
      <c r="A10" s="8" t="s">
        <v>27</v>
      </c>
      <c r="B10" s="8">
        <v>13</v>
      </c>
      <c r="C10" s="8">
        <v>3</v>
      </c>
      <c r="D10" s="8">
        <v>8</v>
      </c>
      <c r="E10" s="8">
        <v>78</v>
      </c>
      <c r="I10" s="8">
        <v>3</v>
      </c>
      <c r="J10" s="8">
        <v>78</v>
      </c>
    </row>
    <row r="11" spans="1:10" x14ac:dyDescent="0.35">
      <c r="A11" s="8" t="s">
        <v>19</v>
      </c>
      <c r="B11" s="8">
        <v>10</v>
      </c>
      <c r="C11" s="8">
        <v>2</v>
      </c>
      <c r="D11" s="8">
        <v>8</v>
      </c>
      <c r="E11" s="8">
        <v>70</v>
      </c>
      <c r="I11" s="8">
        <v>2</v>
      </c>
      <c r="J11" s="8">
        <v>70</v>
      </c>
    </row>
    <row r="12" spans="1:10" x14ac:dyDescent="0.35">
      <c r="A12" s="8" t="s">
        <v>30</v>
      </c>
      <c r="B12" s="8">
        <v>16</v>
      </c>
      <c r="C12" s="8">
        <v>3</v>
      </c>
      <c r="D12" s="8">
        <v>8</v>
      </c>
      <c r="E12" s="8">
        <v>76</v>
      </c>
      <c r="I12" s="8">
        <v>3</v>
      </c>
      <c r="J12" s="8">
        <v>76</v>
      </c>
    </row>
    <row r="13" spans="1:10" x14ac:dyDescent="0.35">
      <c r="A13" s="8" t="s">
        <v>29</v>
      </c>
      <c r="B13" s="8">
        <v>11</v>
      </c>
      <c r="C13" s="8">
        <v>2</v>
      </c>
      <c r="D13" s="8">
        <v>8</v>
      </c>
      <c r="E13" s="8">
        <v>76</v>
      </c>
      <c r="I13" s="8">
        <v>2</v>
      </c>
      <c r="J13" s="8">
        <v>76</v>
      </c>
    </row>
    <row r="14" spans="1:10" x14ac:dyDescent="0.35">
      <c r="A14" s="8" t="s">
        <v>16</v>
      </c>
      <c r="B14" s="8">
        <v>15</v>
      </c>
      <c r="C14" s="8">
        <v>3</v>
      </c>
      <c r="D14" s="8">
        <v>7</v>
      </c>
      <c r="E14" s="8">
        <v>75</v>
      </c>
      <c r="I14" s="8">
        <v>3</v>
      </c>
      <c r="J14" s="8">
        <v>75</v>
      </c>
    </row>
    <row r="15" spans="1:10" x14ac:dyDescent="0.35">
      <c r="A15" s="8" t="s">
        <v>21</v>
      </c>
      <c r="B15" s="8">
        <v>5</v>
      </c>
      <c r="C15" s="8">
        <v>3</v>
      </c>
      <c r="D15" s="8">
        <v>7</v>
      </c>
      <c r="E15" s="8">
        <v>74</v>
      </c>
      <c r="I15" s="8">
        <v>3</v>
      </c>
      <c r="J15" s="8">
        <v>74</v>
      </c>
    </row>
    <row r="16" spans="1:10" x14ac:dyDescent="0.35">
      <c r="A16" s="8" t="s">
        <v>18</v>
      </c>
      <c r="B16" s="8">
        <v>15</v>
      </c>
      <c r="C16" s="8">
        <v>3</v>
      </c>
      <c r="D16" s="8">
        <v>7</v>
      </c>
      <c r="E16" s="8">
        <v>74</v>
      </c>
      <c r="I16" s="8">
        <v>3</v>
      </c>
      <c r="J16" s="8">
        <v>74</v>
      </c>
    </row>
    <row r="17" spans="1:10" x14ac:dyDescent="0.35">
      <c r="A17" s="8" t="s">
        <v>15</v>
      </c>
      <c r="B17" s="8">
        <v>6</v>
      </c>
      <c r="C17" s="8">
        <v>3</v>
      </c>
      <c r="D17" s="8">
        <v>9</v>
      </c>
      <c r="E17" s="8">
        <v>74</v>
      </c>
      <c r="I17" s="8">
        <v>3</v>
      </c>
      <c r="J17" s="8">
        <v>74</v>
      </c>
    </row>
    <row r="18" spans="1:10" x14ac:dyDescent="0.35">
      <c r="A18" s="8" t="s">
        <v>12</v>
      </c>
      <c r="B18" s="8">
        <v>14</v>
      </c>
      <c r="C18" s="8">
        <v>3</v>
      </c>
      <c r="D18" s="8">
        <v>4</v>
      </c>
      <c r="E18" s="8">
        <v>73</v>
      </c>
      <c r="I18" s="8">
        <v>3</v>
      </c>
      <c r="J18" s="8">
        <v>73</v>
      </c>
    </row>
    <row r="19" spans="1:10" x14ac:dyDescent="0.35">
      <c r="A19" s="8" t="s">
        <v>25</v>
      </c>
      <c r="B19" s="8">
        <v>5</v>
      </c>
      <c r="C19" s="8">
        <v>3</v>
      </c>
      <c r="D19" s="8">
        <v>9</v>
      </c>
      <c r="E19" s="8">
        <v>72</v>
      </c>
      <c r="I19" s="8">
        <v>3</v>
      </c>
      <c r="J19" s="8">
        <v>72</v>
      </c>
    </row>
    <row r="20" spans="1:10" x14ac:dyDescent="0.35">
      <c r="A20" s="8" t="s">
        <v>20</v>
      </c>
      <c r="B20" s="8">
        <v>16</v>
      </c>
      <c r="C20" s="8">
        <v>2</v>
      </c>
      <c r="D20" s="8">
        <v>8</v>
      </c>
      <c r="E20" s="8">
        <v>72</v>
      </c>
      <c r="I20" s="8">
        <v>2</v>
      </c>
      <c r="J20" s="8">
        <v>72</v>
      </c>
    </row>
    <row r="21" spans="1:10" x14ac:dyDescent="0.35">
      <c r="A21" s="8" t="s">
        <v>14</v>
      </c>
      <c r="B21" s="8">
        <v>10</v>
      </c>
      <c r="C21" s="8">
        <v>3</v>
      </c>
      <c r="D21" s="8">
        <v>6</v>
      </c>
      <c r="E21" s="8">
        <v>72</v>
      </c>
      <c r="I21" s="8">
        <v>3</v>
      </c>
      <c r="J21" s="8">
        <v>72</v>
      </c>
    </row>
    <row r="22" spans="1:10" x14ac:dyDescent="0.35">
      <c r="I22" s="23">
        <v>2</v>
      </c>
      <c r="J22" s="23">
        <v>78</v>
      </c>
    </row>
    <row r="23" spans="1:10" x14ac:dyDescent="0.35">
      <c r="I23" s="23">
        <v>3</v>
      </c>
      <c r="J23" s="23">
        <v>72</v>
      </c>
    </row>
    <row r="24" spans="1:10" x14ac:dyDescent="0.35">
      <c r="I24" s="23">
        <v>3</v>
      </c>
      <c r="J24" s="23">
        <v>75</v>
      </c>
    </row>
    <row r="25" spans="1:10" x14ac:dyDescent="0.35">
      <c r="I25" s="23">
        <v>3</v>
      </c>
      <c r="J25" s="23">
        <v>77</v>
      </c>
    </row>
    <row r="26" spans="1:10" x14ac:dyDescent="0.35">
      <c r="D26" t="s">
        <v>250</v>
      </c>
      <c r="I26" s="23">
        <v>2</v>
      </c>
      <c r="J26" s="23">
        <v>70</v>
      </c>
    </row>
    <row r="27" spans="1:10" x14ac:dyDescent="0.35">
      <c r="I27" s="23">
        <v>3</v>
      </c>
      <c r="J27" s="23">
        <v>72</v>
      </c>
    </row>
    <row r="28" spans="1:10" x14ac:dyDescent="0.35">
      <c r="I28" s="23">
        <v>3</v>
      </c>
      <c r="J28" s="23">
        <v>74</v>
      </c>
    </row>
    <row r="29" spans="1:10" x14ac:dyDescent="0.35">
      <c r="I29" s="23">
        <v>3</v>
      </c>
      <c r="J29" s="23">
        <v>77</v>
      </c>
    </row>
    <row r="30" spans="1:10" x14ac:dyDescent="0.35">
      <c r="I30" s="23">
        <v>3</v>
      </c>
      <c r="J30" s="23">
        <v>72</v>
      </c>
    </row>
    <row r="31" spans="1:10" x14ac:dyDescent="0.35">
      <c r="I31" s="23">
        <v>3</v>
      </c>
      <c r="J31" s="23">
        <v>72</v>
      </c>
    </row>
    <row r="32" spans="1:10" x14ac:dyDescent="0.35">
      <c r="I32" s="23">
        <v>3</v>
      </c>
      <c r="J32" s="23">
        <v>72</v>
      </c>
    </row>
    <row r="33" spans="9:10" x14ac:dyDescent="0.35">
      <c r="I33" s="23">
        <v>3</v>
      </c>
      <c r="J33" s="23">
        <v>76</v>
      </c>
    </row>
    <row r="34" spans="9:10" x14ac:dyDescent="0.35">
      <c r="I34" s="23">
        <v>3</v>
      </c>
      <c r="J34" s="23">
        <v>74</v>
      </c>
    </row>
    <row r="35" spans="9:10" x14ac:dyDescent="0.35">
      <c r="I35" s="23">
        <v>3</v>
      </c>
      <c r="J35" s="23">
        <v>72</v>
      </c>
    </row>
    <row r="36" spans="9:10" x14ac:dyDescent="0.35">
      <c r="I36" s="23">
        <v>3</v>
      </c>
      <c r="J36" s="23">
        <v>60</v>
      </c>
    </row>
    <row r="37" spans="9:10" x14ac:dyDescent="0.35">
      <c r="I37" s="23">
        <v>3</v>
      </c>
      <c r="J37" s="23">
        <v>79</v>
      </c>
    </row>
    <row r="38" spans="9:10" x14ac:dyDescent="0.35">
      <c r="I38" s="23">
        <v>2</v>
      </c>
      <c r="J38" s="23">
        <v>74</v>
      </c>
    </row>
    <row r="39" spans="9:10" x14ac:dyDescent="0.35">
      <c r="I39" s="23">
        <v>3</v>
      </c>
      <c r="J39" s="23">
        <v>80</v>
      </c>
    </row>
    <row r="40" spans="9:10" x14ac:dyDescent="0.35">
      <c r="I40" s="23">
        <v>3</v>
      </c>
      <c r="J40" s="23">
        <v>74</v>
      </c>
    </row>
    <row r="41" spans="9:10" x14ac:dyDescent="0.35">
      <c r="I41" s="23">
        <v>3</v>
      </c>
      <c r="J41" s="23">
        <v>79</v>
      </c>
    </row>
    <row r="42" spans="9:10" x14ac:dyDescent="0.35">
      <c r="I42" s="23">
        <v>2</v>
      </c>
      <c r="J42" s="23">
        <v>70</v>
      </c>
    </row>
    <row r="43" spans="9:10" x14ac:dyDescent="0.35">
      <c r="I43" s="23">
        <v>3</v>
      </c>
      <c r="J43" s="23">
        <v>74</v>
      </c>
    </row>
    <row r="44" spans="9:10" x14ac:dyDescent="0.35">
      <c r="I44" s="23">
        <v>3</v>
      </c>
      <c r="J44" s="23">
        <v>79</v>
      </c>
    </row>
    <row r="45" spans="9:10" x14ac:dyDescent="0.35">
      <c r="I45" s="23">
        <v>3</v>
      </c>
      <c r="J45" s="23">
        <v>72</v>
      </c>
    </row>
    <row r="46" spans="9:10" x14ac:dyDescent="0.35">
      <c r="I46" s="23">
        <v>3</v>
      </c>
      <c r="J46" s="23">
        <v>75</v>
      </c>
    </row>
    <row r="47" spans="9:10" x14ac:dyDescent="0.35">
      <c r="I47" s="23">
        <v>3</v>
      </c>
      <c r="J47" s="23">
        <v>75</v>
      </c>
    </row>
    <row r="48" spans="9:10" x14ac:dyDescent="0.35">
      <c r="I48" s="23">
        <v>2</v>
      </c>
      <c r="J48" s="23">
        <v>76</v>
      </c>
    </row>
    <row r="49" spans="9:10" x14ac:dyDescent="0.35">
      <c r="I49" s="23">
        <v>3</v>
      </c>
      <c r="J49" s="23">
        <v>60</v>
      </c>
    </row>
    <row r="50" spans="9:10" x14ac:dyDescent="0.35">
      <c r="I50" s="23">
        <v>3</v>
      </c>
      <c r="J50" s="23">
        <v>79</v>
      </c>
    </row>
    <row r="51" spans="9:10" x14ac:dyDescent="0.35">
      <c r="I51" s="23">
        <v>3</v>
      </c>
      <c r="J51" s="23">
        <v>80</v>
      </c>
    </row>
    <row r="52" spans="9:10" x14ac:dyDescent="0.35">
      <c r="I52" s="23">
        <v>3</v>
      </c>
      <c r="J52" s="23">
        <v>79</v>
      </c>
    </row>
    <row r="53" spans="9:10" x14ac:dyDescent="0.35">
      <c r="I53" s="23">
        <v>3</v>
      </c>
      <c r="J53" s="23">
        <v>75</v>
      </c>
    </row>
    <row r="54" spans="9:10" x14ac:dyDescent="0.35">
      <c r="I54" s="23">
        <v>3</v>
      </c>
      <c r="J54" s="23">
        <v>75</v>
      </c>
    </row>
    <row r="55" spans="9:10" x14ac:dyDescent="0.35">
      <c r="I55" s="23">
        <v>3</v>
      </c>
      <c r="J55" s="23">
        <v>73</v>
      </c>
    </row>
    <row r="56" spans="9:10" x14ac:dyDescent="0.35">
      <c r="I56" s="23">
        <v>3</v>
      </c>
      <c r="J56" s="23">
        <v>79</v>
      </c>
    </row>
    <row r="57" spans="9:10" x14ac:dyDescent="0.35">
      <c r="I57" s="23">
        <v>3</v>
      </c>
      <c r="J57" s="23">
        <v>79</v>
      </c>
    </row>
    <row r="58" spans="9:10" x14ac:dyDescent="0.35">
      <c r="I58" s="23">
        <v>3</v>
      </c>
      <c r="J58" s="23">
        <v>74</v>
      </c>
    </row>
    <row r="59" spans="9:10" x14ac:dyDescent="0.35">
      <c r="I59" s="23">
        <v>3</v>
      </c>
      <c r="J59" s="23">
        <v>74</v>
      </c>
    </row>
    <row r="60" spans="9:10" x14ac:dyDescent="0.35">
      <c r="I60" s="23">
        <v>3</v>
      </c>
      <c r="J60" s="23">
        <v>72</v>
      </c>
    </row>
    <row r="61" spans="9:10" x14ac:dyDescent="0.35">
      <c r="I61" s="23">
        <v>2</v>
      </c>
      <c r="J61" s="23">
        <v>73</v>
      </c>
    </row>
    <row r="62" spans="9:10" x14ac:dyDescent="0.35">
      <c r="I62" s="23">
        <v>3</v>
      </c>
      <c r="J62" s="23">
        <v>70</v>
      </c>
    </row>
    <row r="63" spans="9:10" x14ac:dyDescent="0.35">
      <c r="I63" s="23">
        <v>2</v>
      </c>
      <c r="J63" s="23">
        <v>70</v>
      </c>
    </row>
    <row r="64" spans="9:10" x14ac:dyDescent="0.35">
      <c r="I64" s="23">
        <v>3</v>
      </c>
      <c r="J64" s="23">
        <v>73</v>
      </c>
    </row>
    <row r="65" spans="9:10" x14ac:dyDescent="0.35">
      <c r="I65" s="23">
        <v>3</v>
      </c>
      <c r="J65" s="23">
        <v>60</v>
      </c>
    </row>
    <row r="66" spans="9:10" x14ac:dyDescent="0.35">
      <c r="I66" s="23">
        <v>3</v>
      </c>
      <c r="J66" s="23">
        <v>73</v>
      </c>
    </row>
    <row r="67" spans="9:10" x14ac:dyDescent="0.35">
      <c r="I67" s="23">
        <v>3</v>
      </c>
      <c r="J67" s="23">
        <v>79</v>
      </c>
    </row>
    <row r="68" spans="9:10" x14ac:dyDescent="0.35">
      <c r="I68" s="23">
        <v>3</v>
      </c>
      <c r="J68" s="23">
        <v>72</v>
      </c>
    </row>
    <row r="69" spans="9:10" x14ac:dyDescent="0.35">
      <c r="I69" s="23">
        <v>3</v>
      </c>
      <c r="J69" s="23">
        <v>78</v>
      </c>
    </row>
    <row r="70" spans="9:10" x14ac:dyDescent="0.35">
      <c r="I70" s="23">
        <v>3</v>
      </c>
      <c r="J70" s="23">
        <v>70</v>
      </c>
    </row>
    <row r="71" spans="9:10" x14ac:dyDescent="0.35">
      <c r="I71" s="23">
        <v>2</v>
      </c>
      <c r="J71" s="23">
        <v>79</v>
      </c>
    </row>
    <row r="72" spans="9:10" x14ac:dyDescent="0.35">
      <c r="I72" s="23">
        <v>2</v>
      </c>
      <c r="J72" s="23">
        <v>72</v>
      </c>
    </row>
    <row r="73" spans="9:10" x14ac:dyDescent="0.35">
      <c r="I73" s="23">
        <v>2</v>
      </c>
      <c r="J73" s="23">
        <v>74</v>
      </c>
    </row>
    <row r="74" spans="9:10" x14ac:dyDescent="0.35">
      <c r="I74" s="23">
        <v>3</v>
      </c>
      <c r="J74" s="23">
        <v>75</v>
      </c>
    </row>
    <row r="75" spans="9:10" x14ac:dyDescent="0.35">
      <c r="I75" s="23">
        <v>3</v>
      </c>
      <c r="J75" s="23">
        <v>72</v>
      </c>
    </row>
    <row r="76" spans="9:10" x14ac:dyDescent="0.35">
      <c r="I76" s="23">
        <v>2</v>
      </c>
      <c r="J76" s="23">
        <v>75</v>
      </c>
    </row>
    <row r="77" spans="9:10" x14ac:dyDescent="0.35">
      <c r="I77" s="23">
        <v>3</v>
      </c>
      <c r="J77" s="23">
        <v>73</v>
      </c>
    </row>
    <row r="78" spans="9:10" x14ac:dyDescent="0.35">
      <c r="I78" s="23">
        <v>3</v>
      </c>
      <c r="J78" s="23">
        <v>74</v>
      </c>
    </row>
    <row r="79" spans="9:10" x14ac:dyDescent="0.35">
      <c r="I79" s="23">
        <v>3</v>
      </c>
      <c r="J79" s="23">
        <v>75</v>
      </c>
    </row>
    <row r="80" spans="9:10" x14ac:dyDescent="0.35">
      <c r="I80" s="23">
        <v>3</v>
      </c>
      <c r="J80" s="23">
        <v>79</v>
      </c>
    </row>
    <row r="81" spans="9:10" x14ac:dyDescent="0.35">
      <c r="I81" s="23">
        <v>3</v>
      </c>
      <c r="J81" s="23">
        <v>76</v>
      </c>
    </row>
    <row r="82" spans="9:10" x14ac:dyDescent="0.35">
      <c r="I82" s="23">
        <v>3</v>
      </c>
      <c r="J82" s="23">
        <v>60</v>
      </c>
    </row>
    <row r="83" spans="9:10" x14ac:dyDescent="0.35">
      <c r="I83" s="23">
        <v>2</v>
      </c>
      <c r="J83" s="23">
        <v>80</v>
      </c>
    </row>
    <row r="84" spans="9:10" x14ac:dyDescent="0.35">
      <c r="I84" s="23">
        <v>2</v>
      </c>
      <c r="J84" s="23">
        <v>75</v>
      </c>
    </row>
    <row r="85" spans="9:10" x14ac:dyDescent="0.35">
      <c r="I85" s="23">
        <v>3</v>
      </c>
      <c r="J85" s="23">
        <v>77</v>
      </c>
    </row>
    <row r="86" spans="9:10" x14ac:dyDescent="0.35">
      <c r="I86" s="23">
        <v>3</v>
      </c>
      <c r="J86" s="23">
        <v>72</v>
      </c>
    </row>
    <row r="87" spans="9:10" x14ac:dyDescent="0.35">
      <c r="I87" s="23">
        <v>3</v>
      </c>
      <c r="J87" s="23">
        <v>78</v>
      </c>
    </row>
    <row r="88" spans="9:10" x14ac:dyDescent="0.35">
      <c r="I88" s="23">
        <v>3</v>
      </c>
      <c r="J88" s="23">
        <v>79</v>
      </c>
    </row>
    <row r="89" spans="9:10" x14ac:dyDescent="0.35">
      <c r="I89" s="23">
        <v>3</v>
      </c>
      <c r="J89" s="23">
        <v>74</v>
      </c>
    </row>
    <row r="90" spans="9:10" x14ac:dyDescent="0.35">
      <c r="I90" s="23">
        <v>3</v>
      </c>
      <c r="J90" s="23">
        <v>72</v>
      </c>
    </row>
    <row r="91" spans="9:10" x14ac:dyDescent="0.35">
      <c r="I91" s="23">
        <v>3</v>
      </c>
      <c r="J91" s="23">
        <v>73</v>
      </c>
    </row>
    <row r="92" spans="9:10" x14ac:dyDescent="0.35">
      <c r="I92" s="23">
        <v>3</v>
      </c>
      <c r="J92" s="23">
        <v>74</v>
      </c>
    </row>
    <row r="93" spans="9:10" x14ac:dyDescent="0.35">
      <c r="I93" s="23">
        <v>3</v>
      </c>
      <c r="J93" s="23">
        <v>70</v>
      </c>
    </row>
    <row r="94" spans="9:10" x14ac:dyDescent="0.35">
      <c r="I94" s="23">
        <v>2</v>
      </c>
      <c r="J94" s="23">
        <v>72</v>
      </c>
    </row>
    <row r="95" spans="9:10" x14ac:dyDescent="0.35">
      <c r="I95" s="23">
        <v>3</v>
      </c>
      <c r="J95" s="23">
        <v>86</v>
      </c>
    </row>
    <row r="96" spans="9:10" x14ac:dyDescent="0.35">
      <c r="I96" s="23">
        <v>3</v>
      </c>
      <c r="J96" s="23">
        <v>70</v>
      </c>
    </row>
    <row r="97" spans="9:10" x14ac:dyDescent="0.35">
      <c r="I97" s="23">
        <v>3</v>
      </c>
      <c r="J97" s="23">
        <v>70</v>
      </c>
    </row>
    <row r="98" spans="9:10" x14ac:dyDescent="0.35">
      <c r="I98" s="23">
        <v>3</v>
      </c>
      <c r="J98" s="23">
        <v>77</v>
      </c>
    </row>
    <row r="99" spans="9:10" x14ac:dyDescent="0.35">
      <c r="I99" s="23">
        <v>2</v>
      </c>
      <c r="J99" s="23">
        <v>74</v>
      </c>
    </row>
    <row r="100" spans="9:10" x14ac:dyDescent="0.35">
      <c r="I100" s="23">
        <v>3</v>
      </c>
      <c r="J100" s="23">
        <v>70</v>
      </c>
    </row>
    <row r="101" spans="9:10" x14ac:dyDescent="0.35">
      <c r="I101" s="23">
        <v>3</v>
      </c>
      <c r="J101" s="23">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30290-D1F8-4769-BE3B-68068341B958}">
  <dimension ref="A1:S78"/>
  <sheetViews>
    <sheetView tabSelected="1" topLeftCell="E35" zoomScale="79" workbookViewId="0">
      <selection activeCell="W48" sqref="W48"/>
    </sheetView>
  </sheetViews>
  <sheetFormatPr defaultRowHeight="14.5" x14ac:dyDescent="0.35"/>
  <cols>
    <col min="1" max="1" width="7.81640625" customWidth="1"/>
    <col min="2" max="2" width="24" customWidth="1"/>
    <col min="3" max="4" width="25.1796875" customWidth="1"/>
    <col min="5" max="5" width="18.81640625" customWidth="1"/>
    <col min="6" max="6" width="17.6328125" customWidth="1"/>
    <col min="16" max="16" width="12.08984375" customWidth="1"/>
    <col min="18" max="18" width="12.26953125" customWidth="1"/>
  </cols>
  <sheetData>
    <row r="1" spans="1:8" x14ac:dyDescent="0.35">
      <c r="A1" s="14" t="s">
        <v>216</v>
      </c>
    </row>
    <row r="2" spans="1:8" ht="15" customHeight="1" x14ac:dyDescent="0.35">
      <c r="A2" s="13"/>
      <c r="B2" s="80" t="s">
        <v>224</v>
      </c>
      <c r="C2" s="80"/>
    </row>
    <row r="3" spans="1:8" ht="15" customHeight="1" x14ac:dyDescent="0.35">
      <c r="B3" s="79" t="s">
        <v>217</v>
      </c>
      <c r="C3" s="79"/>
      <c r="D3" s="79"/>
      <c r="E3" s="79"/>
      <c r="F3" s="79"/>
      <c r="G3" s="79"/>
      <c r="H3" s="79"/>
    </row>
    <row r="4" spans="1:8" x14ac:dyDescent="0.35">
      <c r="B4" s="79"/>
      <c r="C4" s="79"/>
      <c r="D4" s="79"/>
      <c r="E4" s="79"/>
      <c r="F4" s="79"/>
      <c r="G4" s="79"/>
      <c r="H4" s="79"/>
    </row>
    <row r="5" spans="1:8" x14ac:dyDescent="0.35">
      <c r="B5" s="79"/>
      <c r="C5" s="79"/>
      <c r="D5" s="79"/>
      <c r="E5" s="79"/>
      <c r="F5" s="79"/>
      <c r="G5" s="79"/>
      <c r="H5" s="79"/>
    </row>
    <row r="6" spans="1:8" x14ac:dyDescent="0.35">
      <c r="B6" s="79"/>
      <c r="C6" s="79"/>
      <c r="D6" s="79"/>
      <c r="E6" s="79"/>
      <c r="F6" s="79"/>
      <c r="G6" s="79"/>
      <c r="H6" s="79"/>
    </row>
    <row r="8" spans="1:8" ht="15" customHeight="1" x14ac:dyDescent="0.35">
      <c r="B8" s="78" t="s">
        <v>231</v>
      </c>
      <c r="C8" s="78"/>
      <c r="D8" s="78"/>
      <c r="E8" s="78"/>
      <c r="F8" s="78"/>
      <c r="G8" s="78"/>
      <c r="H8" s="78"/>
    </row>
    <row r="9" spans="1:8" x14ac:dyDescent="0.35">
      <c r="B9" s="78"/>
      <c r="C9" s="78"/>
      <c r="D9" s="78"/>
      <c r="E9" s="78"/>
      <c r="F9" s="78"/>
      <c r="G9" s="78"/>
      <c r="H9" s="78"/>
    </row>
    <row r="25" spans="13:14" x14ac:dyDescent="0.35">
      <c r="M25" s="16"/>
    </row>
    <row r="26" spans="13:14" x14ac:dyDescent="0.35">
      <c r="N26" s="16"/>
    </row>
    <row r="27" spans="13:14" x14ac:dyDescent="0.35">
      <c r="M27" s="16"/>
      <c r="N27" s="16"/>
    </row>
    <row r="28" spans="13:14" x14ac:dyDescent="0.35">
      <c r="N28" s="16"/>
    </row>
    <row r="37" spans="2:19" x14ac:dyDescent="0.35">
      <c r="N37" s="16"/>
    </row>
    <row r="38" spans="2:19" x14ac:dyDescent="0.35">
      <c r="N38" s="16"/>
    </row>
    <row r="39" spans="2:19" x14ac:dyDescent="0.35">
      <c r="N39" s="16"/>
    </row>
    <row r="41" spans="2:19" x14ac:dyDescent="0.35">
      <c r="B41" s="15"/>
      <c r="C41" s="34" t="s">
        <v>8</v>
      </c>
      <c r="D41" s="34" t="s">
        <v>9</v>
      </c>
      <c r="E41" s="34" t="s">
        <v>10</v>
      </c>
      <c r="F41" s="34" t="s">
        <v>11</v>
      </c>
      <c r="K41" t="s">
        <v>274</v>
      </c>
      <c r="P41" t="s">
        <v>279</v>
      </c>
    </row>
    <row r="42" spans="2:19" x14ac:dyDescent="0.35">
      <c r="B42" s="34" t="s">
        <v>265</v>
      </c>
      <c r="C42" s="15">
        <f>COUNT(dataset!B2:B201)</f>
        <v>200</v>
      </c>
      <c r="D42" s="15">
        <f>COUNT(dataset!C2:C201)</f>
        <v>200</v>
      </c>
      <c r="E42" s="15">
        <f>COUNT(dataset!D2:D201)</f>
        <v>200</v>
      </c>
      <c r="F42" s="15">
        <f>COUNT(dataset!E2:E201)</f>
        <v>200</v>
      </c>
      <c r="K42">
        <f>C48-C46</f>
        <v>8</v>
      </c>
      <c r="P42" t="s">
        <v>278</v>
      </c>
      <c r="Q42">
        <f>C46-(1.5*K42)</f>
        <v>-5</v>
      </c>
      <c r="R42" t="s">
        <v>280</v>
      </c>
      <c r="S42">
        <f>C48+(1.5*K42)</f>
        <v>27</v>
      </c>
    </row>
    <row r="43" spans="2:19" x14ac:dyDescent="0.35">
      <c r="B43" s="34" t="s">
        <v>266</v>
      </c>
      <c r="C43" s="15">
        <f>AVERAGE(dataset!B2:B201)</f>
        <v>11.315</v>
      </c>
      <c r="D43" s="15">
        <f>AVERAGE(dataset!C2:C201)</f>
        <v>1.9850000000000001</v>
      </c>
      <c r="E43" s="15">
        <f>AVERAGE(dataset!D2:D201)</f>
        <v>4.92</v>
      </c>
      <c r="F43" s="15">
        <f>AVERAGE(dataset!E2:E201)</f>
        <v>46.47</v>
      </c>
      <c r="K43" t="s">
        <v>275</v>
      </c>
      <c r="P43" t="s">
        <v>281</v>
      </c>
    </row>
    <row r="44" spans="2:19" x14ac:dyDescent="0.35">
      <c r="B44" s="34" t="s">
        <v>267</v>
      </c>
      <c r="C44" s="15">
        <f>_xlfn.STDEV.P(dataset!B2:B201)</f>
        <v>4.4278408959672433</v>
      </c>
      <c r="D44" s="15">
        <f>_xlfn.STDEV.P(dataset!C2:C201)</f>
        <v>0.80918168540816593</v>
      </c>
      <c r="E44" s="15">
        <f>_xlfn.STDEV.P(dataset!D2:D201)</f>
        <v>2.5541339040856883</v>
      </c>
      <c r="F44" s="15">
        <f>_xlfn.STDEV.P(dataset!E2:E201)</f>
        <v>18.896536719727241</v>
      </c>
      <c r="K44">
        <f>D48-D46</f>
        <v>2</v>
      </c>
      <c r="P44" t="s">
        <v>278</v>
      </c>
      <c r="Q44">
        <f>D46-(1.5*K44)</f>
        <v>-2</v>
      </c>
      <c r="R44" t="s">
        <v>280</v>
      </c>
      <c r="S44">
        <f>D48+(1.5*K44)</f>
        <v>6</v>
      </c>
    </row>
    <row r="45" spans="2:19" x14ac:dyDescent="0.35">
      <c r="B45" s="34" t="s">
        <v>268</v>
      </c>
      <c r="C45" s="15">
        <f>MIN(dataset!B2:B201)</f>
        <v>5</v>
      </c>
      <c r="D45" s="15">
        <f>MIN(dataset!C2:C201)</f>
        <v>1</v>
      </c>
      <c r="E45" s="15">
        <f>MIN(dataset!D2:D201)</f>
        <v>1</v>
      </c>
      <c r="F45" s="15">
        <f>MIN(dataset!E2:E201)</f>
        <v>2</v>
      </c>
      <c r="K45" t="s">
        <v>276</v>
      </c>
      <c r="P45" t="s">
        <v>282</v>
      </c>
    </row>
    <row r="46" spans="2:19" x14ac:dyDescent="0.35">
      <c r="B46" s="34" t="s">
        <v>270</v>
      </c>
      <c r="C46" s="15">
        <f>_xlfn.QUARTILE.INC(dataset!B2:B201,1)</f>
        <v>7</v>
      </c>
      <c r="D46" s="15">
        <f>_xlfn.QUARTILE.INC(dataset!C2:C201,1)</f>
        <v>1</v>
      </c>
      <c r="E46" s="15">
        <f>_xlfn.QUARTILE.INC(dataset!D2:D201,1)</f>
        <v>3</v>
      </c>
      <c r="F46" s="15">
        <f>_xlfn.QUARTILE.INC(dataset!E2:E201,1)</f>
        <v>33</v>
      </c>
      <c r="K46">
        <f>E48-E46</f>
        <v>4</v>
      </c>
      <c r="P46" t="s">
        <v>278</v>
      </c>
      <c r="Q46">
        <f>E46-(1.5*K46)</f>
        <v>-3</v>
      </c>
      <c r="R46" t="s">
        <v>280</v>
      </c>
      <c r="S46">
        <f>E48+(1.5*K46)</f>
        <v>13</v>
      </c>
    </row>
    <row r="47" spans="2:19" x14ac:dyDescent="0.35">
      <c r="B47" s="34" t="s">
        <v>271</v>
      </c>
      <c r="C47" s="15">
        <f>_xlfn.QUARTILE.INC(dataset!B2:B201,2)</f>
        <v>11</v>
      </c>
      <c r="D47" s="15">
        <f>_xlfn.QUARTILE.INC(dataset!C2:C201,2)</f>
        <v>2</v>
      </c>
      <c r="E47" s="15">
        <f>_xlfn.QUARTILE.INC(dataset!D2:D201,2)</f>
        <v>5</v>
      </c>
      <c r="F47" s="15">
        <f>_xlfn.QUARTILE.INC(dataset!E2:E201,2)</f>
        <v>45</v>
      </c>
      <c r="K47" t="s">
        <v>277</v>
      </c>
      <c r="P47" t="s">
        <v>283</v>
      </c>
    </row>
    <row r="48" spans="2:19" x14ac:dyDescent="0.35">
      <c r="B48" s="34" t="s">
        <v>272</v>
      </c>
      <c r="C48" s="15">
        <f>_xlfn.QUARTILE.INC(dataset!B2:B201,3)</f>
        <v>15</v>
      </c>
      <c r="D48" s="15">
        <f>_xlfn.QUARTILE.INC(dataset!C2:C201,3)</f>
        <v>3</v>
      </c>
      <c r="E48" s="15">
        <f>_xlfn.QUARTILE.INC(dataset!D2:D201,3)</f>
        <v>7</v>
      </c>
      <c r="F48" s="15">
        <f>_xlfn.QUARTILE.INC(dataset!E2:E201,3)</f>
        <v>60</v>
      </c>
      <c r="K48">
        <f>F48-F46</f>
        <v>27</v>
      </c>
      <c r="P48" t="s">
        <v>278</v>
      </c>
      <c r="Q48">
        <f>F46-(1.5*K48)</f>
        <v>-7.5</v>
      </c>
      <c r="R48" t="s">
        <v>280</v>
      </c>
      <c r="S48">
        <f>F48+(1.5*K48)</f>
        <v>100.5</v>
      </c>
    </row>
    <row r="49" spans="2:6" x14ac:dyDescent="0.35">
      <c r="B49" s="34" t="s">
        <v>269</v>
      </c>
      <c r="C49" s="15">
        <f>MAX(dataset!B2:B201)</f>
        <v>19</v>
      </c>
      <c r="D49" s="15">
        <f>MAX(dataset!C2:C201)</f>
        <v>3</v>
      </c>
      <c r="E49" s="15">
        <f>MAX(dataset!D2:D201)</f>
        <v>9</v>
      </c>
      <c r="F49" s="15">
        <f>MAX(dataset!E2:E201)</f>
        <v>100</v>
      </c>
    </row>
    <row r="73" spans="2:6" ht="15" thickBot="1" x14ac:dyDescent="0.4"/>
    <row r="74" spans="2:6" x14ac:dyDescent="0.35">
      <c r="B74" s="35"/>
      <c r="C74" s="35" t="s">
        <v>8</v>
      </c>
      <c r="D74" s="35" t="s">
        <v>9</v>
      </c>
      <c r="E74" s="35" t="s">
        <v>10</v>
      </c>
      <c r="F74" s="35" t="s">
        <v>11</v>
      </c>
    </row>
    <row r="75" spans="2:6" x14ac:dyDescent="0.35">
      <c r="B75" s="36" t="s">
        <v>8</v>
      </c>
      <c r="C75" s="36">
        <v>1</v>
      </c>
      <c r="D75" s="36"/>
      <c r="E75" s="36"/>
      <c r="F75" s="36"/>
    </row>
    <row r="76" spans="2:6" x14ac:dyDescent="0.35">
      <c r="B76" s="36" t="s">
        <v>9</v>
      </c>
      <c r="C76" s="36">
        <v>0.12133233747679154</v>
      </c>
      <c r="D76" s="36">
        <v>1</v>
      </c>
      <c r="E76" s="36"/>
      <c r="F76" s="36"/>
    </row>
    <row r="77" spans="2:6" x14ac:dyDescent="0.35">
      <c r="B77" s="36" t="s">
        <v>10</v>
      </c>
      <c r="C77" s="36">
        <v>5.7651674581784126E-3</v>
      </c>
      <c r="D77" s="36">
        <v>-3.686933162491568E-2</v>
      </c>
      <c r="E77" s="36">
        <v>1</v>
      </c>
      <c r="F77" s="36"/>
    </row>
    <row r="78" spans="2:6" ht="15" thickBot="1" x14ac:dyDescent="0.4">
      <c r="B78" s="37" t="s">
        <v>11</v>
      </c>
      <c r="C78" s="37">
        <v>0.20881762660239189</v>
      </c>
      <c r="D78" s="37">
        <v>-0.30331773341610574</v>
      </c>
      <c r="E78" s="37">
        <v>0.64970609077405783</v>
      </c>
      <c r="F78" s="37">
        <v>1</v>
      </c>
    </row>
  </sheetData>
  <mergeCells count="3">
    <mergeCell ref="B8:H9"/>
    <mergeCell ref="B3:H6"/>
    <mergeCell ref="B2:C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6D0B-80EB-42BF-A4AF-D17037DE67C1}">
  <dimension ref="A1:H6"/>
  <sheetViews>
    <sheetView zoomScale="74" workbookViewId="0">
      <selection activeCell="O28" sqref="O28"/>
    </sheetView>
  </sheetViews>
  <sheetFormatPr defaultRowHeight="14.5" x14ac:dyDescent="0.35"/>
  <cols>
    <col min="1" max="1" width="7.81640625" customWidth="1"/>
  </cols>
  <sheetData>
    <row r="1" spans="1:8" x14ac:dyDescent="0.35">
      <c r="A1" s="14" t="s">
        <v>216</v>
      </c>
    </row>
    <row r="2" spans="1:8" ht="15" customHeight="1" x14ac:dyDescent="0.35">
      <c r="A2" s="13"/>
      <c r="B2" s="80" t="s">
        <v>224</v>
      </c>
      <c r="C2" s="80"/>
    </row>
    <row r="3" spans="1:8" ht="15" customHeight="1" x14ac:dyDescent="0.35">
      <c r="B3" s="79" t="s">
        <v>225</v>
      </c>
      <c r="C3" s="79"/>
      <c r="D3" s="79"/>
      <c r="E3" s="79"/>
      <c r="F3" s="79"/>
      <c r="G3" s="79"/>
      <c r="H3" s="79"/>
    </row>
    <row r="4" spans="1:8" x14ac:dyDescent="0.35">
      <c r="B4" s="79"/>
      <c r="C4" s="79"/>
      <c r="D4" s="79"/>
      <c r="E4" s="79"/>
      <c r="F4" s="79"/>
      <c r="G4" s="79"/>
      <c r="H4" s="79"/>
    </row>
    <row r="5" spans="1:8" x14ac:dyDescent="0.35">
      <c r="B5" s="79"/>
      <c r="C5" s="79"/>
      <c r="D5" s="79"/>
      <c r="E5" s="79"/>
      <c r="F5" s="79"/>
      <c r="G5" s="79"/>
      <c r="H5" s="79"/>
    </row>
    <row r="6" spans="1:8" x14ac:dyDescent="0.35">
      <c r="B6" s="79"/>
      <c r="C6" s="79"/>
      <c r="D6" s="79"/>
      <c r="E6" s="79"/>
      <c r="F6" s="79"/>
      <c r="G6" s="79"/>
      <c r="H6" s="79"/>
    </row>
  </sheetData>
  <mergeCells count="2">
    <mergeCell ref="B3:H6"/>
    <mergeCell ref="B2:C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E186-E161-4D42-BDF2-B53FFFA13D76}">
  <dimension ref="A1:V182"/>
  <sheetViews>
    <sheetView topLeftCell="O39" zoomScale="73" workbookViewId="0">
      <selection activeCell="V54" sqref="V54"/>
    </sheetView>
  </sheetViews>
  <sheetFormatPr defaultRowHeight="14.5" x14ac:dyDescent="0.35"/>
  <cols>
    <col min="1" max="1" width="7.81640625" customWidth="1"/>
    <col min="10" max="10" width="22.6328125" style="15" customWidth="1"/>
    <col min="11" max="11" width="16.90625" style="27" customWidth="1"/>
    <col min="13" max="13" width="23" style="15" customWidth="1"/>
    <col min="14" max="14" width="24.453125" style="15" customWidth="1"/>
    <col min="15" max="15" width="24.453125" customWidth="1"/>
    <col min="16" max="17" width="24.453125" style="15" customWidth="1"/>
    <col min="18" max="18" width="19.7265625" customWidth="1"/>
    <col min="19" max="19" width="27.453125" customWidth="1"/>
    <col min="20" max="20" width="23.7265625" customWidth="1"/>
    <col min="21" max="21" width="22.6328125" customWidth="1"/>
  </cols>
  <sheetData>
    <row r="1" spans="1:22" x14ac:dyDescent="0.35">
      <c r="A1" s="14" t="s">
        <v>216</v>
      </c>
      <c r="J1" s="83" t="s">
        <v>256</v>
      </c>
      <c r="K1" s="83"/>
      <c r="M1" s="83" t="s">
        <v>255</v>
      </c>
      <c r="N1" s="83"/>
      <c r="O1" s="28"/>
      <c r="P1" s="26" t="s">
        <v>257</v>
      </c>
      <c r="Q1" s="26" t="s">
        <v>258</v>
      </c>
    </row>
    <row r="2" spans="1:22" ht="15" customHeight="1" x14ac:dyDescent="0.35">
      <c r="A2" s="13"/>
      <c r="B2" s="80" t="s">
        <v>224</v>
      </c>
      <c r="C2" s="80"/>
      <c r="J2" s="27" t="s">
        <v>9</v>
      </c>
      <c r="K2" s="27" t="s">
        <v>11</v>
      </c>
      <c r="M2" s="15" t="s">
        <v>9</v>
      </c>
      <c r="N2" s="26" t="s">
        <v>11</v>
      </c>
      <c r="O2" s="28"/>
      <c r="P2" s="26">
        <f ca="1">_xlfn.NORM.INV(RAND(),$V$12,$V$13)</f>
        <v>53.899017955900305</v>
      </c>
      <c r="Q2" s="26">
        <f ca="1">_xlfn.NORM.INV(RAND(),$V$2,$V$3)</f>
        <v>78.942401381535134</v>
      </c>
      <c r="S2" s="17" t="s">
        <v>259</v>
      </c>
      <c r="T2" s="17"/>
      <c r="U2" s="17"/>
      <c r="V2" s="18">
        <f>AVERAGE(N3:N102)</f>
        <v>74.12</v>
      </c>
    </row>
    <row r="3" spans="1:22" ht="15" customHeight="1" x14ac:dyDescent="0.35">
      <c r="B3" s="79" t="s">
        <v>226</v>
      </c>
      <c r="C3" s="79"/>
      <c r="D3" s="79"/>
      <c r="E3" s="79"/>
      <c r="F3" s="79"/>
      <c r="G3" s="79"/>
      <c r="H3" s="79"/>
      <c r="I3" s="29"/>
      <c r="J3" s="31">
        <v>2</v>
      </c>
      <c r="K3" s="31">
        <v>4</v>
      </c>
      <c r="M3" s="27">
        <v>2</v>
      </c>
      <c r="N3" s="26">
        <v>80</v>
      </c>
      <c r="O3" s="28"/>
      <c r="P3" s="26">
        <f t="shared" ref="P3:P54" ca="1" si="0">_xlfn.NORM.INV(RAND(),$V$12,$V$13)</f>
        <v>57.031611054822477</v>
      </c>
      <c r="Q3" s="26">
        <f t="shared" ref="Q3:Q54" ca="1" si="1">_xlfn.NORM.INV(RAND(),$V$2,$V$3)</f>
        <v>72.238844315267173</v>
      </c>
      <c r="S3" s="17" t="s">
        <v>260</v>
      </c>
      <c r="T3" s="17"/>
      <c r="U3" s="17"/>
      <c r="V3" s="18">
        <f>_xlfn.STDEV.P(N3:N102)</f>
        <v>4.6157989557605319</v>
      </c>
    </row>
    <row r="4" spans="1:22" x14ac:dyDescent="0.35">
      <c r="B4" s="79"/>
      <c r="C4" s="79"/>
      <c r="D4" s="79"/>
      <c r="E4" s="79"/>
      <c r="F4" s="79"/>
      <c r="G4" s="79"/>
      <c r="H4" s="79"/>
      <c r="I4" s="29"/>
      <c r="J4" s="31">
        <v>1</v>
      </c>
      <c r="K4" s="31">
        <v>73</v>
      </c>
      <c r="M4" s="27">
        <v>3</v>
      </c>
      <c r="N4" s="26">
        <v>79</v>
      </c>
      <c r="O4" s="28"/>
      <c r="P4" s="26">
        <f t="shared" ca="1" si="0"/>
        <v>27.804547694786571</v>
      </c>
      <c r="Q4" s="26">
        <f t="shared" ca="1" si="1"/>
        <v>73.432431539429345</v>
      </c>
      <c r="S4" s="17" t="s">
        <v>251</v>
      </c>
      <c r="T4" s="17"/>
      <c r="U4" s="17"/>
      <c r="V4" s="18">
        <v>0.84</v>
      </c>
    </row>
    <row r="5" spans="1:22" x14ac:dyDescent="0.35">
      <c r="B5" s="79"/>
      <c r="C5" s="79"/>
      <c r="D5" s="79"/>
      <c r="E5" s="79"/>
      <c r="F5" s="79"/>
      <c r="G5" s="79"/>
      <c r="H5" s="79"/>
      <c r="I5" s="29"/>
      <c r="J5" s="31">
        <v>2</v>
      </c>
      <c r="K5" s="31">
        <v>62</v>
      </c>
      <c r="M5" s="27">
        <v>2</v>
      </c>
      <c r="N5" s="26">
        <v>77</v>
      </c>
      <c r="O5" s="28"/>
      <c r="P5" s="26">
        <f t="shared" ca="1" si="0"/>
        <v>41.931088182772982</v>
      </c>
      <c r="Q5" s="26">
        <f t="shared" ca="1" si="1"/>
        <v>70.005892101674519</v>
      </c>
      <c r="S5" s="81" t="s">
        <v>252</v>
      </c>
      <c r="T5" s="82"/>
      <c r="U5" s="17"/>
      <c r="V5" s="18">
        <v>1.64</v>
      </c>
    </row>
    <row r="6" spans="1:22" x14ac:dyDescent="0.35">
      <c r="B6" s="79"/>
      <c r="C6" s="79"/>
      <c r="D6" s="79"/>
      <c r="E6" s="79"/>
      <c r="F6" s="79"/>
      <c r="G6" s="79"/>
      <c r="H6" s="79"/>
      <c r="I6" s="29"/>
      <c r="J6" s="31">
        <v>1</v>
      </c>
      <c r="K6" s="31">
        <v>51</v>
      </c>
      <c r="M6" s="27">
        <v>3</v>
      </c>
      <c r="N6" s="26">
        <v>75</v>
      </c>
      <c r="O6" s="28"/>
      <c r="P6" s="26">
        <f t="shared" ca="1" si="0"/>
        <v>33.332731791663562</v>
      </c>
      <c r="Q6" s="26">
        <f t="shared" ca="1" si="1"/>
        <v>74.486248170641801</v>
      </c>
      <c r="S6" s="25" t="s">
        <v>254</v>
      </c>
      <c r="T6" s="17"/>
      <c r="U6" s="17"/>
      <c r="V6" s="18">
        <v>1</v>
      </c>
    </row>
    <row r="7" spans="1:22" x14ac:dyDescent="0.35">
      <c r="J7" s="31">
        <v>1</v>
      </c>
      <c r="K7" s="31">
        <v>49</v>
      </c>
      <c r="M7" s="27">
        <v>3</v>
      </c>
      <c r="N7" s="26">
        <v>86</v>
      </c>
      <c r="O7" s="28"/>
      <c r="P7" s="26">
        <f t="shared" ca="1" si="0"/>
        <v>20.512856073684834</v>
      </c>
      <c r="Q7" s="26">
        <f t="shared" ca="1" si="1"/>
        <v>72.140245104827827</v>
      </c>
    </row>
    <row r="8" spans="1:22" ht="14.5" customHeight="1" x14ac:dyDescent="0.35">
      <c r="B8" s="78" t="s">
        <v>231</v>
      </c>
      <c r="C8" s="78"/>
      <c r="D8" s="78"/>
      <c r="E8" s="78"/>
      <c r="F8" s="78"/>
      <c r="G8" s="78"/>
      <c r="H8" s="78"/>
      <c r="I8" s="30"/>
      <c r="J8" s="31">
        <v>3</v>
      </c>
      <c r="K8" s="31">
        <v>54</v>
      </c>
      <c r="M8" s="27">
        <v>3</v>
      </c>
      <c r="N8" s="26">
        <v>70</v>
      </c>
      <c r="O8" s="28"/>
      <c r="P8" s="26">
        <f t="shared" ca="1" si="0"/>
        <v>56.739580564233442</v>
      </c>
      <c r="Q8" s="26">
        <f t="shared" ca="1" si="1"/>
        <v>73.624431736149987</v>
      </c>
      <c r="S8" s="17" t="s">
        <v>236</v>
      </c>
      <c r="T8" s="17"/>
      <c r="U8" s="17"/>
      <c r="V8" s="18">
        <f>(V5+V4)*(V3^2)/(V6^2)</f>
        <v>52.837888000000042</v>
      </c>
    </row>
    <row r="9" spans="1:22" x14ac:dyDescent="0.35">
      <c r="B9" s="78"/>
      <c r="C9" s="78"/>
      <c r="D9" s="78"/>
      <c r="E9" s="78"/>
      <c r="F9" s="78"/>
      <c r="G9" s="78"/>
      <c r="H9" s="78"/>
      <c r="I9" s="30"/>
      <c r="J9" s="31">
        <v>1</v>
      </c>
      <c r="K9" s="31">
        <v>84</v>
      </c>
      <c r="M9" s="27">
        <v>3</v>
      </c>
      <c r="N9" s="26">
        <v>60</v>
      </c>
      <c r="O9" s="28"/>
      <c r="P9" s="26">
        <f t="shared" ca="1" si="0"/>
        <v>-2.3453285199248128</v>
      </c>
      <c r="Q9" s="26">
        <f t="shared" ca="1" si="1"/>
        <v>76.15121983045438</v>
      </c>
      <c r="S9" s="81" t="s">
        <v>253</v>
      </c>
      <c r="T9" s="82"/>
      <c r="U9" s="17"/>
      <c r="V9" s="18">
        <f>ROUND(V8,0)</f>
        <v>53</v>
      </c>
    </row>
    <row r="10" spans="1:22" x14ac:dyDescent="0.35">
      <c r="J10" s="31">
        <v>2</v>
      </c>
      <c r="K10" s="31">
        <v>42</v>
      </c>
      <c r="M10" s="27">
        <v>3</v>
      </c>
      <c r="N10" s="26">
        <v>79</v>
      </c>
      <c r="O10" s="28"/>
      <c r="P10" s="26">
        <f t="shared" ca="1" si="0"/>
        <v>53.297541052508215</v>
      </c>
      <c r="Q10" s="26">
        <f t="shared" ca="1" si="1"/>
        <v>69.616782292924455</v>
      </c>
    </row>
    <row r="11" spans="1:22" x14ac:dyDescent="0.35">
      <c r="J11" s="31">
        <v>2</v>
      </c>
      <c r="K11" s="31">
        <v>50</v>
      </c>
      <c r="M11" s="27">
        <v>3</v>
      </c>
      <c r="N11" s="26">
        <v>78</v>
      </c>
      <c r="O11" s="28"/>
      <c r="P11" s="26">
        <f t="shared" ca="1" si="0"/>
        <v>67.299067209392021</v>
      </c>
      <c r="Q11" s="26">
        <f t="shared" ca="1" si="1"/>
        <v>79.298064997144834</v>
      </c>
    </row>
    <row r="12" spans="1:22" x14ac:dyDescent="0.35">
      <c r="B12" s="32" t="s">
        <v>264</v>
      </c>
      <c r="C12" s="32"/>
      <c r="D12" s="32"/>
      <c r="J12" s="31">
        <v>3</v>
      </c>
      <c r="K12" s="31">
        <v>35</v>
      </c>
      <c r="M12" s="27">
        <v>2</v>
      </c>
      <c r="N12" s="26">
        <v>70</v>
      </c>
      <c r="O12" s="28"/>
      <c r="P12" s="26">
        <f t="shared" ca="1" si="0"/>
        <v>30.38296983550326</v>
      </c>
      <c r="Q12" s="26">
        <f t="shared" ca="1" si="1"/>
        <v>73.673846098649847</v>
      </c>
      <c r="S12" s="17" t="s">
        <v>261</v>
      </c>
      <c r="T12" s="17"/>
      <c r="U12" s="17"/>
      <c r="V12" s="18">
        <f>AVERAGE(K3:K181)</f>
        <v>46.486033519553075</v>
      </c>
    </row>
    <row r="13" spans="1:22" x14ac:dyDescent="0.35">
      <c r="B13" s="33" t="s">
        <v>9</v>
      </c>
      <c r="C13" s="32"/>
      <c r="D13" s="32"/>
      <c r="J13" s="31">
        <v>2</v>
      </c>
      <c r="K13" s="31">
        <v>35</v>
      </c>
      <c r="M13" s="27">
        <v>3</v>
      </c>
      <c r="N13" s="26">
        <v>76</v>
      </c>
      <c r="O13" s="28"/>
      <c r="P13" s="26">
        <f t="shared" ca="1" si="0"/>
        <v>59.207588378810932</v>
      </c>
      <c r="Q13" s="26">
        <f t="shared" ca="1" si="1"/>
        <v>70.703772973547842</v>
      </c>
      <c r="S13" s="17" t="s">
        <v>262</v>
      </c>
      <c r="T13" s="17"/>
      <c r="U13" s="17"/>
      <c r="V13" s="18">
        <f>_xlfn.STDEV.P(K3:K181)</f>
        <v>18.849701786802633</v>
      </c>
    </row>
    <row r="14" spans="1:22" x14ac:dyDescent="0.35">
      <c r="B14" s="33" t="s">
        <v>11</v>
      </c>
      <c r="C14" s="32"/>
      <c r="D14" s="32"/>
      <c r="J14" s="31">
        <v>2</v>
      </c>
      <c r="K14" s="31">
        <v>57</v>
      </c>
      <c r="M14" s="27">
        <v>2</v>
      </c>
      <c r="N14" s="26">
        <v>76</v>
      </c>
      <c r="O14" s="28"/>
      <c r="P14" s="26">
        <f t="shared" ca="1" si="0"/>
        <v>55.541388121919844</v>
      </c>
      <c r="Q14" s="26">
        <f t="shared" ca="1" si="1"/>
        <v>73.13447026914244</v>
      </c>
    </row>
    <row r="15" spans="1:22" x14ac:dyDescent="0.35">
      <c r="B15" s="16"/>
      <c r="J15" s="31">
        <v>2</v>
      </c>
      <c r="K15" s="31">
        <v>55</v>
      </c>
      <c r="M15" s="27">
        <v>3</v>
      </c>
      <c r="N15" s="26">
        <v>75</v>
      </c>
      <c r="O15" s="28"/>
      <c r="P15" s="26">
        <f t="shared" ca="1" si="0"/>
        <v>25.150787174727487</v>
      </c>
      <c r="Q15" s="26">
        <f t="shared" ca="1" si="1"/>
        <v>72.911293079657625</v>
      </c>
    </row>
    <row r="16" spans="1:22" x14ac:dyDescent="0.35">
      <c r="J16" s="31">
        <v>1</v>
      </c>
      <c r="K16" s="31">
        <v>72</v>
      </c>
      <c r="M16" s="27">
        <v>3</v>
      </c>
      <c r="N16" s="26">
        <v>74</v>
      </c>
      <c r="O16" s="28"/>
      <c r="P16" s="26">
        <f t="shared" ca="1" si="0"/>
        <v>54.323637124657331</v>
      </c>
      <c r="Q16" s="26">
        <f t="shared" ca="1" si="1"/>
        <v>76.042598381681941</v>
      </c>
    </row>
    <row r="17" spans="10:22" x14ac:dyDescent="0.35">
      <c r="J17" s="31">
        <v>1</v>
      </c>
      <c r="K17" s="31">
        <v>74</v>
      </c>
      <c r="M17" s="27">
        <v>3</v>
      </c>
      <c r="N17" s="26">
        <v>74</v>
      </c>
      <c r="O17" s="28"/>
      <c r="P17" s="26">
        <f t="shared" ca="1" si="0"/>
        <v>31.485354790951899</v>
      </c>
      <c r="Q17" s="26">
        <f t="shared" ca="1" si="1"/>
        <v>68.265077959043495</v>
      </c>
    </row>
    <row r="18" spans="10:22" x14ac:dyDescent="0.35">
      <c r="J18" s="31">
        <v>2</v>
      </c>
      <c r="K18" s="31">
        <v>47</v>
      </c>
      <c r="M18" s="27">
        <v>3</v>
      </c>
      <c r="N18" s="26">
        <v>74</v>
      </c>
      <c r="O18" s="28"/>
      <c r="P18" s="26">
        <f t="shared" ca="1" si="0"/>
        <v>26.239754440947362</v>
      </c>
      <c r="Q18" s="26">
        <f t="shared" ca="1" si="1"/>
        <v>75.863945374824482</v>
      </c>
    </row>
    <row r="19" spans="10:22" x14ac:dyDescent="0.35">
      <c r="J19" s="31">
        <v>3</v>
      </c>
      <c r="K19" s="31">
        <v>61</v>
      </c>
      <c r="M19" s="27">
        <v>3</v>
      </c>
      <c r="N19" s="26">
        <v>73</v>
      </c>
      <c r="O19" s="28"/>
      <c r="P19" s="26">
        <f t="shared" ca="1" si="0"/>
        <v>51.959417055529428</v>
      </c>
      <c r="Q19" s="26">
        <f t="shared" ca="1" si="1"/>
        <v>69.722439004224924</v>
      </c>
    </row>
    <row r="20" spans="10:22" x14ac:dyDescent="0.35">
      <c r="J20" s="31">
        <v>1</v>
      </c>
      <c r="K20" s="31">
        <v>75</v>
      </c>
      <c r="M20" s="27">
        <v>3</v>
      </c>
      <c r="N20" s="26">
        <v>72</v>
      </c>
      <c r="O20" s="28"/>
      <c r="P20" s="26">
        <f t="shared" ca="1" si="0"/>
        <v>36.087929458076871</v>
      </c>
      <c r="Q20" s="26">
        <f t="shared" ca="1" si="1"/>
        <v>69.824772721609037</v>
      </c>
    </row>
    <row r="21" spans="10:22" x14ac:dyDescent="0.35">
      <c r="J21" s="31">
        <v>3</v>
      </c>
      <c r="K21" s="31">
        <v>60</v>
      </c>
      <c r="M21" s="27">
        <v>2</v>
      </c>
      <c r="N21" s="26">
        <v>72</v>
      </c>
      <c r="O21" s="28"/>
      <c r="P21" s="26">
        <f t="shared" ca="1" si="0"/>
        <v>29.623378020290264</v>
      </c>
      <c r="Q21" s="26">
        <f t="shared" ca="1" si="1"/>
        <v>73.163923135244715</v>
      </c>
    </row>
    <row r="22" spans="10:22" x14ac:dyDescent="0.35">
      <c r="J22" s="31">
        <v>2</v>
      </c>
      <c r="K22" s="31">
        <v>26</v>
      </c>
      <c r="M22" s="27">
        <v>3</v>
      </c>
      <c r="N22" s="26">
        <v>72</v>
      </c>
      <c r="O22" s="24"/>
      <c r="P22" s="26">
        <f t="shared" ca="1" si="0"/>
        <v>70.266445442533808</v>
      </c>
      <c r="Q22" s="26">
        <f t="shared" ca="1" si="1"/>
        <v>73.679827485117912</v>
      </c>
    </row>
    <row r="23" spans="10:22" x14ac:dyDescent="0.35">
      <c r="J23" s="31">
        <v>2</v>
      </c>
      <c r="K23" s="31">
        <v>53</v>
      </c>
      <c r="M23" s="27">
        <v>2</v>
      </c>
      <c r="N23" s="27">
        <v>78</v>
      </c>
      <c r="O23" s="24"/>
      <c r="P23" s="26">
        <f t="shared" ca="1" si="0"/>
        <v>10.470168656837174</v>
      </c>
      <c r="Q23" s="26">
        <f t="shared" ca="1" si="1"/>
        <v>68.08052360374991</v>
      </c>
    </row>
    <row r="24" spans="10:22" x14ac:dyDescent="0.35">
      <c r="J24" s="31">
        <v>1</v>
      </c>
      <c r="K24" s="31">
        <v>71</v>
      </c>
      <c r="M24" s="27">
        <v>3</v>
      </c>
      <c r="N24" s="27">
        <v>72</v>
      </c>
      <c r="O24" s="24"/>
      <c r="P24" s="26">
        <f t="shared" ca="1" si="0"/>
        <v>55.663421844154321</v>
      </c>
      <c r="Q24" s="26">
        <f t="shared" ca="1" si="1"/>
        <v>72.133796082256779</v>
      </c>
    </row>
    <row r="25" spans="10:22" x14ac:dyDescent="0.35">
      <c r="J25" s="31">
        <v>2</v>
      </c>
      <c r="K25" s="31">
        <v>69</v>
      </c>
      <c r="M25" s="27">
        <v>3</v>
      </c>
      <c r="N25" s="27">
        <v>75</v>
      </c>
      <c r="O25" s="24"/>
      <c r="P25" s="26">
        <f t="shared" ca="1" si="0"/>
        <v>70.05803161672651</v>
      </c>
      <c r="Q25" s="26">
        <f t="shared" ca="1" si="1"/>
        <v>70.823583497884556</v>
      </c>
      <c r="S25" s="38" t="s">
        <v>237</v>
      </c>
      <c r="T25" s="38"/>
      <c r="U25" s="38"/>
      <c r="V25" s="38"/>
    </row>
    <row r="26" spans="10:22" ht="15" thickBot="1" x14ac:dyDescent="0.4">
      <c r="J26" s="31">
        <v>1</v>
      </c>
      <c r="K26" s="31">
        <v>81</v>
      </c>
      <c r="M26" s="27">
        <v>3</v>
      </c>
      <c r="N26" s="27">
        <v>77</v>
      </c>
      <c r="O26" s="24"/>
      <c r="P26" s="26">
        <f t="shared" ca="1" si="0"/>
        <v>41.504432343194608</v>
      </c>
      <c r="Q26" s="26">
        <f t="shared" ca="1" si="1"/>
        <v>84.295384325130257</v>
      </c>
      <c r="S26" s="38"/>
      <c r="T26" s="38"/>
      <c r="U26" s="38"/>
      <c r="V26" s="38"/>
    </row>
    <row r="27" spans="10:22" x14ac:dyDescent="0.35">
      <c r="J27" s="31">
        <v>2</v>
      </c>
      <c r="K27" s="31">
        <v>65</v>
      </c>
      <c r="M27" s="27">
        <v>2</v>
      </c>
      <c r="N27" s="27">
        <v>70</v>
      </c>
      <c r="O27" s="24"/>
      <c r="P27" s="26">
        <f t="shared" ca="1" si="0"/>
        <v>25.394824378164575</v>
      </c>
      <c r="Q27" s="26">
        <f t="shared" ca="1" si="1"/>
        <v>80.661067928990221</v>
      </c>
      <c r="S27" s="39"/>
      <c r="T27" s="39" t="s">
        <v>257</v>
      </c>
      <c r="U27" s="39" t="s">
        <v>258</v>
      </c>
      <c r="V27" s="38"/>
    </row>
    <row r="28" spans="10:22" x14ac:dyDescent="0.35">
      <c r="J28" s="31">
        <v>2</v>
      </c>
      <c r="K28" s="31">
        <v>29</v>
      </c>
      <c r="M28" s="27">
        <v>3</v>
      </c>
      <c r="N28" s="27">
        <v>72</v>
      </c>
      <c r="O28" s="24"/>
      <c r="P28" s="26">
        <f t="shared" ca="1" si="0"/>
        <v>52.890090627100179</v>
      </c>
      <c r="Q28" s="26">
        <f t="shared" ca="1" si="1"/>
        <v>74.702974066819749</v>
      </c>
      <c r="S28" s="40" t="s">
        <v>238</v>
      </c>
      <c r="T28" s="40">
        <v>44.17899685147934</v>
      </c>
      <c r="U28" s="40">
        <v>73.75405011362686</v>
      </c>
      <c r="V28" s="38"/>
    </row>
    <row r="29" spans="10:22" x14ac:dyDescent="0.35">
      <c r="J29" s="31">
        <v>1</v>
      </c>
      <c r="K29" s="31">
        <v>47</v>
      </c>
      <c r="M29" s="27">
        <v>3</v>
      </c>
      <c r="N29" s="27">
        <v>74</v>
      </c>
      <c r="O29" s="24"/>
      <c r="P29" s="26">
        <f t="shared" ca="1" si="0"/>
        <v>68.442358648063291</v>
      </c>
      <c r="Q29" s="26">
        <f t="shared" ca="1" si="1"/>
        <v>74.092210978982337</v>
      </c>
      <c r="S29" s="40" t="s">
        <v>239</v>
      </c>
      <c r="T29" s="40">
        <v>206.09723811819975</v>
      </c>
      <c r="U29" s="40">
        <v>23.925530542330591</v>
      </c>
      <c r="V29" s="38"/>
    </row>
    <row r="30" spans="10:22" x14ac:dyDescent="0.35">
      <c r="J30" s="31">
        <v>1</v>
      </c>
      <c r="K30" s="31">
        <v>67</v>
      </c>
      <c r="M30" s="27">
        <v>3</v>
      </c>
      <c r="N30" s="27">
        <v>77</v>
      </c>
      <c r="O30" s="24"/>
      <c r="P30" s="26">
        <f t="shared" ca="1" si="0"/>
        <v>73.772231421276075</v>
      </c>
      <c r="Q30" s="26">
        <f t="shared" ca="1" si="1"/>
        <v>67.996138111812527</v>
      </c>
      <c r="S30" s="40" t="s">
        <v>240</v>
      </c>
      <c r="T30" s="40">
        <v>53</v>
      </c>
      <c r="U30" s="40">
        <v>53</v>
      </c>
      <c r="V30" s="38"/>
    </row>
    <row r="31" spans="10:22" x14ac:dyDescent="0.35">
      <c r="J31" s="31">
        <v>1</v>
      </c>
      <c r="K31" s="31">
        <v>50</v>
      </c>
      <c r="M31" s="27">
        <v>3</v>
      </c>
      <c r="N31" s="27">
        <v>72</v>
      </c>
      <c r="O31" s="24"/>
      <c r="P31" s="26">
        <f t="shared" ca="1" si="0"/>
        <v>61.119646739792842</v>
      </c>
      <c r="Q31" s="26">
        <f t="shared" ca="1" si="1"/>
        <v>72.582091593073343</v>
      </c>
      <c r="S31" s="40" t="s">
        <v>241</v>
      </c>
      <c r="T31" s="40">
        <v>0</v>
      </c>
      <c r="U31" s="40"/>
      <c r="V31" s="38"/>
    </row>
    <row r="32" spans="10:22" x14ac:dyDescent="0.35">
      <c r="J32" s="31">
        <v>2</v>
      </c>
      <c r="K32" s="31">
        <v>44</v>
      </c>
      <c r="M32" s="27">
        <v>3</v>
      </c>
      <c r="N32" s="27">
        <v>72</v>
      </c>
      <c r="O32" s="24"/>
      <c r="P32" s="26">
        <f t="shared" ca="1" si="0"/>
        <v>16.25040820023542</v>
      </c>
      <c r="Q32" s="26">
        <f t="shared" ca="1" si="1"/>
        <v>78.841585563863916</v>
      </c>
      <c r="S32" s="40" t="s">
        <v>242</v>
      </c>
      <c r="T32" s="40">
        <v>64</v>
      </c>
      <c r="U32" s="40"/>
      <c r="V32" s="38"/>
    </row>
    <row r="33" spans="10:22" x14ac:dyDescent="0.35">
      <c r="J33" s="31">
        <v>2</v>
      </c>
      <c r="K33" s="31">
        <v>62</v>
      </c>
      <c r="M33" s="27">
        <v>3</v>
      </c>
      <c r="N33" s="27">
        <v>72</v>
      </c>
      <c r="O33" s="24"/>
      <c r="P33" s="26">
        <f t="shared" ca="1" si="0"/>
        <v>31.450227856259936</v>
      </c>
      <c r="Q33" s="26">
        <f t="shared" ca="1" si="1"/>
        <v>69.298630290731907</v>
      </c>
      <c r="S33" s="40" t="s">
        <v>243</v>
      </c>
      <c r="T33" s="40">
        <v>-14.196394422496223</v>
      </c>
      <c r="U33" s="40"/>
      <c r="V33" s="41" t="s">
        <v>248</v>
      </c>
    </row>
    <row r="34" spans="10:22" x14ac:dyDescent="0.35">
      <c r="J34" s="31">
        <v>3</v>
      </c>
      <c r="K34" s="31">
        <v>35</v>
      </c>
      <c r="M34" s="27">
        <v>3</v>
      </c>
      <c r="N34" s="27">
        <v>76</v>
      </c>
      <c r="O34" s="24"/>
      <c r="P34" s="26">
        <f t="shared" ca="1" si="0"/>
        <v>34.184368903816434</v>
      </c>
      <c r="Q34" s="26">
        <f t="shared" ca="1" si="1"/>
        <v>74.313819064805372</v>
      </c>
      <c r="S34" s="40" t="s">
        <v>244</v>
      </c>
      <c r="T34" s="40">
        <v>9.5426359276857531E-22</v>
      </c>
      <c r="U34" s="40"/>
      <c r="V34" s="38"/>
    </row>
    <row r="35" spans="10:22" x14ac:dyDescent="0.35">
      <c r="J35" s="31">
        <v>1</v>
      </c>
      <c r="K35" s="31">
        <v>46</v>
      </c>
      <c r="M35" s="27">
        <v>3</v>
      </c>
      <c r="N35" s="27">
        <v>74</v>
      </c>
      <c r="O35" s="24"/>
      <c r="P35" s="26">
        <f t="shared" ca="1" si="0"/>
        <v>13.645775274401359</v>
      </c>
      <c r="Q35" s="26">
        <f t="shared" ca="1" si="1"/>
        <v>70.797671206742223</v>
      </c>
      <c r="S35" s="40" t="s">
        <v>245</v>
      </c>
      <c r="T35" s="40">
        <v>1.6690130250240895</v>
      </c>
      <c r="U35" s="40"/>
      <c r="V35" s="41" t="s">
        <v>249</v>
      </c>
    </row>
    <row r="36" spans="10:22" x14ac:dyDescent="0.35">
      <c r="J36" s="31">
        <v>2</v>
      </c>
      <c r="K36" s="31">
        <v>35</v>
      </c>
      <c r="M36" s="27">
        <v>3</v>
      </c>
      <c r="N36" s="27">
        <v>72</v>
      </c>
      <c r="O36" s="24"/>
      <c r="P36" s="26">
        <f t="shared" ca="1" si="0"/>
        <v>29.220679677153218</v>
      </c>
      <c r="Q36" s="26">
        <f t="shared" ca="1" si="1"/>
        <v>77.093693206452087</v>
      </c>
      <c r="S36" s="40" t="s">
        <v>246</v>
      </c>
      <c r="T36" s="40">
        <v>1.9085271855371506E-21</v>
      </c>
      <c r="U36" s="40"/>
      <c r="V36" s="38"/>
    </row>
    <row r="37" spans="10:22" ht="15" thickBot="1" x14ac:dyDescent="0.4">
      <c r="J37" s="31">
        <v>2</v>
      </c>
      <c r="K37" s="31">
        <v>44</v>
      </c>
      <c r="M37" s="27">
        <v>3</v>
      </c>
      <c r="N37" s="27">
        <v>60</v>
      </c>
      <c r="O37" s="24"/>
      <c r="P37" s="26">
        <f t="shared" ca="1" si="0"/>
        <v>72.689456017434622</v>
      </c>
      <c r="Q37" s="26">
        <f t="shared" ca="1" si="1"/>
        <v>78.989979192855941</v>
      </c>
      <c r="S37" s="42" t="s">
        <v>247</v>
      </c>
      <c r="T37" s="42">
        <v>1.9977296543176954</v>
      </c>
      <c r="U37" s="42"/>
      <c r="V37" s="38"/>
    </row>
    <row r="38" spans="10:22" x14ac:dyDescent="0.35">
      <c r="J38" s="31">
        <v>1</v>
      </c>
      <c r="K38" s="31">
        <v>43</v>
      </c>
      <c r="M38" s="27">
        <v>3</v>
      </c>
      <c r="N38" s="27">
        <v>79</v>
      </c>
      <c r="O38" s="24"/>
      <c r="P38" s="26">
        <f t="shared" ca="1" si="0"/>
        <v>20.608263981696023</v>
      </c>
      <c r="Q38" s="26">
        <f t="shared" ca="1" si="1"/>
        <v>65.196528693593237</v>
      </c>
    </row>
    <row r="39" spans="10:22" x14ac:dyDescent="0.35">
      <c r="J39" s="31">
        <v>3</v>
      </c>
      <c r="K39" s="31">
        <v>43</v>
      </c>
      <c r="M39" s="27">
        <v>2</v>
      </c>
      <c r="N39" s="27">
        <v>74</v>
      </c>
      <c r="O39" s="24"/>
      <c r="P39" s="26">
        <f t="shared" ca="1" si="0"/>
        <v>39.501448180393453</v>
      </c>
      <c r="Q39" s="26">
        <f t="shared" ca="1" si="1"/>
        <v>72.104866107524686</v>
      </c>
    </row>
    <row r="40" spans="10:22" x14ac:dyDescent="0.35">
      <c r="J40" s="31">
        <v>1</v>
      </c>
      <c r="K40" s="31">
        <v>74</v>
      </c>
      <c r="M40" s="27">
        <v>3</v>
      </c>
      <c r="N40" s="27">
        <v>80</v>
      </c>
      <c r="O40" s="24"/>
      <c r="P40" s="26">
        <f t="shared" ca="1" si="0"/>
        <v>63.973034416670842</v>
      </c>
      <c r="Q40" s="26">
        <f t="shared" ca="1" si="1"/>
        <v>82.916126958755271</v>
      </c>
    </row>
    <row r="41" spans="10:22" x14ac:dyDescent="0.35">
      <c r="J41" s="31">
        <v>3</v>
      </c>
      <c r="K41" s="31">
        <v>30</v>
      </c>
      <c r="M41" s="27">
        <v>3</v>
      </c>
      <c r="N41" s="27">
        <v>74</v>
      </c>
      <c r="O41" s="24"/>
      <c r="P41" s="26">
        <f t="shared" ca="1" si="0"/>
        <v>34.701008505335402</v>
      </c>
      <c r="Q41" s="26">
        <f t="shared" ca="1" si="1"/>
        <v>70.514964559529957</v>
      </c>
    </row>
    <row r="42" spans="10:22" x14ac:dyDescent="0.35">
      <c r="J42" s="31">
        <v>2</v>
      </c>
      <c r="K42" s="31">
        <v>77</v>
      </c>
      <c r="M42" s="27">
        <v>3</v>
      </c>
      <c r="N42" s="27">
        <v>79</v>
      </c>
      <c r="O42" s="24"/>
      <c r="P42" s="26">
        <f t="shared" ca="1" si="0"/>
        <v>53.095823684842301</v>
      </c>
      <c r="Q42" s="26">
        <f t="shared" ca="1" si="1"/>
        <v>73.72404600645477</v>
      </c>
    </row>
    <row r="43" spans="10:22" x14ac:dyDescent="0.35">
      <c r="J43" s="31">
        <v>3</v>
      </c>
      <c r="K43" s="31">
        <v>67</v>
      </c>
      <c r="M43" s="27">
        <v>2</v>
      </c>
      <c r="N43" s="27">
        <v>70</v>
      </c>
      <c r="O43" s="24"/>
      <c r="P43" s="26">
        <f t="shared" ca="1" si="0"/>
        <v>69.011015056857161</v>
      </c>
      <c r="Q43" s="26">
        <f t="shared" ca="1" si="1"/>
        <v>78.914024574385522</v>
      </c>
    </row>
    <row r="44" spans="10:22" x14ac:dyDescent="0.35">
      <c r="J44" s="31">
        <v>2</v>
      </c>
      <c r="K44" s="31">
        <v>48</v>
      </c>
      <c r="M44" s="27">
        <v>3</v>
      </c>
      <c r="N44" s="27">
        <v>74</v>
      </c>
      <c r="O44" s="24"/>
      <c r="P44" s="26">
        <f t="shared" ca="1" si="0"/>
        <v>49.389608161939307</v>
      </c>
      <c r="Q44" s="26">
        <f t="shared" ca="1" si="1"/>
        <v>73.786047176268298</v>
      </c>
    </row>
    <row r="45" spans="10:22" x14ac:dyDescent="0.35">
      <c r="J45" s="31">
        <v>1</v>
      </c>
      <c r="K45" s="31">
        <v>49</v>
      </c>
      <c r="M45" s="27">
        <v>3</v>
      </c>
      <c r="N45" s="27">
        <v>79</v>
      </c>
      <c r="O45" s="24"/>
      <c r="P45" s="26">
        <f t="shared" ca="1" si="0"/>
        <v>74.504361073204564</v>
      </c>
      <c r="Q45" s="26">
        <f t="shared" ca="1" si="1"/>
        <v>80.528797080734265</v>
      </c>
    </row>
    <row r="46" spans="10:22" x14ac:dyDescent="0.35">
      <c r="J46" s="31">
        <v>1</v>
      </c>
      <c r="K46" s="31">
        <v>36</v>
      </c>
      <c r="M46" s="27">
        <v>3</v>
      </c>
      <c r="N46" s="27">
        <v>72</v>
      </c>
      <c r="O46" s="24"/>
      <c r="P46" s="26">
        <f t="shared" ca="1" si="0"/>
        <v>25.357829414294283</v>
      </c>
      <c r="Q46" s="26">
        <f t="shared" ca="1" si="1"/>
        <v>77.320862464477571</v>
      </c>
    </row>
    <row r="47" spans="10:22" x14ac:dyDescent="0.35">
      <c r="J47" s="31">
        <v>1</v>
      </c>
      <c r="K47" s="31">
        <v>56</v>
      </c>
      <c r="M47" s="27">
        <v>3</v>
      </c>
      <c r="N47" s="27">
        <v>75</v>
      </c>
      <c r="O47" s="24"/>
      <c r="P47" s="26">
        <f t="shared" ca="1" si="0"/>
        <v>51.564513139911035</v>
      </c>
      <c r="Q47" s="26">
        <f t="shared" ca="1" si="1"/>
        <v>72.621884685411686</v>
      </c>
    </row>
    <row r="48" spans="10:22" x14ac:dyDescent="0.35">
      <c r="J48" s="31">
        <v>3</v>
      </c>
      <c r="K48" s="31">
        <v>42</v>
      </c>
      <c r="M48" s="27">
        <v>3</v>
      </c>
      <c r="N48" s="27">
        <v>75</v>
      </c>
      <c r="O48" s="24"/>
      <c r="P48" s="26">
        <f t="shared" ca="1" si="0"/>
        <v>28.924685968131477</v>
      </c>
      <c r="Q48" s="26">
        <f t="shared" ca="1" si="1"/>
        <v>76.507291213663905</v>
      </c>
    </row>
    <row r="49" spans="10:17" x14ac:dyDescent="0.35">
      <c r="J49" s="31">
        <v>2</v>
      </c>
      <c r="K49" s="31">
        <v>28</v>
      </c>
      <c r="M49" s="27">
        <v>2</v>
      </c>
      <c r="N49" s="27">
        <v>76</v>
      </c>
      <c r="O49" s="24"/>
      <c r="P49" s="26">
        <f t="shared" ca="1" si="0"/>
        <v>33.287256188998619</v>
      </c>
      <c r="Q49" s="26">
        <f t="shared" ca="1" si="1"/>
        <v>74.111540045399622</v>
      </c>
    </row>
    <row r="50" spans="10:17" x14ac:dyDescent="0.35">
      <c r="J50" s="31">
        <v>1</v>
      </c>
      <c r="K50" s="31">
        <v>45</v>
      </c>
      <c r="M50" s="27">
        <v>3</v>
      </c>
      <c r="N50" s="27">
        <v>60</v>
      </c>
      <c r="O50" s="24"/>
      <c r="P50" s="26">
        <f t="shared" ca="1" si="0"/>
        <v>26.845588925819008</v>
      </c>
      <c r="Q50" s="26">
        <f t="shared" ca="1" si="1"/>
        <v>70.333957289680185</v>
      </c>
    </row>
    <row r="51" spans="10:17" x14ac:dyDescent="0.35">
      <c r="J51" s="31">
        <v>1</v>
      </c>
      <c r="K51" s="31">
        <v>66</v>
      </c>
      <c r="M51" s="27">
        <v>3</v>
      </c>
      <c r="N51" s="27">
        <v>79</v>
      </c>
      <c r="O51" s="24"/>
      <c r="P51" s="26">
        <f t="shared" ca="1" si="0"/>
        <v>61.94152706137038</v>
      </c>
      <c r="Q51" s="26">
        <f t="shared" ca="1" si="1"/>
        <v>71.702653017297706</v>
      </c>
    </row>
    <row r="52" spans="10:17" x14ac:dyDescent="0.35">
      <c r="J52" s="31">
        <v>2</v>
      </c>
      <c r="K52" s="31">
        <v>33</v>
      </c>
      <c r="M52" s="27">
        <v>3</v>
      </c>
      <c r="N52" s="27">
        <v>80</v>
      </c>
      <c r="O52" s="24"/>
      <c r="P52" s="26">
        <f t="shared" ca="1" si="0"/>
        <v>43.471053093846145</v>
      </c>
      <c r="Q52" s="26">
        <f t="shared" ca="1" si="1"/>
        <v>66.837950398032234</v>
      </c>
    </row>
    <row r="53" spans="10:17" x14ac:dyDescent="0.35">
      <c r="J53" s="31">
        <v>1</v>
      </c>
      <c r="K53" s="31">
        <v>46</v>
      </c>
      <c r="M53" s="27">
        <v>3</v>
      </c>
      <c r="N53" s="27">
        <v>79</v>
      </c>
      <c r="O53" s="24"/>
      <c r="P53" s="26">
        <f t="shared" ca="1" si="0"/>
        <v>52.781243016126517</v>
      </c>
      <c r="Q53" s="26">
        <f t="shared" ca="1" si="1"/>
        <v>82.166042542651155</v>
      </c>
    </row>
    <row r="54" spans="10:17" x14ac:dyDescent="0.35">
      <c r="J54" s="31">
        <v>2</v>
      </c>
      <c r="K54" s="31">
        <v>70</v>
      </c>
      <c r="M54" s="27">
        <v>3</v>
      </c>
      <c r="N54" s="27">
        <v>75</v>
      </c>
      <c r="O54" s="24"/>
      <c r="P54" s="26">
        <f t="shared" ca="1" si="0"/>
        <v>28.826184407546901</v>
      </c>
      <c r="Q54" s="26">
        <f t="shared" ca="1" si="1"/>
        <v>63.544671369142307</v>
      </c>
    </row>
    <row r="55" spans="10:17" x14ac:dyDescent="0.35">
      <c r="J55" s="31">
        <v>2</v>
      </c>
      <c r="K55" s="31">
        <v>33</v>
      </c>
      <c r="M55" s="27">
        <v>3</v>
      </c>
      <c r="N55" s="27">
        <v>75</v>
      </c>
      <c r="O55" s="24"/>
      <c r="P55" s="27"/>
      <c r="Q55" s="27"/>
    </row>
    <row r="56" spans="10:17" x14ac:dyDescent="0.35">
      <c r="J56" s="31">
        <v>2</v>
      </c>
      <c r="K56" s="31">
        <v>52</v>
      </c>
      <c r="M56" s="27">
        <v>3</v>
      </c>
      <c r="N56" s="27">
        <v>73</v>
      </c>
      <c r="O56" s="24"/>
      <c r="P56" s="27"/>
      <c r="Q56" s="27"/>
    </row>
    <row r="57" spans="10:17" x14ac:dyDescent="0.35">
      <c r="J57" s="31">
        <v>2</v>
      </c>
      <c r="K57" s="31">
        <v>36</v>
      </c>
      <c r="M57" s="27">
        <v>3</v>
      </c>
      <c r="N57" s="27">
        <v>79</v>
      </c>
      <c r="O57" s="24"/>
      <c r="P57" s="27"/>
      <c r="Q57" s="27"/>
    </row>
    <row r="58" spans="10:17" x14ac:dyDescent="0.35">
      <c r="J58" s="31">
        <v>2</v>
      </c>
      <c r="K58" s="31">
        <v>45</v>
      </c>
      <c r="M58" s="27">
        <v>3</v>
      </c>
      <c r="N58" s="27">
        <v>79</v>
      </c>
      <c r="O58" s="24"/>
      <c r="P58" s="27"/>
      <c r="Q58" s="27"/>
    </row>
    <row r="59" spans="10:17" x14ac:dyDescent="0.35">
      <c r="J59" s="31">
        <v>3</v>
      </c>
      <c r="K59" s="31">
        <v>29</v>
      </c>
      <c r="M59" s="27">
        <v>3</v>
      </c>
      <c r="N59" s="27">
        <v>74</v>
      </c>
      <c r="O59" s="24"/>
      <c r="P59" s="27"/>
      <c r="Q59" s="27"/>
    </row>
    <row r="60" spans="10:17" x14ac:dyDescent="0.35">
      <c r="J60" s="31">
        <v>1</v>
      </c>
      <c r="K60" s="31">
        <v>47</v>
      </c>
      <c r="M60" s="27">
        <v>3</v>
      </c>
      <c r="N60" s="27">
        <v>74</v>
      </c>
      <c r="O60" s="24"/>
      <c r="P60" s="27"/>
      <c r="Q60" s="27"/>
    </row>
    <row r="61" spans="10:17" x14ac:dyDescent="0.35">
      <c r="J61" s="31">
        <v>3</v>
      </c>
      <c r="K61" s="31">
        <v>28</v>
      </c>
      <c r="M61" s="27">
        <v>3</v>
      </c>
      <c r="N61" s="27">
        <v>72</v>
      </c>
      <c r="O61" s="24"/>
      <c r="P61" s="27"/>
      <c r="Q61" s="27"/>
    </row>
    <row r="62" spans="10:17" x14ac:dyDescent="0.35">
      <c r="J62" s="31">
        <v>1</v>
      </c>
      <c r="K62" s="31">
        <v>20</v>
      </c>
      <c r="M62" s="27">
        <v>2</v>
      </c>
      <c r="N62" s="27">
        <v>73</v>
      </c>
      <c r="O62" s="24"/>
      <c r="P62" s="27"/>
      <c r="Q62" s="27"/>
    </row>
    <row r="63" spans="10:17" x14ac:dyDescent="0.35">
      <c r="J63" s="31">
        <v>3</v>
      </c>
      <c r="K63" s="31">
        <v>44</v>
      </c>
      <c r="M63" s="27">
        <v>3</v>
      </c>
      <c r="N63" s="27">
        <v>70</v>
      </c>
      <c r="O63" s="24"/>
      <c r="P63" s="27"/>
      <c r="Q63" s="27"/>
    </row>
    <row r="64" spans="10:17" x14ac:dyDescent="0.35">
      <c r="J64" s="31">
        <v>2</v>
      </c>
      <c r="K64" s="31">
        <v>52</v>
      </c>
      <c r="M64" s="27">
        <v>2</v>
      </c>
      <c r="N64" s="27">
        <v>70</v>
      </c>
      <c r="O64" s="24"/>
      <c r="P64" s="27"/>
      <c r="Q64" s="27"/>
    </row>
    <row r="65" spans="10:17" x14ac:dyDescent="0.35">
      <c r="J65" s="31">
        <v>1</v>
      </c>
      <c r="K65" s="31">
        <v>39</v>
      </c>
      <c r="M65" s="27">
        <v>3</v>
      </c>
      <c r="N65" s="27">
        <v>73</v>
      </c>
      <c r="O65" s="24"/>
      <c r="P65" s="27"/>
      <c r="Q65" s="27"/>
    </row>
    <row r="66" spans="10:17" x14ac:dyDescent="0.35">
      <c r="J66" s="31">
        <v>1</v>
      </c>
      <c r="K66" s="31">
        <v>53</v>
      </c>
      <c r="M66" s="27">
        <v>3</v>
      </c>
      <c r="N66" s="27">
        <v>60</v>
      </c>
      <c r="O66" s="24"/>
      <c r="P66" s="27"/>
      <c r="Q66" s="27"/>
    </row>
    <row r="67" spans="10:17" x14ac:dyDescent="0.35">
      <c r="J67" s="31">
        <v>3</v>
      </c>
      <c r="K67" s="31">
        <v>40</v>
      </c>
      <c r="M67" s="27">
        <v>3</v>
      </c>
      <c r="N67" s="27">
        <v>73</v>
      </c>
      <c r="O67" s="24"/>
      <c r="P67" s="27"/>
      <c r="Q67" s="27"/>
    </row>
    <row r="68" spans="10:17" x14ac:dyDescent="0.35">
      <c r="J68" s="31">
        <v>3</v>
      </c>
      <c r="K68" s="31">
        <v>60</v>
      </c>
      <c r="M68" s="27">
        <v>3</v>
      </c>
      <c r="N68" s="27">
        <v>79</v>
      </c>
      <c r="O68" s="24"/>
      <c r="P68" s="27"/>
      <c r="Q68" s="27"/>
    </row>
    <row r="69" spans="10:17" x14ac:dyDescent="0.35">
      <c r="J69" s="31">
        <v>1</v>
      </c>
      <c r="K69" s="31">
        <v>12</v>
      </c>
      <c r="M69" s="27">
        <v>3</v>
      </c>
      <c r="N69" s="27">
        <v>72</v>
      </c>
      <c r="O69" s="24"/>
      <c r="P69" s="27"/>
      <c r="Q69" s="27"/>
    </row>
    <row r="70" spans="10:17" x14ac:dyDescent="0.35">
      <c r="J70" s="31">
        <v>3</v>
      </c>
      <c r="K70" s="31">
        <v>30</v>
      </c>
      <c r="M70" s="27">
        <v>3</v>
      </c>
      <c r="N70" s="27">
        <v>78</v>
      </c>
      <c r="O70" s="24"/>
      <c r="P70" s="27"/>
      <c r="Q70" s="27"/>
    </row>
    <row r="71" spans="10:17" x14ac:dyDescent="0.35">
      <c r="J71" s="31">
        <v>3</v>
      </c>
      <c r="K71" s="31">
        <v>16</v>
      </c>
      <c r="M71" s="27">
        <v>3</v>
      </c>
      <c r="N71" s="27">
        <v>70</v>
      </c>
      <c r="O71" s="24"/>
      <c r="P71" s="27"/>
      <c r="Q71" s="27"/>
    </row>
    <row r="72" spans="10:17" x14ac:dyDescent="0.35">
      <c r="J72" s="31">
        <v>3</v>
      </c>
      <c r="K72" s="31">
        <v>68</v>
      </c>
      <c r="M72" s="27">
        <v>2</v>
      </c>
      <c r="N72" s="27">
        <v>79</v>
      </c>
      <c r="O72" s="24"/>
      <c r="P72" s="27"/>
      <c r="Q72" s="27"/>
    </row>
    <row r="73" spans="10:17" x14ac:dyDescent="0.35">
      <c r="J73" s="31">
        <v>2</v>
      </c>
      <c r="K73" s="31">
        <v>37</v>
      </c>
      <c r="M73" s="27">
        <v>2</v>
      </c>
      <c r="N73" s="27">
        <v>72</v>
      </c>
      <c r="O73" s="24"/>
      <c r="P73" s="27"/>
      <c r="Q73" s="27"/>
    </row>
    <row r="74" spans="10:17" x14ac:dyDescent="0.35">
      <c r="J74" s="31">
        <v>2</v>
      </c>
      <c r="K74" s="31">
        <v>47</v>
      </c>
      <c r="M74" s="27">
        <v>2</v>
      </c>
      <c r="N74" s="27">
        <v>74</v>
      </c>
      <c r="O74" s="24"/>
      <c r="P74" s="27"/>
      <c r="Q74" s="27"/>
    </row>
    <row r="75" spans="10:17" x14ac:dyDescent="0.35">
      <c r="J75" s="31">
        <v>3</v>
      </c>
      <c r="K75" s="31">
        <v>33</v>
      </c>
      <c r="M75" s="27">
        <v>3</v>
      </c>
      <c r="N75" s="27">
        <v>75</v>
      </c>
      <c r="O75" s="24"/>
      <c r="P75" s="27"/>
      <c r="Q75" s="27"/>
    </row>
    <row r="76" spans="10:17" x14ac:dyDescent="0.35">
      <c r="J76" s="31">
        <v>3</v>
      </c>
      <c r="K76" s="31">
        <v>17</v>
      </c>
      <c r="M76" s="27">
        <v>3</v>
      </c>
      <c r="N76" s="27">
        <v>72</v>
      </c>
      <c r="O76" s="24"/>
      <c r="P76" s="27"/>
      <c r="Q76" s="27"/>
    </row>
    <row r="77" spans="10:17" x14ac:dyDescent="0.35">
      <c r="J77" s="31">
        <v>2</v>
      </c>
      <c r="K77" s="31">
        <v>29</v>
      </c>
      <c r="M77" s="27">
        <v>2</v>
      </c>
      <c r="N77" s="27">
        <v>75</v>
      </c>
      <c r="O77" s="24"/>
      <c r="P77" s="27"/>
      <c r="Q77" s="27"/>
    </row>
    <row r="78" spans="10:17" x14ac:dyDescent="0.35">
      <c r="J78" s="31">
        <v>2</v>
      </c>
      <c r="K78" s="31">
        <v>22</v>
      </c>
      <c r="M78" s="27">
        <v>3</v>
      </c>
      <c r="N78" s="27">
        <v>73</v>
      </c>
      <c r="O78" s="24"/>
      <c r="P78" s="27"/>
      <c r="Q78" s="27"/>
    </row>
    <row r="79" spans="10:17" x14ac:dyDescent="0.35">
      <c r="J79" s="31">
        <v>1</v>
      </c>
      <c r="K79" s="31">
        <v>25</v>
      </c>
      <c r="M79" s="27">
        <v>3</v>
      </c>
      <c r="N79" s="27">
        <v>74</v>
      </c>
      <c r="O79" s="24"/>
      <c r="P79" s="27"/>
      <c r="Q79" s="27"/>
    </row>
    <row r="80" spans="10:17" x14ac:dyDescent="0.35">
      <c r="J80" s="31">
        <v>1</v>
      </c>
      <c r="K80" s="31">
        <v>60</v>
      </c>
      <c r="M80" s="27">
        <v>3</v>
      </c>
      <c r="N80" s="27">
        <v>75</v>
      </c>
      <c r="O80" s="24"/>
      <c r="P80" s="27"/>
      <c r="Q80" s="27"/>
    </row>
    <row r="81" spans="10:17" x14ac:dyDescent="0.35">
      <c r="J81" s="31">
        <v>2</v>
      </c>
      <c r="K81" s="31">
        <v>50</v>
      </c>
      <c r="M81" s="27">
        <v>3</v>
      </c>
      <c r="N81" s="27">
        <v>79</v>
      </c>
      <c r="O81" s="24"/>
      <c r="P81" s="27"/>
      <c r="Q81" s="27"/>
    </row>
    <row r="82" spans="10:17" x14ac:dyDescent="0.35">
      <c r="J82" s="31">
        <v>3</v>
      </c>
      <c r="K82" s="31">
        <v>32</v>
      </c>
      <c r="M82" s="27">
        <v>3</v>
      </c>
      <c r="N82" s="27">
        <v>76</v>
      </c>
      <c r="O82" s="24"/>
      <c r="P82" s="27"/>
      <c r="Q82" s="27"/>
    </row>
    <row r="83" spans="10:17" x14ac:dyDescent="0.35">
      <c r="J83" s="31">
        <v>3</v>
      </c>
      <c r="K83" s="31">
        <v>58</v>
      </c>
      <c r="M83" s="27">
        <v>3</v>
      </c>
      <c r="N83" s="27">
        <v>60</v>
      </c>
      <c r="O83" s="24"/>
      <c r="P83" s="27"/>
      <c r="Q83" s="27"/>
    </row>
    <row r="84" spans="10:17" x14ac:dyDescent="0.35">
      <c r="J84" s="31">
        <v>3</v>
      </c>
      <c r="K84" s="31">
        <v>50</v>
      </c>
      <c r="M84" s="27">
        <v>2</v>
      </c>
      <c r="N84" s="27">
        <v>80</v>
      </c>
      <c r="O84" s="24"/>
      <c r="P84" s="27"/>
      <c r="Q84" s="27"/>
    </row>
    <row r="85" spans="10:17" x14ac:dyDescent="0.35">
      <c r="J85" s="31">
        <v>3</v>
      </c>
      <c r="K85" s="31">
        <v>33</v>
      </c>
      <c r="M85" s="27">
        <v>2</v>
      </c>
      <c r="N85" s="27">
        <v>75</v>
      </c>
      <c r="O85" s="24"/>
      <c r="P85" s="27"/>
      <c r="Q85" s="27"/>
    </row>
    <row r="86" spans="10:17" x14ac:dyDescent="0.35">
      <c r="J86" s="31">
        <v>1</v>
      </c>
      <c r="K86" s="31">
        <v>25</v>
      </c>
      <c r="M86" s="27">
        <v>3</v>
      </c>
      <c r="N86" s="27">
        <v>77</v>
      </c>
      <c r="O86" s="24"/>
      <c r="P86" s="27"/>
      <c r="Q86" s="27"/>
    </row>
    <row r="87" spans="10:17" x14ac:dyDescent="0.35">
      <c r="J87" s="31">
        <v>2</v>
      </c>
      <c r="K87" s="31">
        <v>72</v>
      </c>
      <c r="M87" s="27">
        <v>3</v>
      </c>
      <c r="N87" s="27">
        <v>72</v>
      </c>
      <c r="O87" s="24"/>
      <c r="P87" s="27"/>
      <c r="Q87" s="27"/>
    </row>
    <row r="88" spans="10:17" x14ac:dyDescent="0.35">
      <c r="J88" s="31">
        <v>3</v>
      </c>
      <c r="K88" s="31">
        <v>37</v>
      </c>
      <c r="M88" s="27">
        <v>3</v>
      </c>
      <c r="N88" s="27">
        <v>78</v>
      </c>
      <c r="O88" s="24"/>
      <c r="P88" s="27"/>
      <c r="Q88" s="27"/>
    </row>
    <row r="89" spans="10:17" x14ac:dyDescent="0.35">
      <c r="J89" s="31">
        <v>1</v>
      </c>
      <c r="K89" s="31">
        <v>23</v>
      </c>
      <c r="M89" s="27">
        <v>3</v>
      </c>
      <c r="N89" s="27">
        <v>79</v>
      </c>
      <c r="O89" s="24"/>
      <c r="P89" s="27"/>
      <c r="Q89" s="27"/>
    </row>
    <row r="90" spans="10:17" x14ac:dyDescent="0.35">
      <c r="J90" s="31">
        <v>3</v>
      </c>
      <c r="K90" s="31">
        <v>27</v>
      </c>
      <c r="M90" s="27">
        <v>3</v>
      </c>
      <c r="N90" s="27">
        <v>74</v>
      </c>
      <c r="O90" s="24"/>
      <c r="P90" s="27"/>
      <c r="Q90" s="27"/>
    </row>
    <row r="91" spans="10:17" x14ac:dyDescent="0.35">
      <c r="J91" s="31">
        <v>2</v>
      </c>
      <c r="K91" s="31">
        <v>32</v>
      </c>
      <c r="M91" s="27">
        <v>3</v>
      </c>
      <c r="N91" s="27">
        <v>72</v>
      </c>
      <c r="O91" s="24"/>
      <c r="P91" s="27"/>
      <c r="Q91" s="27"/>
    </row>
    <row r="92" spans="10:17" x14ac:dyDescent="0.35">
      <c r="J92" s="31">
        <v>1</v>
      </c>
      <c r="K92" s="31">
        <v>41</v>
      </c>
      <c r="M92" s="27">
        <v>3</v>
      </c>
      <c r="N92" s="27">
        <v>73</v>
      </c>
      <c r="O92" s="24"/>
      <c r="P92" s="27"/>
      <c r="Q92" s="27"/>
    </row>
    <row r="93" spans="10:17" x14ac:dyDescent="0.35">
      <c r="J93" s="31">
        <v>2</v>
      </c>
      <c r="K93" s="31">
        <v>49</v>
      </c>
      <c r="M93" s="27">
        <v>3</v>
      </c>
      <c r="N93" s="27">
        <v>74</v>
      </c>
      <c r="O93" s="24"/>
      <c r="P93" s="27"/>
      <c r="Q93" s="27"/>
    </row>
    <row r="94" spans="10:17" x14ac:dyDescent="0.35">
      <c r="J94" s="31">
        <v>2</v>
      </c>
      <c r="K94" s="31">
        <v>38</v>
      </c>
      <c r="M94" s="27">
        <v>3</v>
      </c>
      <c r="N94" s="27">
        <v>70</v>
      </c>
      <c r="O94" s="24"/>
      <c r="P94" s="27"/>
      <c r="Q94" s="27"/>
    </row>
    <row r="95" spans="10:17" x14ac:dyDescent="0.35">
      <c r="J95" s="31">
        <v>1</v>
      </c>
      <c r="K95" s="31">
        <v>74</v>
      </c>
      <c r="M95" s="27">
        <v>2</v>
      </c>
      <c r="N95" s="27">
        <v>72</v>
      </c>
      <c r="O95" s="24"/>
      <c r="P95" s="27"/>
      <c r="Q95" s="27"/>
    </row>
    <row r="96" spans="10:17" x14ac:dyDescent="0.35">
      <c r="J96" s="31">
        <v>1</v>
      </c>
      <c r="K96" s="31">
        <v>53</v>
      </c>
      <c r="M96" s="27">
        <v>3</v>
      </c>
      <c r="N96" s="27">
        <v>86</v>
      </c>
      <c r="O96" s="24"/>
      <c r="P96" s="27"/>
      <c r="Q96" s="27"/>
    </row>
    <row r="97" spans="10:17" x14ac:dyDescent="0.35">
      <c r="J97" s="31">
        <v>1</v>
      </c>
      <c r="K97" s="31">
        <v>81</v>
      </c>
      <c r="M97" s="27">
        <v>3</v>
      </c>
      <c r="N97" s="27">
        <v>70</v>
      </c>
      <c r="O97" s="24"/>
      <c r="P97" s="27"/>
      <c r="Q97" s="27"/>
    </row>
    <row r="98" spans="10:17" x14ac:dyDescent="0.35">
      <c r="J98" s="31">
        <v>1</v>
      </c>
      <c r="K98" s="31">
        <v>55</v>
      </c>
      <c r="M98" s="27">
        <v>3</v>
      </c>
      <c r="N98" s="27">
        <v>70</v>
      </c>
      <c r="O98" s="24"/>
      <c r="P98" s="27"/>
      <c r="Q98" s="27"/>
    </row>
    <row r="99" spans="10:17" x14ac:dyDescent="0.35">
      <c r="J99" s="31">
        <v>1</v>
      </c>
      <c r="K99" s="31">
        <v>91</v>
      </c>
      <c r="M99" s="27">
        <v>3</v>
      </c>
      <c r="N99" s="27">
        <v>77</v>
      </c>
      <c r="O99" s="24"/>
      <c r="P99" s="27"/>
      <c r="Q99" s="27"/>
    </row>
    <row r="100" spans="10:17" x14ac:dyDescent="0.35">
      <c r="J100" s="31">
        <v>1</v>
      </c>
      <c r="K100" s="31">
        <v>65</v>
      </c>
      <c r="M100" s="27">
        <v>2</v>
      </c>
      <c r="N100" s="27">
        <v>74</v>
      </c>
      <c r="O100" s="24"/>
      <c r="P100" s="27"/>
      <c r="Q100" s="27"/>
    </row>
    <row r="101" spans="10:17" x14ac:dyDescent="0.35">
      <c r="J101" s="31">
        <v>1</v>
      </c>
      <c r="K101" s="31">
        <v>70</v>
      </c>
      <c r="M101" s="27">
        <v>3</v>
      </c>
      <c r="N101" s="27">
        <v>70</v>
      </c>
      <c r="O101" s="24"/>
      <c r="P101" s="27"/>
      <c r="Q101" s="27"/>
    </row>
    <row r="102" spans="10:17" x14ac:dyDescent="0.35">
      <c r="J102" s="31">
        <v>3</v>
      </c>
      <c r="K102" s="31">
        <v>41</v>
      </c>
      <c r="M102" s="27">
        <v>3</v>
      </c>
      <c r="N102" s="27">
        <v>76</v>
      </c>
    </row>
    <row r="103" spans="10:17" x14ac:dyDescent="0.35">
      <c r="J103" s="31">
        <v>2</v>
      </c>
      <c r="K103" s="31">
        <v>63</v>
      </c>
    </row>
    <row r="104" spans="10:17" x14ac:dyDescent="0.35">
      <c r="J104" s="31">
        <v>1</v>
      </c>
      <c r="K104" s="31">
        <v>48</v>
      </c>
    </row>
    <row r="105" spans="10:17" x14ac:dyDescent="0.35">
      <c r="J105" s="31">
        <v>3</v>
      </c>
      <c r="K105" s="31">
        <v>30</v>
      </c>
    </row>
    <row r="106" spans="10:17" x14ac:dyDescent="0.35">
      <c r="J106" s="31">
        <v>3</v>
      </c>
      <c r="K106" s="31">
        <v>57</v>
      </c>
    </row>
    <row r="107" spans="10:17" x14ac:dyDescent="0.35">
      <c r="J107" s="31">
        <v>3</v>
      </c>
      <c r="K107" s="31">
        <v>56</v>
      </c>
    </row>
    <row r="108" spans="10:17" x14ac:dyDescent="0.35">
      <c r="J108" s="31">
        <v>2</v>
      </c>
      <c r="K108" s="31">
        <v>41</v>
      </c>
    </row>
    <row r="109" spans="10:17" x14ac:dyDescent="0.35">
      <c r="J109" s="31">
        <v>1</v>
      </c>
      <c r="K109" s="31">
        <v>93</v>
      </c>
    </row>
    <row r="110" spans="10:17" x14ac:dyDescent="0.35">
      <c r="J110" s="31">
        <v>3</v>
      </c>
      <c r="K110" s="31">
        <v>58</v>
      </c>
    </row>
    <row r="111" spans="10:17" x14ac:dyDescent="0.35">
      <c r="J111" s="31">
        <v>2</v>
      </c>
      <c r="K111" s="31">
        <v>38</v>
      </c>
    </row>
    <row r="112" spans="10:17" x14ac:dyDescent="0.35">
      <c r="J112" s="31">
        <v>2</v>
      </c>
      <c r="K112" s="31">
        <v>28</v>
      </c>
    </row>
    <row r="113" spans="10:11" x14ac:dyDescent="0.35">
      <c r="J113" s="31">
        <v>2</v>
      </c>
      <c r="K113" s="31">
        <v>61</v>
      </c>
    </row>
    <row r="114" spans="10:11" x14ac:dyDescent="0.35">
      <c r="J114" s="31">
        <v>3</v>
      </c>
      <c r="K114" s="31">
        <v>13</v>
      </c>
    </row>
    <row r="115" spans="10:11" x14ac:dyDescent="0.35">
      <c r="J115" s="31">
        <v>1</v>
      </c>
      <c r="K115" s="31">
        <v>42</v>
      </c>
    </row>
    <row r="116" spans="10:11" x14ac:dyDescent="0.35">
      <c r="J116" s="31">
        <v>3</v>
      </c>
      <c r="K116" s="31">
        <v>35</v>
      </c>
    </row>
    <row r="117" spans="10:11" x14ac:dyDescent="0.35">
      <c r="J117" s="31">
        <v>3</v>
      </c>
      <c r="K117" s="31">
        <v>28</v>
      </c>
    </row>
    <row r="118" spans="10:11" x14ac:dyDescent="0.35">
      <c r="J118" s="31">
        <v>1</v>
      </c>
      <c r="K118" s="31">
        <v>45</v>
      </c>
    </row>
    <row r="119" spans="10:11" x14ac:dyDescent="0.35">
      <c r="J119" s="31">
        <v>1</v>
      </c>
      <c r="K119" s="31">
        <v>55</v>
      </c>
    </row>
    <row r="120" spans="10:11" x14ac:dyDescent="0.35">
      <c r="J120" s="31">
        <v>1</v>
      </c>
      <c r="K120" s="31">
        <v>50</v>
      </c>
    </row>
    <row r="121" spans="10:11" x14ac:dyDescent="0.35">
      <c r="J121" s="31">
        <v>2</v>
      </c>
      <c r="K121" s="31">
        <v>59</v>
      </c>
    </row>
    <row r="122" spans="10:11" x14ac:dyDescent="0.35">
      <c r="J122" s="31">
        <v>1</v>
      </c>
      <c r="K122" s="31">
        <v>100</v>
      </c>
    </row>
    <row r="123" spans="10:11" x14ac:dyDescent="0.35">
      <c r="J123" s="31">
        <v>3</v>
      </c>
      <c r="K123" s="31">
        <v>19</v>
      </c>
    </row>
    <row r="124" spans="10:11" x14ac:dyDescent="0.35">
      <c r="J124" s="31">
        <v>1</v>
      </c>
      <c r="K124" s="31">
        <v>66</v>
      </c>
    </row>
    <row r="125" spans="10:11" x14ac:dyDescent="0.35">
      <c r="J125" s="31">
        <v>3</v>
      </c>
      <c r="K125" s="31">
        <v>24</v>
      </c>
    </row>
    <row r="126" spans="10:11" x14ac:dyDescent="0.35">
      <c r="J126" s="31">
        <v>2</v>
      </c>
      <c r="K126" s="31">
        <v>54</v>
      </c>
    </row>
    <row r="127" spans="10:11" x14ac:dyDescent="0.35">
      <c r="J127" s="31">
        <v>3</v>
      </c>
      <c r="K127" s="31">
        <v>18</v>
      </c>
    </row>
    <row r="128" spans="10:11" x14ac:dyDescent="0.35">
      <c r="J128" s="31">
        <v>3</v>
      </c>
      <c r="K128" s="31">
        <v>61</v>
      </c>
    </row>
    <row r="129" spans="10:11" x14ac:dyDescent="0.35">
      <c r="J129" s="31">
        <v>1</v>
      </c>
      <c r="K129" s="31">
        <v>36</v>
      </c>
    </row>
    <row r="130" spans="10:11" x14ac:dyDescent="0.35">
      <c r="J130" s="31">
        <v>1</v>
      </c>
      <c r="K130" s="31">
        <v>41</v>
      </c>
    </row>
    <row r="131" spans="10:11" x14ac:dyDescent="0.35">
      <c r="J131" s="31">
        <v>3</v>
      </c>
      <c r="K131" s="31">
        <v>72</v>
      </c>
    </row>
    <row r="132" spans="10:11" x14ac:dyDescent="0.35">
      <c r="J132" s="31">
        <v>1</v>
      </c>
      <c r="K132" s="31">
        <v>62</v>
      </c>
    </row>
    <row r="133" spans="10:11" x14ac:dyDescent="0.35">
      <c r="J133" s="31">
        <v>2</v>
      </c>
      <c r="K133" s="31">
        <v>33</v>
      </c>
    </row>
    <row r="134" spans="10:11" x14ac:dyDescent="0.35">
      <c r="J134" s="31">
        <v>2</v>
      </c>
      <c r="K134" s="31">
        <v>47</v>
      </c>
    </row>
    <row r="135" spans="10:11" x14ac:dyDescent="0.35">
      <c r="J135" s="31">
        <v>1</v>
      </c>
      <c r="K135" s="31">
        <v>42</v>
      </c>
    </row>
    <row r="136" spans="10:11" x14ac:dyDescent="0.35">
      <c r="J136" s="31">
        <v>2</v>
      </c>
      <c r="K136" s="31">
        <v>7</v>
      </c>
    </row>
    <row r="137" spans="10:11" x14ac:dyDescent="0.35">
      <c r="J137" s="31">
        <v>1</v>
      </c>
      <c r="K137" s="31">
        <v>81</v>
      </c>
    </row>
    <row r="138" spans="10:11" x14ac:dyDescent="0.35">
      <c r="J138" s="31">
        <v>3</v>
      </c>
      <c r="K138" s="31">
        <v>77</v>
      </c>
    </row>
    <row r="139" spans="10:11" x14ac:dyDescent="0.35">
      <c r="J139" s="31">
        <v>3</v>
      </c>
      <c r="K139" s="31">
        <v>42</v>
      </c>
    </row>
    <row r="140" spans="10:11" x14ac:dyDescent="0.35">
      <c r="J140" s="31">
        <v>2</v>
      </c>
      <c r="K140" s="31">
        <v>47</v>
      </c>
    </row>
    <row r="141" spans="10:11" x14ac:dyDescent="0.35">
      <c r="J141" s="31">
        <v>1</v>
      </c>
      <c r="K141" s="31">
        <v>61</v>
      </c>
    </row>
    <row r="142" spans="10:11" x14ac:dyDescent="0.35">
      <c r="J142" s="31">
        <v>1</v>
      </c>
      <c r="K142" s="31">
        <v>20</v>
      </c>
    </row>
    <row r="143" spans="10:11" x14ac:dyDescent="0.35">
      <c r="J143" s="31">
        <v>2</v>
      </c>
      <c r="K143" s="31">
        <v>61</v>
      </c>
    </row>
    <row r="144" spans="10:11" x14ac:dyDescent="0.35">
      <c r="J144" s="31">
        <v>3</v>
      </c>
      <c r="K144" s="31">
        <v>31</v>
      </c>
    </row>
    <row r="145" spans="10:11" x14ac:dyDescent="0.35">
      <c r="J145" s="31">
        <v>2</v>
      </c>
      <c r="K145" s="31">
        <v>12</v>
      </c>
    </row>
    <row r="146" spans="10:11" x14ac:dyDescent="0.35">
      <c r="J146" s="31">
        <v>3</v>
      </c>
      <c r="K146" s="31">
        <v>23</v>
      </c>
    </row>
    <row r="147" spans="10:11" x14ac:dyDescent="0.35">
      <c r="J147" s="31">
        <v>1</v>
      </c>
      <c r="K147" s="31">
        <v>79</v>
      </c>
    </row>
    <row r="148" spans="10:11" x14ac:dyDescent="0.35">
      <c r="J148" s="31">
        <v>3</v>
      </c>
      <c r="K148" s="31">
        <v>41</v>
      </c>
    </row>
    <row r="149" spans="10:11" x14ac:dyDescent="0.35">
      <c r="J149" s="31">
        <v>2</v>
      </c>
      <c r="K149" s="31">
        <v>44</v>
      </c>
    </row>
    <row r="150" spans="10:11" x14ac:dyDescent="0.35">
      <c r="J150" s="31">
        <v>1</v>
      </c>
      <c r="K150" s="31">
        <v>48</v>
      </c>
    </row>
    <row r="151" spans="10:11" x14ac:dyDescent="0.35">
      <c r="J151" s="31">
        <v>2</v>
      </c>
      <c r="K151" s="31">
        <v>45</v>
      </c>
    </row>
    <row r="152" spans="10:11" x14ac:dyDescent="0.35">
      <c r="J152" s="31">
        <v>2</v>
      </c>
      <c r="K152" s="31">
        <v>35</v>
      </c>
    </row>
    <row r="153" spans="10:11" x14ac:dyDescent="0.35">
      <c r="J153" s="31">
        <v>3</v>
      </c>
      <c r="K153" s="31">
        <v>40</v>
      </c>
    </row>
    <row r="154" spans="10:11" x14ac:dyDescent="0.35">
      <c r="J154" s="31">
        <v>2</v>
      </c>
      <c r="K154" s="31">
        <v>18</v>
      </c>
    </row>
    <row r="155" spans="10:11" x14ac:dyDescent="0.35">
      <c r="J155" s="31">
        <v>3</v>
      </c>
      <c r="K155" s="31">
        <v>32</v>
      </c>
    </row>
    <row r="156" spans="10:11" x14ac:dyDescent="0.35">
      <c r="J156" s="31">
        <v>1</v>
      </c>
      <c r="K156" s="31">
        <v>42</v>
      </c>
    </row>
    <row r="157" spans="10:11" x14ac:dyDescent="0.35">
      <c r="J157" s="31">
        <v>3</v>
      </c>
      <c r="K157" s="31">
        <v>27</v>
      </c>
    </row>
    <row r="158" spans="10:11" x14ac:dyDescent="0.35">
      <c r="J158" s="31">
        <v>1</v>
      </c>
      <c r="K158" s="31">
        <v>33</v>
      </c>
    </row>
    <row r="159" spans="10:11" x14ac:dyDescent="0.35">
      <c r="J159" s="31">
        <v>3</v>
      </c>
      <c r="K159" s="31">
        <v>42</v>
      </c>
    </row>
    <row r="160" spans="10:11" x14ac:dyDescent="0.35">
      <c r="J160" s="31">
        <v>2</v>
      </c>
      <c r="K160" s="31">
        <v>9</v>
      </c>
    </row>
    <row r="161" spans="10:11" x14ac:dyDescent="0.35">
      <c r="J161" s="31">
        <v>3</v>
      </c>
      <c r="K161" s="31">
        <v>69</v>
      </c>
    </row>
    <row r="162" spans="10:11" x14ac:dyDescent="0.35">
      <c r="J162" s="31">
        <v>3</v>
      </c>
      <c r="K162" s="31">
        <v>20</v>
      </c>
    </row>
    <row r="163" spans="10:11" x14ac:dyDescent="0.35">
      <c r="J163" s="31">
        <v>1</v>
      </c>
      <c r="K163" s="31">
        <v>69</v>
      </c>
    </row>
    <row r="164" spans="10:11" x14ac:dyDescent="0.35">
      <c r="J164" s="31">
        <v>2</v>
      </c>
      <c r="K164" s="31">
        <v>49</v>
      </c>
    </row>
    <row r="165" spans="10:11" x14ac:dyDescent="0.35">
      <c r="J165" s="31">
        <v>3</v>
      </c>
      <c r="K165" s="31">
        <v>52</v>
      </c>
    </row>
    <row r="166" spans="10:11" x14ac:dyDescent="0.35">
      <c r="J166" s="31">
        <v>2</v>
      </c>
      <c r="K166" s="31">
        <v>36</v>
      </c>
    </row>
    <row r="167" spans="10:11" x14ac:dyDescent="0.35">
      <c r="J167" s="31">
        <v>3</v>
      </c>
      <c r="K167" s="31">
        <v>60</v>
      </c>
    </row>
    <row r="168" spans="10:11" x14ac:dyDescent="0.35">
      <c r="J168" s="31">
        <v>3</v>
      </c>
      <c r="K168" s="31">
        <v>49</v>
      </c>
    </row>
    <row r="169" spans="10:11" x14ac:dyDescent="0.35">
      <c r="J169" s="31">
        <v>2</v>
      </c>
      <c r="K169" s="31">
        <v>47</v>
      </c>
    </row>
    <row r="170" spans="10:11" x14ac:dyDescent="0.35">
      <c r="J170" s="31">
        <v>3</v>
      </c>
      <c r="K170" s="31">
        <v>43</v>
      </c>
    </row>
    <row r="171" spans="10:11" x14ac:dyDescent="0.35">
      <c r="J171" s="31">
        <v>2</v>
      </c>
      <c r="K171" s="31">
        <v>66</v>
      </c>
    </row>
    <row r="172" spans="10:11" x14ac:dyDescent="0.35">
      <c r="J172" s="31">
        <v>3</v>
      </c>
      <c r="K172" s="31">
        <v>2</v>
      </c>
    </row>
    <row r="173" spans="10:11" x14ac:dyDescent="0.35">
      <c r="J173" s="31">
        <v>1</v>
      </c>
      <c r="K173" s="31">
        <v>70</v>
      </c>
    </row>
    <row r="174" spans="10:11" x14ac:dyDescent="0.35">
      <c r="J174" s="31">
        <v>2</v>
      </c>
      <c r="K174" s="31">
        <v>76</v>
      </c>
    </row>
    <row r="175" spans="10:11" x14ac:dyDescent="0.35">
      <c r="J175" s="31">
        <v>3</v>
      </c>
      <c r="K175" s="31">
        <v>9</v>
      </c>
    </row>
    <row r="176" spans="10:11" x14ac:dyDescent="0.35">
      <c r="J176" s="31">
        <v>3</v>
      </c>
      <c r="K176" s="31">
        <v>40</v>
      </c>
    </row>
    <row r="177" spans="10:11" x14ac:dyDescent="0.35">
      <c r="J177" s="31">
        <v>1</v>
      </c>
      <c r="K177" s="31">
        <v>17</v>
      </c>
    </row>
    <row r="178" spans="10:11" x14ac:dyDescent="0.35">
      <c r="J178" s="31">
        <v>2</v>
      </c>
      <c r="K178" s="31">
        <v>40</v>
      </c>
    </row>
    <row r="179" spans="10:11" x14ac:dyDescent="0.35">
      <c r="J179" s="31">
        <v>3</v>
      </c>
      <c r="K179" s="31">
        <v>52</v>
      </c>
    </row>
    <row r="180" spans="10:11" x14ac:dyDescent="0.35">
      <c r="J180" s="31">
        <v>1</v>
      </c>
      <c r="K180" s="31">
        <v>31</v>
      </c>
    </row>
    <row r="181" spans="10:11" x14ac:dyDescent="0.35">
      <c r="J181" s="31">
        <v>3</v>
      </c>
      <c r="K181" s="31">
        <v>64</v>
      </c>
    </row>
    <row r="182" spans="10:11" x14ac:dyDescent="0.35">
      <c r="K182" s="31"/>
    </row>
  </sheetData>
  <mergeCells count="7">
    <mergeCell ref="S5:T5"/>
    <mergeCell ref="S9:T9"/>
    <mergeCell ref="M1:N1"/>
    <mergeCell ref="J1:K1"/>
    <mergeCell ref="B3:H6"/>
    <mergeCell ref="B2:C2"/>
    <mergeCell ref="B8:H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B0EC-CDDE-402C-9B52-B25D85B9F225}">
  <dimension ref="A1:H6"/>
  <sheetViews>
    <sheetView topLeftCell="A18" zoomScale="75" workbookViewId="0">
      <selection activeCell="K20" sqref="K20"/>
    </sheetView>
  </sheetViews>
  <sheetFormatPr defaultRowHeight="14.5" x14ac:dyDescent="0.35"/>
  <cols>
    <col min="1" max="1" width="7.81640625" customWidth="1"/>
  </cols>
  <sheetData>
    <row r="1" spans="1:8" x14ac:dyDescent="0.35">
      <c r="A1" s="14" t="s">
        <v>216</v>
      </c>
    </row>
    <row r="2" spans="1:8" ht="15" customHeight="1" x14ac:dyDescent="0.35">
      <c r="A2" s="13"/>
      <c r="B2" s="80" t="s">
        <v>224</v>
      </c>
      <c r="C2" s="80"/>
    </row>
    <row r="3" spans="1:8" ht="15" customHeight="1" x14ac:dyDescent="0.35">
      <c r="B3" s="79" t="s">
        <v>227</v>
      </c>
      <c r="C3" s="79"/>
      <c r="D3" s="79"/>
      <c r="E3" s="79"/>
      <c r="F3" s="79"/>
      <c r="G3" s="79"/>
      <c r="H3" s="79"/>
    </row>
    <row r="4" spans="1:8" x14ac:dyDescent="0.35">
      <c r="B4" s="79"/>
      <c r="C4" s="79"/>
      <c r="D4" s="79"/>
      <c r="E4" s="79"/>
      <c r="F4" s="79"/>
      <c r="G4" s="79"/>
      <c r="H4" s="79"/>
    </row>
    <row r="5" spans="1:8" x14ac:dyDescent="0.35">
      <c r="B5" s="79"/>
      <c r="C5" s="79"/>
      <c r="D5" s="79"/>
      <c r="E5" s="79"/>
      <c r="F5" s="79"/>
      <c r="G5" s="79"/>
      <c r="H5" s="79"/>
    </row>
    <row r="6" spans="1:8" x14ac:dyDescent="0.35">
      <c r="B6" s="79"/>
      <c r="C6" s="79"/>
      <c r="D6" s="79"/>
      <c r="E6" s="79"/>
      <c r="F6" s="79"/>
      <c r="G6" s="79"/>
      <c r="H6" s="79"/>
    </row>
  </sheetData>
  <mergeCells count="2">
    <mergeCell ref="B3:H6"/>
    <mergeCell ref="B2:C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4852-CC93-4393-8139-ABFADDBB8389}">
  <dimension ref="A1:BT89"/>
  <sheetViews>
    <sheetView showGridLines="0" zoomScale="20" workbookViewId="0">
      <selection activeCell="BZ54" sqref="BZ54"/>
    </sheetView>
  </sheetViews>
  <sheetFormatPr defaultRowHeight="14.5" x14ac:dyDescent="0.35"/>
  <cols>
    <col min="1" max="1" width="7.81640625" customWidth="1"/>
  </cols>
  <sheetData>
    <row r="1" spans="1:72" x14ac:dyDescent="0.35">
      <c r="A1" s="14" t="s">
        <v>216</v>
      </c>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2"/>
      <c r="AZ1" s="22"/>
      <c r="BA1" s="22"/>
      <c r="BB1" s="22"/>
      <c r="BC1" s="22"/>
      <c r="BD1" s="22"/>
      <c r="BE1" s="22"/>
      <c r="BF1" s="22"/>
      <c r="BG1" s="22"/>
      <c r="BH1" s="22"/>
      <c r="BI1" s="22"/>
      <c r="BJ1" s="22"/>
      <c r="BK1" s="22"/>
      <c r="BL1" s="22"/>
      <c r="BM1" s="22"/>
      <c r="BN1" s="22"/>
      <c r="BO1" s="22"/>
      <c r="BP1" s="22"/>
      <c r="BQ1" s="22"/>
      <c r="BR1" s="22"/>
      <c r="BS1" s="22"/>
      <c r="BT1" s="22"/>
    </row>
    <row r="2" spans="1:72" ht="15" customHeight="1" x14ac:dyDescent="0.35">
      <c r="A2" s="13"/>
      <c r="B2" s="80" t="s">
        <v>224</v>
      </c>
      <c r="C2" s="8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2"/>
      <c r="AZ2" s="22"/>
      <c r="BA2" s="22"/>
      <c r="BB2" s="22"/>
      <c r="BC2" s="22"/>
      <c r="BD2" s="22"/>
      <c r="BE2" s="22"/>
      <c r="BF2" s="22"/>
      <c r="BG2" s="22"/>
      <c r="BH2" s="22"/>
      <c r="BI2" s="22"/>
      <c r="BJ2" s="22"/>
      <c r="BK2" s="22"/>
      <c r="BL2" s="22"/>
      <c r="BM2" s="22"/>
      <c r="BN2" s="22"/>
      <c r="BO2" s="22"/>
      <c r="BP2" s="22"/>
      <c r="BQ2" s="22"/>
      <c r="BR2" s="22"/>
      <c r="BS2" s="22"/>
      <c r="BT2" s="22"/>
    </row>
    <row r="3" spans="1:72" ht="15" customHeight="1" x14ac:dyDescent="0.35">
      <c r="B3" s="79" t="s">
        <v>235</v>
      </c>
      <c r="C3" s="79"/>
      <c r="D3" s="79"/>
      <c r="E3" s="79"/>
      <c r="F3" s="79"/>
      <c r="G3" s="79"/>
      <c r="H3" s="79"/>
      <c r="K3" s="20"/>
      <c r="L3" s="21"/>
      <c r="M3" s="21"/>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2"/>
      <c r="AZ3" s="22"/>
      <c r="BA3" s="22"/>
      <c r="BB3" s="22"/>
      <c r="BC3" s="22"/>
      <c r="BD3" s="22"/>
      <c r="BE3" s="22"/>
      <c r="BF3" s="22"/>
      <c r="BG3" s="22"/>
      <c r="BH3" s="22"/>
      <c r="BI3" s="22"/>
      <c r="BJ3" s="22"/>
      <c r="BK3" s="22"/>
      <c r="BL3" s="22"/>
      <c r="BM3" s="22"/>
      <c r="BN3" s="22"/>
      <c r="BO3" s="22"/>
      <c r="BP3" s="22"/>
      <c r="BQ3" s="22"/>
      <c r="BR3" s="22"/>
      <c r="BS3" s="22"/>
      <c r="BT3" s="22"/>
    </row>
    <row r="4" spans="1:72" x14ac:dyDescent="0.35">
      <c r="B4" s="79"/>
      <c r="C4" s="79"/>
      <c r="D4" s="79"/>
      <c r="E4" s="79"/>
      <c r="F4" s="79"/>
      <c r="G4" s="79"/>
      <c r="H4" s="79"/>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2"/>
      <c r="AZ4" s="22"/>
      <c r="BA4" s="22"/>
      <c r="BB4" s="22"/>
      <c r="BC4" s="22"/>
      <c r="BD4" s="22"/>
      <c r="BE4" s="22"/>
      <c r="BF4" s="22"/>
      <c r="BG4" s="22"/>
      <c r="BH4" s="22"/>
      <c r="BI4" s="22"/>
      <c r="BJ4" s="22"/>
      <c r="BK4" s="22"/>
      <c r="BL4" s="22"/>
      <c r="BM4" s="22"/>
      <c r="BN4" s="22"/>
      <c r="BO4" s="22"/>
      <c r="BP4" s="22"/>
      <c r="BQ4" s="22"/>
      <c r="BR4" s="22"/>
      <c r="BS4" s="22"/>
      <c r="BT4" s="22"/>
    </row>
    <row r="5" spans="1:72" x14ac:dyDescent="0.35">
      <c r="B5" s="79"/>
      <c r="C5" s="79"/>
      <c r="D5" s="79"/>
      <c r="E5" s="79"/>
      <c r="F5" s="79"/>
      <c r="G5" s="79"/>
      <c r="H5" s="79"/>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2"/>
      <c r="AZ5" s="22"/>
      <c r="BA5" s="22"/>
      <c r="BB5" s="22"/>
      <c r="BC5" s="22"/>
      <c r="BD5" s="22"/>
      <c r="BE5" s="22"/>
      <c r="BF5" s="22"/>
      <c r="BG5" s="22"/>
      <c r="BH5" s="22"/>
      <c r="BI5" s="22"/>
      <c r="BJ5" s="22"/>
      <c r="BK5" s="22"/>
      <c r="BL5" s="22"/>
      <c r="BM5" s="22"/>
      <c r="BN5" s="22"/>
      <c r="BO5" s="22"/>
      <c r="BP5" s="22"/>
      <c r="BQ5" s="22"/>
      <c r="BR5" s="22"/>
      <c r="BS5" s="22"/>
      <c r="BT5" s="22"/>
    </row>
    <row r="6" spans="1:72" x14ac:dyDescent="0.35">
      <c r="B6" s="79"/>
      <c r="C6" s="79"/>
      <c r="D6" s="79"/>
      <c r="E6" s="79"/>
      <c r="F6" s="79"/>
      <c r="G6" s="79"/>
      <c r="H6" s="79"/>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2"/>
      <c r="AZ6" s="22"/>
      <c r="BA6" s="22"/>
      <c r="BB6" s="22"/>
      <c r="BC6" s="22"/>
      <c r="BD6" s="22"/>
      <c r="BE6" s="22"/>
      <c r="BF6" s="22"/>
      <c r="BG6" s="22"/>
      <c r="BH6" s="22"/>
      <c r="BI6" s="22"/>
      <c r="BJ6" s="22"/>
      <c r="BK6" s="22"/>
      <c r="BL6" s="22"/>
      <c r="BM6" s="22"/>
      <c r="BN6" s="22"/>
      <c r="BO6" s="22"/>
      <c r="BP6" s="22"/>
      <c r="BQ6" s="22"/>
      <c r="BR6" s="22"/>
      <c r="BS6" s="22"/>
      <c r="BT6" s="22"/>
    </row>
    <row r="7" spans="1:72" x14ac:dyDescent="0.35">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2"/>
      <c r="AZ7" s="22"/>
      <c r="BA7" s="22"/>
      <c r="BB7" s="22"/>
      <c r="BC7" s="22"/>
      <c r="BD7" s="22"/>
      <c r="BE7" s="22"/>
      <c r="BF7" s="22"/>
      <c r="BG7" s="22"/>
      <c r="BH7" s="22"/>
      <c r="BI7" s="22"/>
      <c r="BJ7" s="22"/>
      <c r="BK7" s="22"/>
      <c r="BL7" s="22"/>
      <c r="BM7" s="22"/>
      <c r="BN7" s="22"/>
      <c r="BO7" s="22"/>
      <c r="BP7" s="22"/>
      <c r="BQ7" s="22"/>
      <c r="BR7" s="22"/>
      <c r="BS7" s="22"/>
      <c r="BT7" s="22"/>
    </row>
    <row r="8" spans="1:72" x14ac:dyDescent="0.35">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2"/>
      <c r="AZ8" s="22"/>
      <c r="BA8" s="22"/>
      <c r="BB8" s="22"/>
      <c r="BC8" s="22"/>
      <c r="BD8" s="22"/>
      <c r="BE8" s="22"/>
      <c r="BF8" s="22"/>
      <c r="BG8" s="22"/>
      <c r="BH8" s="22"/>
      <c r="BI8" s="22"/>
      <c r="BJ8" s="22"/>
      <c r="BK8" s="22"/>
      <c r="BL8" s="22"/>
      <c r="BM8" s="22"/>
      <c r="BN8" s="22"/>
      <c r="BO8" s="22"/>
      <c r="BP8" s="22"/>
      <c r="BQ8" s="22"/>
      <c r="BR8" s="22"/>
      <c r="BS8" s="22"/>
      <c r="BT8" s="22"/>
    </row>
    <row r="9" spans="1:72" ht="15" customHeight="1" x14ac:dyDescent="0.35">
      <c r="B9" s="84" t="s">
        <v>263</v>
      </c>
      <c r="C9" s="85"/>
      <c r="D9" s="85"/>
      <c r="E9" s="85"/>
      <c r="F9" s="85"/>
      <c r="G9" s="85"/>
      <c r="H9" s="85"/>
      <c r="I9" s="85"/>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2"/>
      <c r="AZ9" s="22"/>
      <c r="BA9" s="22"/>
      <c r="BB9" s="22"/>
      <c r="BC9" s="22"/>
      <c r="BD9" s="22"/>
      <c r="BE9" s="22"/>
      <c r="BF9" s="22"/>
      <c r="BG9" s="22"/>
      <c r="BH9" s="22"/>
      <c r="BI9" s="22"/>
      <c r="BJ9" s="22"/>
      <c r="BK9" s="22"/>
      <c r="BL9" s="22"/>
      <c r="BM9" s="22"/>
      <c r="BN9" s="22"/>
      <c r="BO9" s="22"/>
      <c r="BP9" s="22"/>
      <c r="BQ9" s="22"/>
      <c r="BR9" s="22"/>
      <c r="BS9" s="22"/>
      <c r="BT9" s="22"/>
    </row>
    <row r="10" spans="1:72" x14ac:dyDescent="0.35">
      <c r="B10" s="85"/>
      <c r="C10" s="85"/>
      <c r="D10" s="85"/>
      <c r="E10" s="85"/>
      <c r="F10" s="85"/>
      <c r="G10" s="85"/>
      <c r="H10" s="85"/>
      <c r="I10" s="85"/>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2"/>
      <c r="AZ10" s="22"/>
      <c r="BA10" s="22"/>
      <c r="BB10" s="22"/>
      <c r="BC10" s="22"/>
      <c r="BD10" s="22"/>
      <c r="BE10" s="22"/>
      <c r="BF10" s="22"/>
      <c r="BG10" s="22"/>
      <c r="BH10" s="22"/>
      <c r="BI10" s="22"/>
      <c r="BJ10" s="22"/>
      <c r="BK10" s="22"/>
      <c r="BL10" s="22"/>
      <c r="BM10" s="22"/>
      <c r="BN10" s="22"/>
      <c r="BO10" s="22"/>
      <c r="BP10" s="22"/>
      <c r="BQ10" s="22"/>
      <c r="BR10" s="22"/>
      <c r="BS10" s="22"/>
      <c r="BT10" s="22"/>
    </row>
    <row r="11" spans="1:72" x14ac:dyDescent="0.35">
      <c r="B11" s="85"/>
      <c r="C11" s="85"/>
      <c r="D11" s="85"/>
      <c r="E11" s="85"/>
      <c r="F11" s="85"/>
      <c r="G11" s="85"/>
      <c r="H11" s="85"/>
      <c r="I11" s="85"/>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2"/>
      <c r="AZ11" s="22"/>
      <c r="BA11" s="22"/>
      <c r="BB11" s="22"/>
      <c r="BC11" s="22"/>
      <c r="BD11" s="22"/>
      <c r="BE11" s="22"/>
      <c r="BF11" s="22"/>
      <c r="BG11" s="22"/>
      <c r="BH11" s="22"/>
      <c r="BI11" s="22"/>
      <c r="BJ11" s="22"/>
      <c r="BK11" s="22"/>
      <c r="BL11" s="22"/>
      <c r="BM11" s="22"/>
      <c r="BN11" s="22"/>
      <c r="BO11" s="22"/>
      <c r="BP11" s="22"/>
      <c r="BQ11" s="22"/>
      <c r="BR11" s="22"/>
      <c r="BS11" s="22"/>
      <c r="BT11" s="22"/>
    </row>
    <row r="12" spans="1:72" x14ac:dyDescent="0.35">
      <c r="B12" s="85"/>
      <c r="C12" s="85"/>
      <c r="D12" s="85"/>
      <c r="E12" s="85"/>
      <c r="F12" s="85"/>
      <c r="G12" s="85"/>
      <c r="H12" s="85"/>
      <c r="I12" s="85"/>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2"/>
      <c r="AZ12" s="22"/>
      <c r="BA12" s="22"/>
      <c r="BB12" s="22"/>
      <c r="BC12" s="22"/>
      <c r="BD12" s="22"/>
      <c r="BE12" s="22"/>
      <c r="BF12" s="22"/>
      <c r="BG12" s="22"/>
      <c r="BH12" s="22"/>
      <c r="BI12" s="22"/>
      <c r="BJ12" s="22"/>
      <c r="BK12" s="22"/>
      <c r="BL12" s="22"/>
      <c r="BM12" s="22"/>
      <c r="BN12" s="22"/>
      <c r="BO12" s="22"/>
      <c r="BP12" s="22"/>
      <c r="BQ12" s="22"/>
      <c r="BR12" s="22"/>
      <c r="BS12" s="22"/>
      <c r="BT12" s="22"/>
    </row>
    <row r="13" spans="1:72" x14ac:dyDescent="0.35">
      <c r="B13" s="85"/>
      <c r="C13" s="85"/>
      <c r="D13" s="85"/>
      <c r="E13" s="85"/>
      <c r="F13" s="85"/>
      <c r="G13" s="85"/>
      <c r="H13" s="85"/>
      <c r="I13" s="85"/>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2"/>
      <c r="AZ13" s="22"/>
      <c r="BA13" s="22"/>
      <c r="BB13" s="22"/>
      <c r="BC13" s="22"/>
      <c r="BD13" s="22"/>
      <c r="BE13" s="22"/>
      <c r="BF13" s="22"/>
      <c r="BG13" s="22"/>
      <c r="BH13" s="22"/>
      <c r="BI13" s="22"/>
      <c r="BJ13" s="22"/>
      <c r="BK13" s="22"/>
      <c r="BL13" s="22"/>
      <c r="BM13" s="22"/>
      <c r="BN13" s="22"/>
      <c r="BO13" s="22"/>
      <c r="BP13" s="22"/>
      <c r="BQ13" s="22"/>
      <c r="BR13" s="22"/>
      <c r="BS13" s="22"/>
      <c r="BT13" s="22"/>
    </row>
    <row r="14" spans="1:72" x14ac:dyDescent="0.35">
      <c r="B14" s="85"/>
      <c r="C14" s="85"/>
      <c r="D14" s="85"/>
      <c r="E14" s="85"/>
      <c r="F14" s="85"/>
      <c r="G14" s="85"/>
      <c r="H14" s="85"/>
      <c r="I14" s="85"/>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2"/>
      <c r="AZ14" s="22"/>
      <c r="BA14" s="22"/>
      <c r="BB14" s="22"/>
      <c r="BC14" s="22"/>
      <c r="BD14" s="22"/>
      <c r="BE14" s="22"/>
      <c r="BF14" s="22"/>
      <c r="BG14" s="22"/>
      <c r="BH14" s="22"/>
      <c r="BI14" s="22"/>
      <c r="BJ14" s="22"/>
      <c r="BK14" s="22"/>
      <c r="BL14" s="22"/>
      <c r="BM14" s="22"/>
      <c r="BN14" s="22"/>
      <c r="BO14" s="22"/>
      <c r="BP14" s="22"/>
      <c r="BQ14" s="22"/>
      <c r="BR14" s="22"/>
      <c r="BS14" s="22"/>
      <c r="BT14" s="22"/>
    </row>
    <row r="15" spans="1:72" x14ac:dyDescent="0.35">
      <c r="B15" s="85"/>
      <c r="C15" s="85"/>
      <c r="D15" s="85"/>
      <c r="E15" s="85"/>
      <c r="F15" s="85"/>
      <c r="G15" s="85"/>
      <c r="H15" s="85"/>
      <c r="I15" s="85"/>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2"/>
      <c r="AZ15" s="22"/>
      <c r="BA15" s="22"/>
      <c r="BB15" s="22"/>
      <c r="BC15" s="22"/>
      <c r="BD15" s="22"/>
      <c r="BE15" s="22"/>
      <c r="BF15" s="22"/>
      <c r="BG15" s="22"/>
      <c r="BH15" s="22"/>
      <c r="BI15" s="22"/>
      <c r="BJ15" s="22"/>
      <c r="BK15" s="22"/>
      <c r="BL15" s="22"/>
      <c r="BM15" s="22"/>
      <c r="BN15" s="22"/>
      <c r="BO15" s="22"/>
      <c r="BP15" s="22"/>
      <c r="BQ15" s="22"/>
      <c r="BR15" s="22"/>
      <c r="BS15" s="22"/>
      <c r="BT15" s="22"/>
    </row>
    <row r="16" spans="1:72" x14ac:dyDescent="0.35">
      <c r="B16" s="85"/>
      <c r="C16" s="85"/>
      <c r="D16" s="85"/>
      <c r="E16" s="85"/>
      <c r="F16" s="85"/>
      <c r="G16" s="85"/>
      <c r="H16" s="85"/>
      <c r="I16" s="85"/>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2"/>
      <c r="AZ16" s="22"/>
      <c r="BA16" s="22"/>
      <c r="BB16" s="22"/>
      <c r="BC16" s="22"/>
      <c r="BD16" s="22"/>
      <c r="BE16" s="22"/>
      <c r="BF16" s="22"/>
      <c r="BG16" s="22"/>
      <c r="BH16" s="22"/>
      <c r="BI16" s="22"/>
      <c r="BJ16" s="22"/>
      <c r="BK16" s="22"/>
      <c r="BL16" s="22"/>
      <c r="BM16" s="22"/>
      <c r="BN16" s="22"/>
      <c r="BO16" s="22"/>
      <c r="BP16" s="22"/>
      <c r="BQ16" s="22"/>
      <c r="BR16" s="22"/>
      <c r="BS16" s="22"/>
      <c r="BT16" s="22"/>
    </row>
    <row r="17" spans="2:72" x14ac:dyDescent="0.35">
      <c r="B17" s="85"/>
      <c r="C17" s="85"/>
      <c r="D17" s="85"/>
      <c r="E17" s="85"/>
      <c r="F17" s="85"/>
      <c r="G17" s="85"/>
      <c r="H17" s="85"/>
      <c r="I17" s="85"/>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2"/>
      <c r="AZ17" s="22"/>
      <c r="BA17" s="22"/>
      <c r="BB17" s="22"/>
      <c r="BC17" s="22"/>
      <c r="BD17" s="22"/>
      <c r="BE17" s="22"/>
      <c r="BF17" s="22"/>
      <c r="BG17" s="22"/>
      <c r="BH17" s="22"/>
      <c r="BI17" s="22"/>
      <c r="BJ17" s="22"/>
      <c r="BK17" s="22"/>
      <c r="BL17" s="22"/>
      <c r="BM17" s="22"/>
      <c r="BN17" s="22"/>
      <c r="BO17" s="22"/>
      <c r="BP17" s="22"/>
      <c r="BQ17" s="22"/>
      <c r="BR17" s="22"/>
      <c r="BS17" s="22"/>
      <c r="BT17" s="22"/>
    </row>
    <row r="18" spans="2:72" x14ac:dyDescent="0.35">
      <c r="B18" s="85"/>
      <c r="C18" s="85"/>
      <c r="D18" s="85"/>
      <c r="E18" s="85"/>
      <c r="F18" s="85"/>
      <c r="G18" s="85"/>
      <c r="H18" s="85"/>
      <c r="I18" s="85"/>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2"/>
      <c r="AZ18" s="22"/>
      <c r="BA18" s="22"/>
      <c r="BB18" s="22"/>
      <c r="BC18" s="22"/>
      <c r="BD18" s="22"/>
      <c r="BE18" s="22"/>
      <c r="BF18" s="22"/>
      <c r="BG18" s="22"/>
      <c r="BH18" s="22"/>
      <c r="BI18" s="22"/>
      <c r="BJ18" s="22"/>
      <c r="BK18" s="22"/>
      <c r="BL18" s="22"/>
      <c r="BM18" s="22"/>
      <c r="BN18" s="22"/>
      <c r="BO18" s="22"/>
      <c r="BP18" s="22"/>
      <c r="BQ18" s="22"/>
      <c r="BR18" s="22"/>
      <c r="BS18" s="22"/>
      <c r="BT18" s="22"/>
    </row>
    <row r="19" spans="2:72" x14ac:dyDescent="0.35">
      <c r="B19" s="85"/>
      <c r="C19" s="85"/>
      <c r="D19" s="85"/>
      <c r="E19" s="85"/>
      <c r="F19" s="85"/>
      <c r="G19" s="85"/>
      <c r="H19" s="85"/>
      <c r="I19" s="85"/>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2"/>
      <c r="AZ19" s="22"/>
      <c r="BA19" s="22"/>
      <c r="BB19" s="22"/>
      <c r="BC19" s="22"/>
      <c r="BD19" s="22"/>
      <c r="BE19" s="22"/>
      <c r="BF19" s="22"/>
      <c r="BG19" s="22"/>
      <c r="BH19" s="22"/>
      <c r="BI19" s="22"/>
      <c r="BJ19" s="22"/>
      <c r="BK19" s="22"/>
      <c r="BL19" s="22"/>
      <c r="BM19" s="22"/>
      <c r="BN19" s="22"/>
      <c r="BO19" s="22"/>
      <c r="BP19" s="22"/>
      <c r="BQ19" s="22"/>
      <c r="BR19" s="22"/>
      <c r="BS19" s="22"/>
      <c r="BT19" s="22"/>
    </row>
    <row r="20" spans="2:72" x14ac:dyDescent="0.35">
      <c r="B20" s="85"/>
      <c r="C20" s="85"/>
      <c r="D20" s="85"/>
      <c r="E20" s="85"/>
      <c r="F20" s="85"/>
      <c r="G20" s="85"/>
      <c r="H20" s="85"/>
      <c r="I20" s="85"/>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2"/>
      <c r="AZ20" s="22"/>
      <c r="BA20" s="22"/>
      <c r="BB20" s="22"/>
      <c r="BC20" s="22"/>
      <c r="BD20" s="22"/>
      <c r="BE20" s="22"/>
      <c r="BF20" s="22"/>
      <c r="BG20" s="22"/>
      <c r="BH20" s="22"/>
      <c r="BI20" s="22"/>
      <c r="BJ20" s="22"/>
      <c r="BK20" s="22"/>
      <c r="BL20" s="22"/>
      <c r="BM20" s="22"/>
      <c r="BN20" s="22"/>
      <c r="BO20" s="22"/>
      <c r="BP20" s="22"/>
      <c r="BQ20" s="22"/>
      <c r="BR20" s="22"/>
      <c r="BS20" s="22"/>
      <c r="BT20" s="22"/>
    </row>
    <row r="21" spans="2:72" x14ac:dyDescent="0.35">
      <c r="B21" s="85"/>
      <c r="C21" s="85"/>
      <c r="D21" s="85"/>
      <c r="E21" s="85"/>
      <c r="F21" s="85"/>
      <c r="G21" s="85"/>
      <c r="H21" s="85"/>
      <c r="I21" s="85"/>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2"/>
      <c r="AZ21" s="22"/>
      <c r="BA21" s="22"/>
      <c r="BB21" s="22"/>
      <c r="BC21" s="22"/>
      <c r="BD21" s="22"/>
      <c r="BE21" s="22"/>
      <c r="BF21" s="22"/>
      <c r="BG21" s="22"/>
      <c r="BH21" s="22"/>
      <c r="BI21" s="22"/>
      <c r="BJ21" s="22"/>
      <c r="BK21" s="22"/>
      <c r="BL21" s="22"/>
      <c r="BM21" s="22"/>
      <c r="BN21" s="22"/>
      <c r="BO21" s="22"/>
      <c r="BP21" s="22"/>
      <c r="BQ21" s="22"/>
      <c r="BR21" s="22"/>
      <c r="BS21" s="22"/>
      <c r="BT21" s="22"/>
    </row>
    <row r="22" spans="2:72" x14ac:dyDescent="0.35">
      <c r="B22" s="85"/>
      <c r="C22" s="85"/>
      <c r="D22" s="85"/>
      <c r="E22" s="85"/>
      <c r="F22" s="85"/>
      <c r="G22" s="85"/>
      <c r="H22" s="85"/>
      <c r="I22" s="85"/>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2"/>
      <c r="AZ22" s="22"/>
      <c r="BA22" s="22"/>
      <c r="BB22" s="22"/>
      <c r="BC22" s="22"/>
      <c r="BD22" s="22"/>
      <c r="BE22" s="22"/>
      <c r="BF22" s="22"/>
      <c r="BG22" s="22"/>
      <c r="BH22" s="22"/>
      <c r="BI22" s="22"/>
      <c r="BJ22" s="22"/>
      <c r="BK22" s="22"/>
      <c r="BL22" s="22"/>
      <c r="BM22" s="22"/>
      <c r="BN22" s="22"/>
      <c r="BO22" s="22"/>
      <c r="BP22" s="22"/>
      <c r="BQ22" s="22"/>
      <c r="BR22" s="22"/>
      <c r="BS22" s="22"/>
      <c r="BT22" s="22"/>
    </row>
    <row r="23" spans="2:72" x14ac:dyDescent="0.35">
      <c r="B23" s="85"/>
      <c r="C23" s="85"/>
      <c r="D23" s="85"/>
      <c r="E23" s="85"/>
      <c r="F23" s="85"/>
      <c r="G23" s="85"/>
      <c r="H23" s="85"/>
      <c r="I23" s="85"/>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2"/>
      <c r="AZ23" s="22"/>
      <c r="BA23" s="22"/>
      <c r="BB23" s="22"/>
      <c r="BC23" s="22"/>
      <c r="BD23" s="22"/>
      <c r="BE23" s="22"/>
      <c r="BF23" s="22"/>
      <c r="BG23" s="22"/>
      <c r="BH23" s="22"/>
      <c r="BI23" s="22"/>
      <c r="BJ23" s="22"/>
      <c r="BK23" s="22"/>
      <c r="BL23" s="22"/>
      <c r="BM23" s="22"/>
      <c r="BN23" s="22"/>
      <c r="BO23" s="22"/>
      <c r="BP23" s="22"/>
      <c r="BQ23" s="22"/>
      <c r="BR23" s="22"/>
      <c r="BS23" s="22"/>
      <c r="BT23" s="22"/>
    </row>
    <row r="24" spans="2:72" x14ac:dyDescent="0.35">
      <c r="B24" s="85"/>
      <c r="C24" s="85"/>
      <c r="D24" s="85"/>
      <c r="E24" s="85"/>
      <c r="F24" s="85"/>
      <c r="G24" s="85"/>
      <c r="H24" s="85"/>
      <c r="I24" s="85"/>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2"/>
      <c r="AZ24" s="22"/>
      <c r="BA24" s="22"/>
      <c r="BB24" s="22"/>
      <c r="BC24" s="22"/>
      <c r="BD24" s="22"/>
      <c r="BE24" s="22"/>
      <c r="BF24" s="22"/>
      <c r="BG24" s="22"/>
      <c r="BH24" s="22"/>
      <c r="BI24" s="22"/>
      <c r="BJ24" s="22"/>
      <c r="BK24" s="22"/>
      <c r="BL24" s="22"/>
      <c r="BM24" s="22"/>
      <c r="BN24" s="22"/>
      <c r="BO24" s="22"/>
      <c r="BP24" s="22"/>
      <c r="BQ24" s="22"/>
      <c r="BR24" s="22"/>
      <c r="BS24" s="22"/>
      <c r="BT24" s="22"/>
    </row>
    <row r="25" spans="2:72" x14ac:dyDescent="0.35">
      <c r="B25" s="85"/>
      <c r="C25" s="85"/>
      <c r="D25" s="85"/>
      <c r="E25" s="85"/>
      <c r="F25" s="85"/>
      <c r="G25" s="85"/>
      <c r="H25" s="85"/>
      <c r="I25" s="85"/>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2"/>
      <c r="AZ25" s="22"/>
      <c r="BA25" s="22"/>
      <c r="BB25" s="22"/>
      <c r="BC25" s="22"/>
      <c r="BD25" s="22"/>
      <c r="BE25" s="22"/>
      <c r="BF25" s="22"/>
      <c r="BG25" s="22"/>
      <c r="BH25" s="22"/>
      <c r="BI25" s="22"/>
      <c r="BJ25" s="22"/>
      <c r="BK25" s="22"/>
      <c r="BL25" s="22"/>
      <c r="BM25" s="22"/>
      <c r="BN25" s="22"/>
      <c r="BO25" s="22"/>
      <c r="BP25" s="22"/>
      <c r="BQ25" s="22"/>
      <c r="BR25" s="22"/>
      <c r="BS25" s="22"/>
      <c r="BT25" s="22"/>
    </row>
    <row r="26" spans="2:72" x14ac:dyDescent="0.35">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2"/>
      <c r="AZ26" s="22"/>
      <c r="BA26" s="22"/>
      <c r="BB26" s="22"/>
      <c r="BC26" s="22"/>
      <c r="BD26" s="22"/>
      <c r="BE26" s="22"/>
      <c r="BF26" s="22"/>
      <c r="BG26" s="22"/>
      <c r="BH26" s="22"/>
      <c r="BI26" s="22"/>
      <c r="BJ26" s="22"/>
      <c r="BK26" s="22"/>
      <c r="BL26" s="22"/>
      <c r="BM26" s="22"/>
      <c r="BN26" s="22"/>
      <c r="BO26" s="22"/>
      <c r="BP26" s="22"/>
      <c r="BQ26" s="22"/>
      <c r="BR26" s="22"/>
      <c r="BS26" s="22"/>
      <c r="BT26" s="22"/>
    </row>
    <row r="27" spans="2:72" x14ac:dyDescent="0.35">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2"/>
      <c r="AZ27" s="22"/>
      <c r="BA27" s="22"/>
      <c r="BB27" s="22"/>
      <c r="BC27" s="22"/>
      <c r="BD27" s="22"/>
      <c r="BE27" s="22"/>
      <c r="BF27" s="22"/>
      <c r="BG27" s="22"/>
      <c r="BH27" s="22"/>
      <c r="BI27" s="22"/>
      <c r="BJ27" s="22"/>
      <c r="BK27" s="22"/>
      <c r="BL27" s="22"/>
      <c r="BM27" s="22"/>
      <c r="BN27" s="22"/>
      <c r="BO27" s="22"/>
      <c r="BP27" s="22"/>
      <c r="BQ27" s="22"/>
      <c r="BR27" s="22"/>
      <c r="BS27" s="22"/>
      <c r="BT27" s="22"/>
    </row>
    <row r="28" spans="2:72" x14ac:dyDescent="0.35">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2"/>
      <c r="AZ28" s="22"/>
      <c r="BA28" s="22"/>
      <c r="BB28" s="22"/>
      <c r="BC28" s="22"/>
      <c r="BD28" s="22"/>
      <c r="BE28" s="22"/>
      <c r="BF28" s="22"/>
      <c r="BG28" s="22"/>
      <c r="BH28" s="22"/>
      <c r="BI28" s="22"/>
      <c r="BJ28" s="22"/>
      <c r="BK28" s="22"/>
      <c r="BL28" s="22"/>
      <c r="BM28" s="22"/>
      <c r="BN28" s="22"/>
      <c r="BO28" s="22"/>
      <c r="BP28" s="22"/>
      <c r="BQ28" s="22"/>
      <c r="BR28" s="22"/>
      <c r="BS28" s="22"/>
      <c r="BT28" s="22"/>
    </row>
    <row r="29" spans="2:72" x14ac:dyDescent="0.35">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2"/>
      <c r="AZ29" s="22"/>
      <c r="BA29" s="22"/>
      <c r="BB29" s="22"/>
      <c r="BC29" s="22"/>
      <c r="BD29" s="22"/>
      <c r="BE29" s="22"/>
      <c r="BF29" s="22"/>
      <c r="BG29" s="22"/>
      <c r="BH29" s="22"/>
      <c r="BI29" s="22"/>
      <c r="BJ29" s="22"/>
      <c r="BK29" s="22"/>
      <c r="BL29" s="22"/>
      <c r="BM29" s="22"/>
      <c r="BN29" s="22"/>
      <c r="BO29" s="22"/>
      <c r="BP29" s="22"/>
      <c r="BQ29" s="22"/>
      <c r="BR29" s="22"/>
      <c r="BS29" s="22"/>
      <c r="BT29" s="22"/>
    </row>
    <row r="30" spans="2:72" x14ac:dyDescent="0.35">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2"/>
      <c r="AZ30" s="22"/>
      <c r="BA30" s="22"/>
      <c r="BB30" s="22"/>
      <c r="BC30" s="22"/>
      <c r="BD30" s="22"/>
      <c r="BE30" s="22"/>
      <c r="BF30" s="22"/>
      <c r="BG30" s="22"/>
      <c r="BH30" s="22"/>
      <c r="BI30" s="22"/>
      <c r="BJ30" s="22"/>
      <c r="BK30" s="22"/>
      <c r="BL30" s="22"/>
      <c r="BM30" s="22"/>
      <c r="BN30" s="22"/>
      <c r="BO30" s="22"/>
      <c r="BP30" s="22"/>
      <c r="BQ30" s="22"/>
      <c r="BR30" s="22"/>
      <c r="BS30" s="22"/>
      <c r="BT30" s="22"/>
    </row>
    <row r="31" spans="2:72" x14ac:dyDescent="0.35">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2"/>
      <c r="AZ31" s="22"/>
      <c r="BA31" s="22"/>
      <c r="BB31" s="22"/>
      <c r="BC31" s="22"/>
      <c r="BD31" s="22"/>
      <c r="BE31" s="22"/>
      <c r="BF31" s="22"/>
      <c r="BG31" s="22"/>
      <c r="BH31" s="22"/>
      <c r="BI31" s="22"/>
      <c r="BJ31" s="22"/>
      <c r="BK31" s="22"/>
      <c r="BL31" s="22"/>
      <c r="BM31" s="22"/>
      <c r="BN31" s="22"/>
      <c r="BO31" s="22"/>
      <c r="BP31" s="22"/>
      <c r="BQ31" s="22"/>
      <c r="BR31" s="22"/>
      <c r="BS31" s="22"/>
      <c r="BT31" s="22"/>
    </row>
    <row r="32" spans="2:72" x14ac:dyDescent="0.35">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2"/>
      <c r="AZ32" s="22"/>
      <c r="BA32" s="22"/>
      <c r="BB32" s="22"/>
      <c r="BC32" s="22"/>
      <c r="BD32" s="22"/>
      <c r="BE32" s="22"/>
      <c r="BF32" s="22"/>
      <c r="BG32" s="22"/>
      <c r="BH32" s="22"/>
      <c r="BI32" s="22"/>
      <c r="BJ32" s="22"/>
      <c r="BK32" s="22"/>
      <c r="BL32" s="22"/>
      <c r="BM32" s="22"/>
      <c r="BN32" s="22"/>
      <c r="BO32" s="22"/>
      <c r="BP32" s="22"/>
      <c r="BQ32" s="22"/>
      <c r="BR32" s="22"/>
      <c r="BS32" s="22"/>
      <c r="BT32" s="22"/>
    </row>
    <row r="33" spans="9:72" x14ac:dyDescent="0.35">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2"/>
      <c r="AZ33" s="22"/>
      <c r="BA33" s="22"/>
      <c r="BB33" s="22"/>
      <c r="BC33" s="22"/>
      <c r="BD33" s="22"/>
      <c r="BE33" s="22"/>
      <c r="BF33" s="22"/>
      <c r="BG33" s="22"/>
      <c r="BH33" s="22"/>
      <c r="BI33" s="22"/>
      <c r="BJ33" s="22"/>
      <c r="BK33" s="22"/>
      <c r="BL33" s="22"/>
      <c r="BM33" s="22"/>
      <c r="BN33" s="22"/>
      <c r="BO33" s="22"/>
      <c r="BP33" s="22"/>
      <c r="BQ33" s="22"/>
      <c r="BR33" s="22"/>
      <c r="BS33" s="22"/>
      <c r="BT33" s="22"/>
    </row>
    <row r="34" spans="9:72" x14ac:dyDescent="0.35">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2"/>
      <c r="AZ34" s="22"/>
      <c r="BA34" s="22"/>
      <c r="BB34" s="22"/>
      <c r="BC34" s="22"/>
      <c r="BD34" s="22"/>
      <c r="BE34" s="22"/>
      <c r="BF34" s="22"/>
      <c r="BG34" s="22"/>
      <c r="BH34" s="22"/>
      <c r="BI34" s="22"/>
      <c r="BJ34" s="22"/>
      <c r="BK34" s="22"/>
      <c r="BL34" s="22"/>
      <c r="BM34" s="22"/>
      <c r="BN34" s="22"/>
      <c r="BO34" s="22"/>
      <c r="BP34" s="22"/>
      <c r="BQ34" s="22"/>
      <c r="BR34" s="22"/>
      <c r="BS34" s="22"/>
      <c r="BT34" s="22"/>
    </row>
    <row r="35" spans="9:72" x14ac:dyDescent="0.35">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2"/>
      <c r="AZ35" s="22"/>
      <c r="BA35" s="22"/>
      <c r="BB35" s="22"/>
      <c r="BC35" s="22"/>
      <c r="BD35" s="22"/>
      <c r="BE35" s="22"/>
      <c r="BF35" s="22"/>
      <c r="BG35" s="22"/>
      <c r="BH35" s="22"/>
      <c r="BI35" s="22"/>
      <c r="BJ35" s="22"/>
      <c r="BK35" s="22"/>
      <c r="BL35" s="22"/>
      <c r="BM35" s="22"/>
      <c r="BN35" s="22"/>
      <c r="BO35" s="22"/>
      <c r="BP35" s="22"/>
      <c r="BQ35" s="22"/>
      <c r="BR35" s="22"/>
      <c r="BS35" s="22"/>
      <c r="BT35" s="22"/>
    </row>
    <row r="36" spans="9:72" x14ac:dyDescent="0.35">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2"/>
      <c r="AZ36" s="22"/>
      <c r="BA36" s="22"/>
      <c r="BB36" s="22"/>
      <c r="BC36" s="22"/>
      <c r="BD36" s="22"/>
      <c r="BE36" s="22"/>
      <c r="BF36" s="22"/>
      <c r="BG36" s="22"/>
      <c r="BH36" s="22"/>
      <c r="BI36" s="22"/>
      <c r="BJ36" s="22"/>
      <c r="BK36" s="22"/>
      <c r="BL36" s="22"/>
      <c r="BM36" s="22"/>
      <c r="BN36" s="22"/>
      <c r="BO36" s="22"/>
      <c r="BP36" s="22"/>
      <c r="BQ36" s="22"/>
      <c r="BR36" s="22"/>
      <c r="BS36" s="22"/>
      <c r="BT36" s="22"/>
    </row>
    <row r="37" spans="9:72" x14ac:dyDescent="0.35">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2"/>
      <c r="AZ37" s="22"/>
      <c r="BA37" s="22"/>
      <c r="BB37" s="22"/>
      <c r="BC37" s="22"/>
      <c r="BD37" s="22"/>
      <c r="BE37" s="22"/>
      <c r="BF37" s="22"/>
      <c r="BG37" s="22"/>
      <c r="BH37" s="22"/>
      <c r="BI37" s="22"/>
      <c r="BJ37" s="22"/>
      <c r="BK37" s="22"/>
      <c r="BL37" s="22"/>
      <c r="BM37" s="22"/>
      <c r="BN37" s="22"/>
      <c r="BO37" s="22"/>
      <c r="BP37" s="22"/>
      <c r="BQ37" s="22"/>
      <c r="BR37" s="22"/>
      <c r="BS37" s="22"/>
      <c r="BT37" s="22"/>
    </row>
    <row r="38" spans="9:72" x14ac:dyDescent="0.35">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2"/>
      <c r="AZ38" s="22"/>
      <c r="BA38" s="22"/>
      <c r="BB38" s="22"/>
      <c r="BC38" s="22"/>
      <c r="BD38" s="22"/>
      <c r="BE38" s="22"/>
      <c r="BF38" s="22"/>
      <c r="BG38" s="22"/>
      <c r="BH38" s="22"/>
      <c r="BI38" s="22"/>
      <c r="BJ38" s="22"/>
      <c r="BK38" s="22"/>
      <c r="BL38" s="22"/>
      <c r="BM38" s="22"/>
      <c r="BN38" s="22"/>
      <c r="BO38" s="22"/>
      <c r="BP38" s="22"/>
      <c r="BQ38" s="22"/>
      <c r="BR38" s="22"/>
      <c r="BS38" s="22"/>
      <c r="BT38" s="22"/>
    </row>
    <row r="39" spans="9:72" x14ac:dyDescent="0.35">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2"/>
      <c r="AZ39" s="22"/>
      <c r="BA39" s="22"/>
      <c r="BB39" s="22"/>
      <c r="BC39" s="22"/>
      <c r="BD39" s="22"/>
      <c r="BE39" s="22"/>
      <c r="BF39" s="22"/>
      <c r="BG39" s="22"/>
      <c r="BH39" s="22"/>
      <c r="BI39" s="22"/>
      <c r="BJ39" s="22"/>
      <c r="BK39" s="22"/>
      <c r="BL39" s="22"/>
      <c r="BM39" s="22"/>
      <c r="BN39" s="22"/>
      <c r="BO39" s="22"/>
      <c r="BP39" s="22"/>
      <c r="BQ39" s="22"/>
      <c r="BR39" s="22"/>
      <c r="BS39" s="22"/>
      <c r="BT39" s="22"/>
    </row>
    <row r="40" spans="9:72" x14ac:dyDescent="0.35">
      <c r="I40" s="19"/>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2"/>
      <c r="AZ40" s="22"/>
      <c r="BA40" s="22"/>
      <c r="BB40" s="22"/>
      <c r="BC40" s="22"/>
      <c r="BD40" s="22"/>
      <c r="BE40" s="22"/>
      <c r="BF40" s="22"/>
      <c r="BG40" s="22"/>
      <c r="BH40" s="22"/>
      <c r="BI40" s="22"/>
      <c r="BJ40" s="22"/>
      <c r="BK40" s="22"/>
      <c r="BL40" s="22"/>
      <c r="BM40" s="22"/>
      <c r="BN40" s="22"/>
      <c r="BO40" s="22"/>
      <c r="BP40" s="22"/>
      <c r="BQ40" s="22"/>
      <c r="BR40" s="22"/>
      <c r="BS40" s="22"/>
      <c r="BT40" s="22"/>
    </row>
    <row r="41" spans="9:72" x14ac:dyDescent="0.35">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2"/>
      <c r="AZ41" s="22"/>
      <c r="BA41" s="22"/>
      <c r="BB41" s="22"/>
      <c r="BC41" s="22"/>
      <c r="BD41" s="22"/>
      <c r="BE41" s="22"/>
      <c r="BF41" s="22"/>
      <c r="BG41" s="22"/>
      <c r="BH41" s="22"/>
      <c r="BI41" s="22"/>
      <c r="BJ41" s="22"/>
      <c r="BK41" s="22"/>
      <c r="BL41" s="22"/>
      <c r="BM41" s="22"/>
      <c r="BN41" s="22"/>
      <c r="BO41" s="22"/>
      <c r="BP41" s="22"/>
      <c r="BQ41" s="22"/>
      <c r="BR41" s="22"/>
      <c r="BS41" s="22"/>
      <c r="BT41" s="22"/>
    </row>
    <row r="42" spans="9:72" x14ac:dyDescent="0.35">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2"/>
      <c r="AZ42" s="22"/>
      <c r="BA42" s="22"/>
      <c r="BB42" s="22"/>
      <c r="BC42" s="22"/>
      <c r="BD42" s="22"/>
      <c r="BE42" s="22"/>
      <c r="BF42" s="22"/>
      <c r="BG42" s="22"/>
      <c r="BH42" s="22"/>
      <c r="BI42" s="22"/>
      <c r="BJ42" s="22"/>
      <c r="BK42" s="22"/>
      <c r="BL42" s="22"/>
      <c r="BM42" s="22"/>
      <c r="BN42" s="22"/>
      <c r="BO42" s="22"/>
      <c r="BP42" s="22"/>
      <c r="BQ42" s="22"/>
      <c r="BR42" s="22"/>
      <c r="BS42" s="22"/>
      <c r="BT42" s="22"/>
    </row>
    <row r="43" spans="9:72" x14ac:dyDescent="0.35">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2"/>
      <c r="AZ43" s="22"/>
      <c r="BA43" s="22"/>
      <c r="BB43" s="22"/>
      <c r="BC43" s="22"/>
      <c r="BD43" s="22"/>
      <c r="BE43" s="22"/>
      <c r="BF43" s="22"/>
      <c r="BG43" s="22"/>
      <c r="BH43" s="22"/>
      <c r="BI43" s="22"/>
      <c r="BJ43" s="22"/>
      <c r="BK43" s="22"/>
      <c r="BL43" s="22"/>
      <c r="BM43" s="22"/>
      <c r="BN43" s="22"/>
      <c r="BO43" s="22"/>
      <c r="BP43" s="22"/>
      <c r="BQ43" s="22"/>
      <c r="BR43" s="22"/>
      <c r="BS43" s="22"/>
      <c r="BT43" s="22"/>
    </row>
    <row r="44" spans="9:72" x14ac:dyDescent="0.35">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2"/>
      <c r="AZ44" s="22"/>
      <c r="BA44" s="22"/>
      <c r="BB44" s="22"/>
      <c r="BC44" s="22"/>
      <c r="BD44" s="22"/>
      <c r="BE44" s="22"/>
      <c r="BF44" s="22"/>
      <c r="BG44" s="22"/>
      <c r="BH44" s="22"/>
      <c r="BI44" s="22"/>
      <c r="BJ44" s="22"/>
      <c r="BK44" s="22"/>
      <c r="BL44" s="22"/>
      <c r="BM44" s="22"/>
      <c r="BN44" s="22"/>
      <c r="BO44" s="22"/>
      <c r="BP44" s="22"/>
      <c r="BQ44" s="22"/>
      <c r="BR44" s="22"/>
      <c r="BS44" s="22"/>
      <c r="BT44" s="22"/>
    </row>
    <row r="45" spans="9:72" x14ac:dyDescent="0.35">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2"/>
      <c r="AZ45" s="22"/>
      <c r="BA45" s="22"/>
      <c r="BB45" s="22"/>
      <c r="BC45" s="22"/>
      <c r="BD45" s="22"/>
      <c r="BE45" s="22"/>
      <c r="BF45" s="22"/>
      <c r="BG45" s="22"/>
      <c r="BH45" s="22"/>
      <c r="BI45" s="22"/>
      <c r="BJ45" s="22"/>
      <c r="BK45" s="22"/>
      <c r="BL45" s="22"/>
      <c r="BM45" s="22"/>
      <c r="BN45" s="22"/>
      <c r="BO45" s="22"/>
      <c r="BP45" s="22"/>
      <c r="BQ45" s="22"/>
      <c r="BR45" s="22"/>
      <c r="BS45" s="22"/>
      <c r="BT45" s="22"/>
    </row>
    <row r="46" spans="9:72" x14ac:dyDescent="0.35">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2"/>
      <c r="AZ46" s="22"/>
      <c r="BA46" s="22"/>
      <c r="BB46" s="22"/>
      <c r="BC46" s="22"/>
      <c r="BD46" s="22"/>
      <c r="BE46" s="22"/>
      <c r="BF46" s="22"/>
      <c r="BG46" s="22"/>
      <c r="BH46" s="22"/>
      <c r="BI46" s="22"/>
      <c r="BJ46" s="22"/>
      <c r="BK46" s="22"/>
      <c r="BL46" s="22"/>
      <c r="BM46" s="22"/>
      <c r="BN46" s="22"/>
      <c r="BO46" s="22"/>
      <c r="BP46" s="22"/>
      <c r="BQ46" s="22"/>
      <c r="BR46" s="22"/>
      <c r="BS46" s="22"/>
      <c r="BT46" s="22"/>
    </row>
    <row r="47" spans="9:72" x14ac:dyDescent="0.35">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2"/>
      <c r="AZ47" s="22"/>
      <c r="BA47" s="22"/>
      <c r="BB47" s="22"/>
      <c r="BC47" s="22"/>
      <c r="BD47" s="22"/>
      <c r="BE47" s="22"/>
      <c r="BF47" s="22"/>
      <c r="BG47" s="22"/>
      <c r="BH47" s="22"/>
      <c r="BI47" s="22"/>
      <c r="BJ47" s="22"/>
      <c r="BK47" s="22"/>
      <c r="BL47" s="22"/>
      <c r="BM47" s="22"/>
      <c r="BN47" s="22"/>
      <c r="BO47" s="22"/>
      <c r="BP47" s="22"/>
      <c r="BQ47" s="22"/>
      <c r="BR47" s="22"/>
      <c r="BS47" s="22"/>
      <c r="BT47" s="22"/>
    </row>
    <row r="48" spans="9:72" x14ac:dyDescent="0.35">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row>
    <row r="49" spans="11:72" x14ac:dyDescent="0.35">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row>
    <row r="50" spans="11:72" x14ac:dyDescent="0.35">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row>
    <row r="51" spans="11:72" x14ac:dyDescent="0.35">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row>
    <row r="52" spans="11:72" x14ac:dyDescent="0.35">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row>
    <row r="53" spans="11:72" x14ac:dyDescent="0.35">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row>
    <row r="54" spans="11:72" x14ac:dyDescent="0.35">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row>
    <row r="55" spans="11:72" x14ac:dyDescent="0.35">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row>
    <row r="56" spans="11:72" x14ac:dyDescent="0.3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row>
    <row r="57" spans="11:72" x14ac:dyDescent="0.35">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row>
    <row r="58" spans="11:72" x14ac:dyDescent="0.35">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row>
    <row r="59" spans="11:72" x14ac:dyDescent="0.35">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row>
    <row r="60" spans="11:72" x14ac:dyDescent="0.35">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row>
    <row r="61" spans="11:72" x14ac:dyDescent="0.35">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row>
    <row r="62" spans="11:72" x14ac:dyDescent="0.35">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row>
    <row r="63" spans="11:72" x14ac:dyDescent="0.35">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row>
    <row r="64" spans="11:72" x14ac:dyDescent="0.35">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row>
    <row r="65" spans="11:72" x14ac:dyDescent="0.35">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row>
    <row r="66" spans="11:72" x14ac:dyDescent="0.35">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row>
    <row r="67" spans="11:72" x14ac:dyDescent="0.35">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row>
    <row r="68" spans="11:72" x14ac:dyDescent="0.35">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row>
    <row r="69" spans="11:72" x14ac:dyDescent="0.35">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row>
    <row r="70" spans="11:72" x14ac:dyDescent="0.35">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row>
    <row r="71" spans="11:72" x14ac:dyDescent="0.35">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row>
    <row r="72" spans="11:72" x14ac:dyDescent="0.35">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row>
    <row r="73" spans="11:72" x14ac:dyDescent="0.35">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row>
    <row r="74" spans="11:72" x14ac:dyDescent="0.35">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row>
    <row r="75" spans="11:72" x14ac:dyDescent="0.35">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row>
    <row r="76" spans="11:72" x14ac:dyDescent="0.35">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row>
    <row r="77" spans="11:72" x14ac:dyDescent="0.35">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row>
    <row r="78" spans="11:72" x14ac:dyDescent="0.35">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row>
    <row r="79" spans="11:72" x14ac:dyDescent="0.35">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row>
    <row r="80" spans="11:72" x14ac:dyDescent="0.35">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row>
    <row r="81" spans="11:72" x14ac:dyDescent="0.35">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row>
    <row r="82" spans="11:72" x14ac:dyDescent="0.35">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row>
    <row r="83" spans="11:72" x14ac:dyDescent="0.35">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row>
    <row r="84" spans="11:72" x14ac:dyDescent="0.35">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row>
    <row r="85" spans="11:72" x14ac:dyDescent="0.35">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row>
    <row r="86" spans="11:72" x14ac:dyDescent="0.35">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row>
    <row r="87" spans="11:72" x14ac:dyDescent="0.35">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row>
    <row r="88" spans="11:72" x14ac:dyDescent="0.35">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row>
    <row r="89" spans="11:72" x14ac:dyDescent="0.35">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row>
  </sheetData>
  <mergeCells count="3">
    <mergeCell ref="B3:H6"/>
    <mergeCell ref="B2:C2"/>
    <mergeCell ref="B9:I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606E2-8091-42D0-B81B-175B520624C1}">
  <dimension ref="A1:I11"/>
  <sheetViews>
    <sheetView workbookViewId="0">
      <selection activeCell="O17" sqref="O17"/>
    </sheetView>
  </sheetViews>
  <sheetFormatPr defaultRowHeight="14.5" x14ac:dyDescent="0.35"/>
  <cols>
    <col min="1" max="1" width="7.81640625" customWidth="1"/>
  </cols>
  <sheetData>
    <row r="1" spans="1:9" x14ac:dyDescent="0.35">
      <c r="A1" s="14" t="s">
        <v>216</v>
      </c>
    </row>
    <row r="2" spans="1:9" ht="15" customHeight="1" x14ac:dyDescent="0.35">
      <c r="A2" s="13"/>
      <c r="B2" s="80" t="s">
        <v>224</v>
      </c>
      <c r="C2" s="80"/>
    </row>
    <row r="3" spans="1:9" ht="15" customHeight="1" x14ac:dyDescent="0.35">
      <c r="B3" s="79" t="s">
        <v>228</v>
      </c>
      <c r="C3" s="79"/>
      <c r="D3" s="79"/>
      <c r="E3" s="79"/>
      <c r="F3" s="79"/>
      <c r="G3" s="79"/>
      <c r="H3" s="79"/>
    </row>
    <row r="4" spans="1:9" x14ac:dyDescent="0.35">
      <c r="B4" s="79"/>
      <c r="C4" s="79"/>
      <c r="D4" s="79"/>
      <c r="E4" s="79"/>
      <c r="F4" s="79"/>
      <c r="G4" s="79"/>
      <c r="H4" s="79"/>
    </row>
    <row r="5" spans="1:9" x14ac:dyDescent="0.35">
      <c r="B5" s="79"/>
      <c r="C5" s="79"/>
      <c r="D5" s="79"/>
      <c r="E5" s="79"/>
      <c r="F5" s="79"/>
      <c r="G5" s="79"/>
      <c r="H5" s="79"/>
    </row>
    <row r="6" spans="1:9" x14ac:dyDescent="0.35">
      <c r="B6" s="79"/>
      <c r="C6" s="79"/>
      <c r="D6" s="79"/>
      <c r="E6" s="79"/>
      <c r="F6" s="79"/>
      <c r="G6" s="79"/>
      <c r="H6" s="79"/>
    </row>
    <row r="9" spans="1:9" x14ac:dyDescent="0.35">
      <c r="B9" s="86" t="s">
        <v>273</v>
      </c>
      <c r="C9" s="87"/>
      <c r="D9" s="87"/>
      <c r="E9" s="87"/>
      <c r="F9" s="87"/>
      <c r="G9" s="87"/>
      <c r="H9" s="87"/>
      <c r="I9" s="87"/>
    </row>
    <row r="10" spans="1:9" x14ac:dyDescent="0.35">
      <c r="B10" s="87"/>
      <c r="C10" s="87"/>
      <c r="D10" s="87"/>
      <c r="E10" s="87"/>
      <c r="F10" s="87"/>
      <c r="G10" s="87"/>
      <c r="H10" s="87"/>
      <c r="I10" s="87"/>
    </row>
    <row r="11" spans="1:9" x14ac:dyDescent="0.35">
      <c r="B11" s="87"/>
      <c r="C11" s="87"/>
      <c r="D11" s="87"/>
      <c r="E11" s="87"/>
      <c r="F11" s="87"/>
      <c r="G11" s="87"/>
      <c r="H11" s="87"/>
      <c r="I11" s="87"/>
    </row>
  </sheetData>
  <mergeCells count="3">
    <mergeCell ref="B3:H6"/>
    <mergeCell ref="B9:I1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9</vt:i4>
      </vt:variant>
    </vt:vector>
  </HeadingPairs>
  <TitlesOfParts>
    <vt:vector size="9" baseType="lpstr">
      <vt:lpstr>soal</vt:lpstr>
      <vt:lpstr>dataset</vt:lpstr>
      <vt:lpstr>pilot_project</vt:lpstr>
      <vt:lpstr>Nomor 1</vt:lpstr>
      <vt:lpstr>Nomor 2</vt:lpstr>
      <vt:lpstr>Nomor 3</vt:lpstr>
      <vt:lpstr>Nomor 4</vt:lpstr>
      <vt:lpstr>Nomor 5</vt:lpstr>
      <vt:lpstr>Nomor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AMIRAH BINTI ABUBAKAR ZUBAIDI</cp:lastModifiedBy>
  <dcterms:modified xsi:type="dcterms:W3CDTF">2025-03-26T19:58:41Z</dcterms:modified>
</cp:coreProperties>
</file>