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mir\PycharmProjects\OOP-Ex3\"/>
    </mc:Choice>
  </mc:AlternateContent>
  <xr:revisionPtr revIDLastSave="0" documentId="13_ncr:1_{AD545F84-58B0-48A9-B920-004581C6121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general" sheetId="1" r:id="rId1"/>
    <sheet name="correctness" sheetId="2" r:id="rId2"/>
    <sheet name="performan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3" l="1"/>
  <c r="B7" i="3"/>
  <c r="B8" i="3"/>
  <c r="B9" i="3"/>
  <c r="C7" i="3"/>
  <c r="D9" i="3"/>
  <c r="D8" i="3"/>
  <c r="D7" i="3"/>
  <c r="E7" i="3"/>
  <c r="E8" i="3"/>
  <c r="E9" i="3"/>
  <c r="E10" i="3"/>
  <c r="E11" i="3"/>
  <c r="F11" i="3"/>
  <c r="F10" i="3"/>
  <c r="F9" i="3"/>
  <c r="F8" i="3"/>
  <c r="F7" i="3"/>
  <c r="A2" i="3"/>
  <c r="B2" i="3"/>
  <c r="C2" i="3"/>
  <c r="D2" i="3"/>
  <c r="E2" i="3"/>
  <c r="A3" i="3"/>
  <c r="B3" i="3"/>
  <c r="D3" i="3"/>
  <c r="E3" i="3"/>
  <c r="B4" i="3"/>
  <c r="E4" i="3"/>
  <c r="F4" i="3"/>
  <c r="F3" i="3"/>
  <c r="F2" i="3"/>
</calcChain>
</file>

<file path=xl/sharedStrings.xml><?xml version="1.0" encoding="utf-8"?>
<sst xmlns="http://schemas.openxmlformats.org/spreadsheetml/2006/main" count="172" uniqueCount="115">
  <si>
    <t>graph name file</t>
  </si>
  <si>
    <t>load</t>
  </si>
  <si>
    <t>save</t>
  </si>
  <si>
    <t>isConnected</t>
  </si>
  <si>
    <t>shortestPath</t>
  </si>
  <si>
    <t>G1.json</t>
  </si>
  <si>
    <t>G2.json</t>
  </si>
  <si>
    <t>G3.json</t>
  </si>
  <si>
    <t>52 ms</t>
  </si>
  <si>
    <t>22 ms</t>
  </si>
  <si>
    <t>78 ms</t>
  </si>
  <si>
    <t>center</t>
  </si>
  <si>
    <t>node 0, 40 ms</t>
  </si>
  <si>
    <t>dist 8.52, 14ms</t>
  </si>
  <si>
    <t>node 40,  151 ms</t>
  </si>
  <si>
    <t>shortestPath from node 1 to 12</t>
  </si>
  <si>
    <t>dist 2.13, 28 ms</t>
  </si>
  <si>
    <t>TRUE, 9 ms</t>
  </si>
  <si>
    <t>TRUE, 7 ms</t>
  </si>
  <si>
    <t>node 8, 129 ms</t>
  </si>
  <si>
    <t>dist 9.52, 13 ms</t>
  </si>
  <si>
    <t>4 ms</t>
  </si>
  <si>
    <t>12 ms</t>
  </si>
  <si>
    <t>7 ms</t>
  </si>
  <si>
    <t>TSP [0,2,4,6,8]</t>
  </si>
  <si>
    <t>dist 13.379, [0, 1, 2, 6, 7, 8, 7, 6, 5, 4], 87 ms</t>
  </si>
  <si>
    <t>dist 9.12, [0, 8, 7, 6, 11, 9, 2, 3, 4], 99 ms</t>
  </si>
  <si>
    <t>dist 13.379, [0, 1, 2, 6, 7, 8, 7, 6, 5, 4], 93 ms</t>
  </si>
  <si>
    <t>performance java</t>
  </si>
  <si>
    <t>100performance.json</t>
  </si>
  <si>
    <t>1Kperformance.json</t>
  </si>
  <si>
    <t>10Kperformance.json</t>
  </si>
  <si>
    <t>100Kperformance.json</t>
  </si>
  <si>
    <t xml:space="preserve">1M nodes graph </t>
  </si>
  <si>
    <t>30 ms</t>
  </si>
  <si>
    <t>31 ms</t>
  </si>
  <si>
    <t>121 ms</t>
  </si>
  <si>
    <t>1 sec</t>
  </si>
  <si>
    <t>8 sec</t>
  </si>
  <si>
    <t>3 sec</t>
  </si>
  <si>
    <t>44 ms</t>
  </si>
  <si>
    <t>11 ms</t>
  </si>
  <si>
    <t>9 ms</t>
  </si>
  <si>
    <t>heap_outofmemory</t>
  </si>
  <si>
    <t>just create, no load</t>
  </si>
  <si>
    <t>23 sec</t>
  </si>
  <si>
    <t>259 ms</t>
  </si>
  <si>
    <t>337 sec</t>
  </si>
  <si>
    <t>timeout(apx 84hours)</t>
  </si>
  <si>
    <t>timeout(apx 10 years)</t>
  </si>
  <si>
    <t>TSP 20 nodes</t>
  </si>
  <si>
    <t>107 ms</t>
  </si>
  <si>
    <t>150 ms</t>
  </si>
  <si>
    <t>532 ms</t>
  </si>
  <si>
    <t>2 sec</t>
  </si>
  <si>
    <t>28 sec</t>
  </si>
  <si>
    <t>577 sec</t>
  </si>
  <si>
    <t>34 sec</t>
  </si>
  <si>
    <t>62 ms</t>
  </si>
  <si>
    <t>performance python</t>
  </si>
  <si>
    <t>TRUE, 6 ms</t>
  </si>
  <si>
    <t xml:space="preserve">java - G1.json </t>
  </si>
  <si>
    <t>java - G2.json</t>
  </si>
  <si>
    <t>java - G3.json</t>
  </si>
  <si>
    <t>python - G1.json</t>
  </si>
  <si>
    <t>python - G2.json</t>
  </si>
  <si>
    <t>python - G3.json</t>
  </si>
  <si>
    <t>java - 100performance.json</t>
  </si>
  <si>
    <t>java - 1Kperformance.json</t>
  </si>
  <si>
    <t>java - 10Kperformance.json</t>
  </si>
  <si>
    <t>java - 100Kperformance.json</t>
  </si>
  <si>
    <t xml:space="preserve">java - 1M nodes graph </t>
  </si>
  <si>
    <t>python - 100performance.json</t>
  </si>
  <si>
    <t>python - 1Kperformance.json</t>
  </si>
  <si>
    <t>python - 10Kperformance.json</t>
  </si>
  <si>
    <t>python - 100Kperformance.json</t>
  </si>
  <si>
    <t xml:space="preserve">python - 1M nodes graph </t>
  </si>
  <si>
    <t>2 ms</t>
  </si>
  <si>
    <t>3 ms</t>
  </si>
  <si>
    <t>1 ms</t>
  </si>
  <si>
    <t>dist 9.52, 1 ms</t>
  </si>
  <si>
    <t>node 40, 43 ms</t>
  </si>
  <si>
    <t>node 0 24 ms</t>
  </si>
  <si>
    <t>node 8,  18 ms</t>
  </si>
  <si>
    <t>dist 8.52, 1 ms</t>
  </si>
  <si>
    <t>dist 2.13, 1 ms</t>
  </si>
  <si>
    <t>dist 7.5, [4, 3, 2, 0, 8, 7, 6], 4 ms</t>
  </si>
  <si>
    <t>dist 13.379, [0, 1, 2, 6, 7, 8, 7, 6, 5, 4], 3 ms</t>
  </si>
  <si>
    <t>dist 13.379, [0, 1, 2, 6, 7, 8, 7, 6, 5, 4], 9 ms</t>
  </si>
  <si>
    <t>correctness java</t>
  </si>
  <si>
    <t>correctness python</t>
  </si>
  <si>
    <t>18 ms</t>
  </si>
  <si>
    <t>210ms</t>
  </si>
  <si>
    <t>450 ms</t>
  </si>
  <si>
    <t>92 ms</t>
  </si>
  <si>
    <t>647 ms</t>
  </si>
  <si>
    <t>178 ms</t>
  </si>
  <si>
    <t>1959 sec</t>
  </si>
  <si>
    <t>806 ms</t>
  </si>
  <si>
    <t>16 sec</t>
  </si>
  <si>
    <t>1sec</t>
  </si>
  <si>
    <t>14 sec</t>
  </si>
  <si>
    <t>19 ms</t>
  </si>
  <si>
    <t>127 ms</t>
  </si>
  <si>
    <t>7 sec</t>
  </si>
  <si>
    <t>timeout(apx 200 hours)</t>
  </si>
  <si>
    <t>144 sec</t>
  </si>
  <si>
    <t>11 sec</t>
  </si>
  <si>
    <t>6 sec</t>
  </si>
  <si>
    <t>26 sec</t>
  </si>
  <si>
    <t>248 sec</t>
  </si>
  <si>
    <t>78 sec</t>
  </si>
  <si>
    <t>95 sec</t>
  </si>
  <si>
    <t>1998 sec</t>
  </si>
  <si>
    <t>TSP [0,2,4,6,8] (distance)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</si>
</sst>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u/>
      <sz val="14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Correctness Java</a:t>
            </a:r>
            <a:r>
              <a:rPr lang="en-US" baseline="0"/>
              <a:t> VS Python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0.22246983369335471"/>
          <c:y val="0.11396678485364768"/>
          <c:w val="0.7022675539451374"/>
          <c:h val="0.75922353455818026"/>
        </c:manualLayout>
      </c:layout>
      <c:lineChart>
        <c:grouping val="standard"/>
        <c:varyColors val="0"/>
        <c:ser>
          <c:idx val="0"/>
          <c:order val="0"/>
          <c:tx>
            <c:strRef>
              <c:f>correctness!$F$1</c:f>
              <c:strCache>
                <c:ptCount val="1"/>
                <c:pt idx="0">
                  <c:v>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correctness!$G$2:$G$7</c:f>
              <c:strCache>
                <c:ptCount val="6"/>
                <c:pt idx="0">
                  <c:v>java - G1.json </c:v>
                </c:pt>
                <c:pt idx="1">
                  <c:v>java - G2.json</c:v>
                </c:pt>
                <c:pt idx="2">
                  <c:v>java - G3.json</c:v>
                </c:pt>
                <c:pt idx="3">
                  <c:v>python - G1.json</c:v>
                </c:pt>
                <c:pt idx="4">
                  <c:v>python - G2.json</c:v>
                </c:pt>
                <c:pt idx="5">
                  <c:v>python - G3.json</c:v>
                </c:pt>
              </c:strCache>
            </c:strRef>
          </c:cat>
          <c:val>
            <c:numRef>
              <c:f>correctness!$F$2:$F$7</c:f>
              <c:numCache>
                <c:formatCode>General</c:formatCode>
                <c:ptCount val="6"/>
                <c:pt idx="0">
                  <c:v>22</c:v>
                </c:pt>
                <c:pt idx="1">
                  <c:v>52</c:v>
                </c:pt>
                <c:pt idx="2">
                  <c:v>78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4-4214-8C6E-D91F402F655D}"/>
            </c:ext>
          </c:extLst>
        </c:ser>
        <c:ser>
          <c:idx val="1"/>
          <c:order val="1"/>
          <c:tx>
            <c:strRef>
              <c:f>correctness!$E$1</c:f>
              <c:strCache>
                <c:ptCount val="1"/>
                <c:pt idx="0">
                  <c:v>save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correctness!$G$2:$G$7</c:f>
              <c:strCache>
                <c:ptCount val="6"/>
                <c:pt idx="0">
                  <c:v>java - G1.json </c:v>
                </c:pt>
                <c:pt idx="1">
                  <c:v>java - G2.json</c:v>
                </c:pt>
                <c:pt idx="2">
                  <c:v>java - G3.json</c:v>
                </c:pt>
                <c:pt idx="3">
                  <c:v>python - G1.json</c:v>
                </c:pt>
                <c:pt idx="4">
                  <c:v>python - G2.json</c:v>
                </c:pt>
                <c:pt idx="5">
                  <c:v>python - G3.json</c:v>
                </c:pt>
              </c:strCache>
            </c:strRef>
          </c:cat>
          <c:val>
            <c:numRef>
              <c:f>correctness!$E$2:$E$7</c:f>
              <c:numCache>
                <c:formatCode>General</c:formatCode>
                <c:ptCount val="6"/>
                <c:pt idx="0">
                  <c:v>4</c:v>
                </c:pt>
                <c:pt idx="1">
                  <c:v>7</c:v>
                </c:pt>
                <c:pt idx="2">
                  <c:v>12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44-4214-8C6E-D91F402F655D}"/>
            </c:ext>
          </c:extLst>
        </c:ser>
        <c:ser>
          <c:idx val="2"/>
          <c:order val="2"/>
          <c:tx>
            <c:strRef>
              <c:f>correctness!$D$1</c:f>
              <c:strCache>
                <c:ptCount val="1"/>
                <c:pt idx="0">
                  <c:v>isConnected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correctness!$G$2:$G$7</c:f>
              <c:strCache>
                <c:ptCount val="6"/>
                <c:pt idx="0">
                  <c:v>java - G1.json </c:v>
                </c:pt>
                <c:pt idx="1">
                  <c:v>java - G2.json</c:v>
                </c:pt>
                <c:pt idx="2">
                  <c:v>java - G3.json</c:v>
                </c:pt>
                <c:pt idx="3">
                  <c:v>python - G1.json</c:v>
                </c:pt>
                <c:pt idx="4">
                  <c:v>python - G2.json</c:v>
                </c:pt>
                <c:pt idx="5">
                  <c:v>python - G3.json</c:v>
                </c:pt>
              </c:strCache>
            </c:strRef>
          </c:cat>
          <c:val>
            <c:numRef>
              <c:f>correctness!$D$2:$D$7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44-4214-8C6E-D91F402F655D}"/>
            </c:ext>
          </c:extLst>
        </c:ser>
        <c:ser>
          <c:idx val="3"/>
          <c:order val="3"/>
          <c:tx>
            <c:strRef>
              <c:f>correctness!$C$1</c:f>
              <c:strCache>
                <c:ptCount val="1"/>
                <c:pt idx="0">
                  <c:v>center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correctness!$G$2:$G$7</c:f>
              <c:strCache>
                <c:ptCount val="6"/>
                <c:pt idx="0">
                  <c:v>java - G1.json </c:v>
                </c:pt>
                <c:pt idx="1">
                  <c:v>java - G2.json</c:v>
                </c:pt>
                <c:pt idx="2">
                  <c:v>java - G3.json</c:v>
                </c:pt>
                <c:pt idx="3">
                  <c:v>python - G1.json</c:v>
                </c:pt>
                <c:pt idx="4">
                  <c:v>python - G2.json</c:v>
                </c:pt>
                <c:pt idx="5">
                  <c:v>python - G3.json</c:v>
                </c:pt>
              </c:strCache>
            </c:strRef>
          </c:cat>
          <c:val>
            <c:numRef>
              <c:f>correctness!$C$2:$C$7</c:f>
              <c:numCache>
                <c:formatCode>General</c:formatCode>
                <c:ptCount val="6"/>
                <c:pt idx="0">
                  <c:v>129</c:v>
                </c:pt>
                <c:pt idx="1">
                  <c:v>40</c:v>
                </c:pt>
                <c:pt idx="2">
                  <c:v>151</c:v>
                </c:pt>
                <c:pt idx="3">
                  <c:v>18</c:v>
                </c:pt>
                <c:pt idx="4">
                  <c:v>24</c:v>
                </c:pt>
                <c:pt idx="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44-4214-8C6E-D91F402F655D}"/>
            </c:ext>
          </c:extLst>
        </c:ser>
        <c:ser>
          <c:idx val="4"/>
          <c:order val="4"/>
          <c:tx>
            <c:strRef>
              <c:f>correctness!$B$1</c:f>
              <c:strCache>
                <c:ptCount val="1"/>
                <c:pt idx="0">
                  <c:v>shortestPath from node 1 to 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correctness!$G$2:$G$7</c:f>
              <c:strCache>
                <c:ptCount val="6"/>
                <c:pt idx="0">
                  <c:v>java - G1.json </c:v>
                </c:pt>
                <c:pt idx="1">
                  <c:v>java - G2.json</c:v>
                </c:pt>
                <c:pt idx="2">
                  <c:v>java - G3.json</c:v>
                </c:pt>
                <c:pt idx="3">
                  <c:v>python - G1.json</c:v>
                </c:pt>
                <c:pt idx="4">
                  <c:v>python - G2.json</c:v>
                </c:pt>
                <c:pt idx="5">
                  <c:v>python - G3.json</c:v>
                </c:pt>
              </c:strCache>
            </c:strRef>
          </c:cat>
          <c:val>
            <c:numRef>
              <c:f>correctness!$B$2:$B$7</c:f>
              <c:numCache>
                <c:formatCode>General</c:formatCode>
                <c:ptCount val="6"/>
                <c:pt idx="0">
                  <c:v>13</c:v>
                </c:pt>
                <c:pt idx="1">
                  <c:v>14</c:v>
                </c:pt>
                <c:pt idx="2">
                  <c:v>28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44-4214-8C6E-D91F402F6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962671"/>
        <c:axId val="1081962255"/>
      </c:lineChart>
      <c:catAx>
        <c:axId val="1081962671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name (scenario)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81962255"/>
        <c:crosses val="autoZero"/>
        <c:auto val="1"/>
        <c:lblAlgn val="ctr"/>
        <c:lblOffset val="100"/>
        <c:noMultiLvlLbl val="0"/>
      </c:catAx>
      <c:valAx>
        <c:axId val="108196225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8196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correctness!$A$1</c:f>
              <c:strCache>
                <c:ptCount val="1"/>
                <c:pt idx="0">
                  <c:v>TSP [0,2,4,6,8] (distance)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correctness!$G$2:$G$7</c:f>
              <c:strCache>
                <c:ptCount val="6"/>
                <c:pt idx="0">
                  <c:v>java - G1.json </c:v>
                </c:pt>
                <c:pt idx="1">
                  <c:v>java - G2.json</c:v>
                </c:pt>
                <c:pt idx="2">
                  <c:v>java - G3.json</c:v>
                </c:pt>
                <c:pt idx="3">
                  <c:v>python - G1.json</c:v>
                </c:pt>
                <c:pt idx="4">
                  <c:v>python - G2.json</c:v>
                </c:pt>
                <c:pt idx="5">
                  <c:v>python - G3.json</c:v>
                </c:pt>
              </c:strCache>
            </c:strRef>
          </c:cat>
          <c:val>
            <c:numRef>
              <c:f>correctness!$A$2:$A$7</c:f>
              <c:numCache>
                <c:formatCode>General</c:formatCode>
                <c:ptCount val="6"/>
                <c:pt idx="0">
                  <c:v>13.379</c:v>
                </c:pt>
                <c:pt idx="1">
                  <c:v>13.379</c:v>
                </c:pt>
                <c:pt idx="2">
                  <c:v>9.1199999999999992</c:v>
                </c:pt>
                <c:pt idx="3">
                  <c:v>13.379</c:v>
                </c:pt>
                <c:pt idx="4">
                  <c:v>13.379</c:v>
                </c:pt>
                <c:pt idx="5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05-4B63-8751-D65B721FC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580080"/>
        <c:axId val="545580496"/>
      </c:lineChart>
      <c:catAx>
        <c:axId val="54558008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 file (scenario)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45580496"/>
        <c:crosses val="autoZero"/>
        <c:auto val="1"/>
        <c:lblAlgn val="ctr"/>
        <c:lblOffset val="100"/>
        <c:noMultiLvlLbl val="0"/>
      </c:catAx>
      <c:valAx>
        <c:axId val="5455804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of path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4558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1M</a:t>
            </a:r>
            <a:r>
              <a:rPr lang="en-US" baseline="0"/>
              <a:t> nodes graph java VS python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performance!$G$11</c:f>
              <c:strCache>
                <c:ptCount val="1"/>
                <c:pt idx="0">
                  <c:v>python - 1M nodes graph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(performance!$D$1,performance!$A$1:$B$1)</c:f>
              <c:strCache>
                <c:ptCount val="3"/>
                <c:pt idx="0">
                  <c:v>isConnected</c:v>
                </c:pt>
                <c:pt idx="1">
                  <c:v>TSP 20 nodes</c:v>
                </c:pt>
                <c:pt idx="2">
                  <c:v>shortestPath</c:v>
                </c:pt>
              </c:strCache>
            </c:strRef>
          </c:cat>
          <c:val>
            <c:numRef>
              <c:f>(performance!$D$11,performance!$A$11:$B$11)</c:f>
              <c:numCache>
                <c:formatCode>General</c:formatCode>
                <c:ptCount val="3"/>
                <c:pt idx="0">
                  <c:v>26</c:v>
                </c:pt>
                <c:pt idx="1">
                  <c:v>1998</c:v>
                </c:pt>
                <c:pt idx="2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E-4852-BB9C-E24ECBF4E619}"/>
            </c:ext>
          </c:extLst>
        </c:ser>
        <c:ser>
          <c:idx val="1"/>
          <c:order val="1"/>
          <c:tx>
            <c:strRef>
              <c:f>performance!$G$6</c:f>
              <c:strCache>
                <c:ptCount val="1"/>
                <c:pt idx="0">
                  <c:v>java - 1M nodes graph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(performance!$D$1,performance!$A$1:$B$1)</c:f>
              <c:strCache>
                <c:ptCount val="3"/>
                <c:pt idx="0">
                  <c:v>isConnected</c:v>
                </c:pt>
                <c:pt idx="1">
                  <c:v>TSP 20 nodes</c:v>
                </c:pt>
                <c:pt idx="2">
                  <c:v>shortestPath</c:v>
                </c:pt>
              </c:strCache>
            </c:strRef>
          </c:cat>
          <c:val>
            <c:numRef>
              <c:f>(performance!$D$6,performance!$A$6:$B$6)</c:f>
              <c:numCache>
                <c:formatCode>General</c:formatCode>
                <c:ptCount val="3"/>
                <c:pt idx="0">
                  <c:v>23</c:v>
                </c:pt>
                <c:pt idx="1">
                  <c:v>577</c:v>
                </c:pt>
                <c:pt idx="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BE-4852-BB9C-E24ECBF4E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42240"/>
        <c:axId val="2134140576"/>
      </c:lineChart>
      <c:catAx>
        <c:axId val="213414224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134140576"/>
        <c:crosses val="autoZero"/>
        <c:auto val="1"/>
        <c:lblAlgn val="ctr"/>
        <c:lblOffset val="100"/>
        <c:noMultiLvlLbl val="0"/>
      </c:catAx>
      <c:valAx>
        <c:axId val="21341405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13414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Small graphs java VS python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performance!$G$2</c:f>
              <c:strCache>
                <c:ptCount val="1"/>
                <c:pt idx="0">
                  <c:v>java - 100performance.json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(performance!$D$1:$F$1,performance!$A$1:$B$1)</c:f>
              <c:strCache>
                <c:ptCount val="5"/>
                <c:pt idx="0">
                  <c:v>isConnected</c:v>
                </c:pt>
                <c:pt idx="1">
                  <c:v>save</c:v>
                </c:pt>
                <c:pt idx="2">
                  <c:v>load</c:v>
                </c:pt>
                <c:pt idx="3">
                  <c:v>TSP 20 nodes</c:v>
                </c:pt>
                <c:pt idx="4">
                  <c:v>shortestPath</c:v>
                </c:pt>
              </c:strCache>
            </c:strRef>
          </c:cat>
          <c:val>
            <c:numRef>
              <c:f>(performance!$D$2:$F$2,performance!$A$2:$B$2)</c:f>
              <c:numCache>
                <c:formatCode>General</c:formatCode>
                <c:ptCount val="5"/>
                <c:pt idx="0">
                  <c:v>1.2999999999999999E-2</c:v>
                </c:pt>
                <c:pt idx="1">
                  <c:v>8.9999999999999993E-3</c:v>
                </c:pt>
                <c:pt idx="2">
                  <c:v>0.03</c:v>
                </c:pt>
                <c:pt idx="3">
                  <c:v>1.2E-2</c:v>
                </c:pt>
                <c:pt idx="4">
                  <c:v>0.107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5A-4441-BDB4-6C6544A11AEF}"/>
            </c:ext>
          </c:extLst>
        </c:ser>
        <c:ser>
          <c:idx val="1"/>
          <c:order val="1"/>
          <c:tx>
            <c:strRef>
              <c:f>performance!$G$3</c:f>
              <c:strCache>
                <c:ptCount val="1"/>
                <c:pt idx="0">
                  <c:v>java - 1Kperformance.json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(performance!$D$1:$F$1,performance!$A$1:$B$1)</c:f>
              <c:strCache>
                <c:ptCount val="5"/>
                <c:pt idx="0">
                  <c:v>isConnected</c:v>
                </c:pt>
                <c:pt idx="1">
                  <c:v>save</c:v>
                </c:pt>
                <c:pt idx="2">
                  <c:v>load</c:v>
                </c:pt>
                <c:pt idx="3">
                  <c:v>TSP 20 nodes</c:v>
                </c:pt>
                <c:pt idx="4">
                  <c:v>shortestPath</c:v>
                </c:pt>
              </c:strCache>
            </c:strRef>
          </c:cat>
          <c:val>
            <c:numRef>
              <c:f>(performance!$D$3:$F$3,performance!$A$3:$B$3)</c:f>
              <c:numCache>
                <c:formatCode>General</c:formatCode>
                <c:ptCount val="5"/>
                <c:pt idx="0">
                  <c:v>4.2999999999999997E-2</c:v>
                </c:pt>
                <c:pt idx="1">
                  <c:v>1.0999999999999999E-2</c:v>
                </c:pt>
                <c:pt idx="2">
                  <c:v>3.1E-2</c:v>
                </c:pt>
                <c:pt idx="3">
                  <c:v>6.2E-2</c:v>
                </c:pt>
                <c:pt idx="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5A-4441-BDB4-6C6544A11AEF}"/>
            </c:ext>
          </c:extLst>
        </c:ser>
        <c:ser>
          <c:idx val="2"/>
          <c:order val="2"/>
          <c:tx>
            <c:strRef>
              <c:f>performance!$G$7</c:f>
              <c:strCache>
                <c:ptCount val="1"/>
                <c:pt idx="0">
                  <c:v>python - 100performance.json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(performance!$D$1:$F$1,performance!$A$1:$B$1)</c:f>
              <c:strCache>
                <c:ptCount val="5"/>
                <c:pt idx="0">
                  <c:v>isConnected</c:v>
                </c:pt>
                <c:pt idx="1">
                  <c:v>save</c:v>
                </c:pt>
                <c:pt idx="2">
                  <c:v>load</c:v>
                </c:pt>
                <c:pt idx="3">
                  <c:v>TSP 20 nodes</c:v>
                </c:pt>
                <c:pt idx="4">
                  <c:v>shortestPath</c:v>
                </c:pt>
              </c:strCache>
            </c:strRef>
          </c:cat>
          <c:val>
            <c:numRef>
              <c:f>(performance!$D$7:$F$7,performance!$A$7:$B$7)</c:f>
              <c:numCache>
                <c:formatCode>General</c:formatCode>
                <c:ptCount val="5"/>
                <c:pt idx="0">
                  <c:v>1E-3</c:v>
                </c:pt>
                <c:pt idx="1">
                  <c:v>0.21</c:v>
                </c:pt>
                <c:pt idx="2">
                  <c:v>1.7999999999999999E-2</c:v>
                </c:pt>
                <c:pt idx="3">
                  <c:v>9.1999999999999998E-2</c:v>
                </c:pt>
                <c:pt idx="4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A5A-4441-BDB4-6C6544A11AEF}"/>
            </c:ext>
          </c:extLst>
        </c:ser>
        <c:ser>
          <c:idx val="3"/>
          <c:order val="3"/>
          <c:tx>
            <c:strRef>
              <c:f>performance!$G$8</c:f>
              <c:strCache>
                <c:ptCount val="1"/>
                <c:pt idx="0">
                  <c:v>python - 1Kperformance.json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(performance!$D$1:$F$1,performance!$A$1:$B$1)</c:f>
              <c:strCache>
                <c:ptCount val="5"/>
                <c:pt idx="0">
                  <c:v>isConnected</c:v>
                </c:pt>
                <c:pt idx="1">
                  <c:v>save</c:v>
                </c:pt>
                <c:pt idx="2">
                  <c:v>load</c:v>
                </c:pt>
                <c:pt idx="3">
                  <c:v>TSP 20 nodes</c:v>
                </c:pt>
                <c:pt idx="4">
                  <c:v>shortestPath</c:v>
                </c:pt>
              </c:strCache>
            </c:strRef>
          </c:cat>
          <c:val>
            <c:numRef>
              <c:f>(performance!$D$8:$F$8,performance!$A$8:$B$8)</c:f>
              <c:numCache>
                <c:formatCode>General</c:formatCode>
                <c:ptCount val="5"/>
                <c:pt idx="0">
                  <c:v>1.9E-2</c:v>
                </c:pt>
                <c:pt idx="1">
                  <c:v>0.127</c:v>
                </c:pt>
                <c:pt idx="2">
                  <c:v>6.2E-2</c:v>
                </c:pt>
                <c:pt idx="3">
                  <c:v>1</c:v>
                </c:pt>
                <c:pt idx="4">
                  <c:v>6.2E-2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A5A-4441-BDB4-6C6544A11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42240"/>
        <c:axId val="2134140576"/>
      </c:lineChart>
      <c:catAx>
        <c:axId val="213414224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134140576"/>
        <c:crosses val="autoZero"/>
        <c:auto val="1"/>
        <c:lblAlgn val="ctr"/>
        <c:lblOffset val="100"/>
        <c:noMultiLvlLbl val="0"/>
      </c:catAx>
      <c:valAx>
        <c:axId val="21341405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13414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10K &amp; 100K nodes graphs java VS python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performance!$G$4</c:f>
              <c:strCache>
                <c:ptCount val="1"/>
                <c:pt idx="0">
                  <c:v>java - 10Kperformance.json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(performance!$D$1:$F$1,performance!$A$1:$B$1)</c:f>
              <c:strCache>
                <c:ptCount val="5"/>
                <c:pt idx="0">
                  <c:v>isConnected</c:v>
                </c:pt>
                <c:pt idx="1">
                  <c:v>save</c:v>
                </c:pt>
                <c:pt idx="2">
                  <c:v>load</c:v>
                </c:pt>
                <c:pt idx="3">
                  <c:v>TSP 20 nodes</c:v>
                </c:pt>
                <c:pt idx="4">
                  <c:v>shortestPath</c:v>
                </c:pt>
              </c:strCache>
            </c:strRef>
          </c:cat>
          <c:val>
            <c:numRef>
              <c:f>(performance!$D$4:$F$4,performance!$A$4:$B$4)</c:f>
              <c:numCache>
                <c:formatCode>General</c:formatCode>
                <c:ptCount val="5"/>
                <c:pt idx="0">
                  <c:v>1</c:v>
                </c:pt>
                <c:pt idx="1">
                  <c:v>4.3999999999999997E-2</c:v>
                </c:pt>
                <c:pt idx="2">
                  <c:v>0.121</c:v>
                </c:pt>
                <c:pt idx="3">
                  <c:v>2</c:v>
                </c:pt>
                <c:pt idx="4">
                  <c:v>0.53200000000000003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C9-42D2-B24C-E3CA018A3A10}"/>
            </c:ext>
          </c:extLst>
        </c:ser>
        <c:ser>
          <c:idx val="1"/>
          <c:order val="1"/>
          <c:tx>
            <c:strRef>
              <c:f>performance!$G$5</c:f>
              <c:strCache>
                <c:ptCount val="1"/>
                <c:pt idx="0">
                  <c:v>java - 100Kperformance.json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(performance!$D$1:$F$1,performance!$A$1:$B$1)</c:f>
              <c:strCache>
                <c:ptCount val="5"/>
                <c:pt idx="0">
                  <c:v>isConnected</c:v>
                </c:pt>
                <c:pt idx="1">
                  <c:v>save</c:v>
                </c:pt>
                <c:pt idx="2">
                  <c:v>load</c:v>
                </c:pt>
                <c:pt idx="3">
                  <c:v>TSP 20 nodes</c:v>
                </c:pt>
                <c:pt idx="4">
                  <c:v>shortestPath</c:v>
                </c:pt>
              </c:strCache>
            </c:strRef>
          </c:cat>
          <c:val>
            <c:numRef>
              <c:f>(performance!$D$5:$F$5,performance!$A$5:$B$5)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34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C9-42D2-B24C-E3CA018A3A10}"/>
            </c:ext>
          </c:extLst>
        </c:ser>
        <c:ser>
          <c:idx val="2"/>
          <c:order val="2"/>
          <c:tx>
            <c:strRef>
              <c:f>performance!$G$9</c:f>
              <c:strCache>
                <c:ptCount val="1"/>
                <c:pt idx="0">
                  <c:v>python - 10Kperformance.json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(performance!$D$1:$F$1,performance!$A$1:$B$1)</c:f>
              <c:strCache>
                <c:ptCount val="5"/>
                <c:pt idx="0">
                  <c:v>isConnected</c:v>
                </c:pt>
                <c:pt idx="1">
                  <c:v>save</c:v>
                </c:pt>
                <c:pt idx="2">
                  <c:v>load</c:v>
                </c:pt>
                <c:pt idx="3">
                  <c:v>TSP 20 nodes</c:v>
                </c:pt>
                <c:pt idx="4">
                  <c:v>shortestPath</c:v>
                </c:pt>
              </c:strCache>
            </c:strRef>
          </c:cat>
          <c:val>
            <c:numRef>
              <c:f>(performance!$D$9:$F$9,performance!$A$9:$B$9)</c:f>
              <c:numCache>
                <c:formatCode>General</c:formatCode>
                <c:ptCount val="5"/>
                <c:pt idx="0">
                  <c:v>0.17799999999999999</c:v>
                </c:pt>
                <c:pt idx="1">
                  <c:v>1</c:v>
                </c:pt>
                <c:pt idx="2">
                  <c:v>0.64700000000000002</c:v>
                </c:pt>
                <c:pt idx="3">
                  <c:v>16</c:v>
                </c:pt>
                <c:pt idx="4">
                  <c:v>0.80600000000000005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C9-42D2-B24C-E3CA018A3A10}"/>
            </c:ext>
          </c:extLst>
        </c:ser>
        <c:ser>
          <c:idx val="3"/>
          <c:order val="3"/>
          <c:tx>
            <c:strRef>
              <c:f>performance!$G$10</c:f>
              <c:strCache>
                <c:ptCount val="1"/>
                <c:pt idx="0">
                  <c:v>python - 100Kperformance.json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(performance!$D$1:$F$1,performance!$A$1:$B$1)</c:f>
              <c:strCache>
                <c:ptCount val="5"/>
                <c:pt idx="0">
                  <c:v>isConnected</c:v>
                </c:pt>
                <c:pt idx="1">
                  <c:v>save</c:v>
                </c:pt>
                <c:pt idx="2">
                  <c:v>load</c:v>
                </c:pt>
                <c:pt idx="3">
                  <c:v>TSP 20 nodes</c:v>
                </c:pt>
                <c:pt idx="4">
                  <c:v>shortestPath</c:v>
                </c:pt>
              </c:strCache>
            </c:strRef>
          </c:cat>
          <c:val>
            <c:numRef>
              <c:f>(performance!$D$10:$F$10,performance!$A$10:$B$10)</c:f>
              <c:numCache>
                <c:formatCode>General</c:formatCode>
                <c:ptCount val="5"/>
                <c:pt idx="0">
                  <c:v>2</c:v>
                </c:pt>
                <c:pt idx="1">
                  <c:v>11</c:v>
                </c:pt>
                <c:pt idx="2">
                  <c:v>6</c:v>
                </c:pt>
                <c:pt idx="3">
                  <c:v>144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C9-42D2-B24C-E3CA018A3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42240"/>
        <c:axId val="2134140576"/>
      </c:lineChart>
      <c:catAx>
        <c:axId val="213414224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134140576"/>
        <c:crosses val="autoZero"/>
        <c:auto val="1"/>
        <c:lblAlgn val="ctr"/>
        <c:lblOffset val="100"/>
        <c:noMultiLvlLbl val="0"/>
      </c:catAx>
      <c:valAx>
        <c:axId val="21341405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13414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center java VS python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performance!$C$1</c:f>
              <c:strCache>
                <c:ptCount val="1"/>
                <c:pt idx="0">
                  <c:v>center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performance!$G$2:$G$11</c:f>
              <c:strCache>
                <c:ptCount val="10"/>
                <c:pt idx="0">
                  <c:v>java - 100performance.json</c:v>
                </c:pt>
                <c:pt idx="1">
                  <c:v>java - 1Kperformance.json</c:v>
                </c:pt>
                <c:pt idx="2">
                  <c:v>java - 10Kperformance.json</c:v>
                </c:pt>
                <c:pt idx="3">
                  <c:v>java - 100Kperformance.json</c:v>
                </c:pt>
                <c:pt idx="4">
                  <c:v>java - 1M nodes graph </c:v>
                </c:pt>
                <c:pt idx="5">
                  <c:v>python - 100performance.json</c:v>
                </c:pt>
                <c:pt idx="6">
                  <c:v>python - 1Kperformance.json</c:v>
                </c:pt>
                <c:pt idx="7">
                  <c:v>python - 10Kperformance.json</c:v>
                </c:pt>
                <c:pt idx="8">
                  <c:v>python - 100Kperformance.json</c:v>
                </c:pt>
                <c:pt idx="9">
                  <c:v>python - 1M nodes graph </c:v>
                </c:pt>
              </c:strCache>
            </c:strRef>
          </c:cat>
          <c:val>
            <c:numRef>
              <c:f>performance!$C$2:$C$11</c:f>
              <c:numCache>
                <c:formatCode>General</c:formatCode>
                <c:ptCount val="10"/>
                <c:pt idx="0">
                  <c:v>0.25900000000000001</c:v>
                </c:pt>
                <c:pt idx="1">
                  <c:v>1</c:v>
                </c:pt>
                <c:pt idx="2">
                  <c:v>337</c:v>
                </c:pt>
                <c:pt idx="5">
                  <c:v>0.45</c:v>
                </c:pt>
                <c:pt idx="6">
                  <c:v>14</c:v>
                </c:pt>
                <c:pt idx="7">
                  <c:v>1959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8B-4DFA-8555-F3707B29D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917312"/>
        <c:axId val="708905248"/>
      </c:lineChart>
      <c:catAx>
        <c:axId val="70891731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08905248"/>
        <c:crosses val="autoZero"/>
        <c:auto val="1"/>
        <c:lblAlgn val="ctr"/>
        <c:lblOffset val="100"/>
        <c:noMultiLvlLbl val="0"/>
      </c:catAx>
      <c:valAx>
        <c:axId val="7089052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0891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739140</xdr:colOff>
      <xdr:row>7</xdr:row>
      <xdr:rowOff>137160</xdr:rowOff>
    </xdr:from>
    <xdr:to>
      <xdr:col>3</xdr:col>
      <xdr:colOff>937260</xdr:colOff>
      <xdr:row>30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31C77B-0036-4C70-A901-D32AD5C93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1443990</xdr:colOff>
      <xdr:row>10</xdr:row>
      <xdr:rowOff>102870</xdr:rowOff>
    </xdr:from>
    <xdr:to>
      <xdr:col>6</xdr:col>
      <xdr:colOff>826770</xdr:colOff>
      <xdr:row>26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A37BDA-80E7-4F34-85C8-924696A40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1954530</xdr:colOff>
      <xdr:row>12</xdr:row>
      <xdr:rowOff>102870</xdr:rowOff>
    </xdr:from>
    <xdr:to>
      <xdr:col>10</xdr:col>
      <xdr:colOff>453390</xdr:colOff>
      <xdr:row>28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874E97-436B-4D75-8BD4-4F20E2E95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838200</xdr:colOff>
      <xdr:row>11</xdr:row>
      <xdr:rowOff>160020</xdr:rowOff>
    </xdr:from>
    <xdr:to>
      <xdr:col>6</xdr:col>
      <xdr:colOff>1767840</xdr:colOff>
      <xdr:row>27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AF9FC2-6CBD-4666-94E9-482ADB82A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411480</xdr:colOff>
      <xdr:row>11</xdr:row>
      <xdr:rowOff>114300</xdr:rowOff>
    </xdr:from>
    <xdr:to>
      <xdr:col>3</xdr:col>
      <xdr:colOff>861060</xdr:colOff>
      <xdr:row>27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5740DA-890E-433B-8D8B-9ECD77A69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1268730</xdr:colOff>
      <xdr:row>28</xdr:row>
      <xdr:rowOff>171450</xdr:rowOff>
    </xdr:from>
    <xdr:to>
      <xdr:col>8</xdr:col>
      <xdr:colOff>217170</xdr:colOff>
      <xdr:row>44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8F30F4-C103-46A5-9095-4762F3638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rightToLeft="1" workbookViewId="0">
      <selection activeCell="A17" sqref="A17"/>
    </sheetView>
  </sheetViews>
  <sheetFormatPr defaultRowHeight="13.8" x14ac:dyDescent="0.25"/>
  <cols>
    <col min="1" max="1" width="46.59765625" customWidth="1"/>
    <col min="2" max="2" width="30.8984375" customWidth="1"/>
    <col min="3" max="3" width="18.69921875" customWidth="1"/>
    <col min="4" max="4" width="15.69921875" customWidth="1"/>
    <col min="5" max="5" width="16.796875" customWidth="1"/>
    <col min="6" max="6" width="17.59765625" customWidth="1"/>
    <col min="7" max="7" width="23.3984375" customWidth="1"/>
  </cols>
  <sheetData>
    <row r="1" spans="1:7" ht="17.399999999999999" x14ac:dyDescent="0.3">
      <c r="A1" s="2" t="s">
        <v>89</v>
      </c>
      <c r="B1" s="2"/>
      <c r="C1" s="2"/>
      <c r="D1" s="2"/>
      <c r="E1" s="2"/>
      <c r="F1" s="2"/>
      <c r="G1" s="2"/>
    </row>
    <row r="2" spans="1:7" x14ac:dyDescent="0.25">
      <c r="A2" t="s">
        <v>24</v>
      </c>
      <c r="B2" t="s">
        <v>15</v>
      </c>
      <c r="C2" t="s">
        <v>11</v>
      </c>
      <c r="D2" t="s">
        <v>3</v>
      </c>
      <c r="E2" t="s">
        <v>2</v>
      </c>
      <c r="F2" t="s">
        <v>1</v>
      </c>
      <c r="G2" t="s">
        <v>0</v>
      </c>
    </row>
    <row r="3" spans="1:7" x14ac:dyDescent="0.25">
      <c r="A3" t="s">
        <v>27</v>
      </c>
      <c r="B3" t="s">
        <v>20</v>
      </c>
      <c r="C3" t="s">
        <v>19</v>
      </c>
      <c r="D3" t="s">
        <v>60</v>
      </c>
      <c r="E3" t="s">
        <v>21</v>
      </c>
      <c r="F3" t="s">
        <v>9</v>
      </c>
      <c r="G3" t="s">
        <v>5</v>
      </c>
    </row>
    <row r="4" spans="1:7" x14ac:dyDescent="0.25">
      <c r="A4" t="s">
        <v>25</v>
      </c>
      <c r="B4" t="s">
        <v>13</v>
      </c>
      <c r="C4" t="s">
        <v>12</v>
      </c>
      <c r="D4" t="s">
        <v>18</v>
      </c>
      <c r="E4" t="s">
        <v>23</v>
      </c>
      <c r="F4" t="s">
        <v>8</v>
      </c>
      <c r="G4" t="s">
        <v>6</v>
      </c>
    </row>
    <row r="5" spans="1:7" x14ac:dyDescent="0.25">
      <c r="A5" t="s">
        <v>26</v>
      </c>
      <c r="B5" t="s">
        <v>16</v>
      </c>
      <c r="C5" t="s">
        <v>14</v>
      </c>
      <c r="D5" t="s">
        <v>17</v>
      </c>
      <c r="E5" t="s">
        <v>22</v>
      </c>
      <c r="F5" t="s">
        <v>10</v>
      </c>
      <c r="G5" t="s">
        <v>7</v>
      </c>
    </row>
    <row r="7" spans="1:7" ht="17.399999999999999" x14ac:dyDescent="0.3">
      <c r="A7" s="2" t="s">
        <v>90</v>
      </c>
      <c r="B7" s="2"/>
      <c r="C7" s="2"/>
      <c r="D7" s="2"/>
      <c r="E7" s="2"/>
      <c r="F7" s="2"/>
      <c r="G7" s="2"/>
    </row>
    <row r="8" spans="1:7" x14ac:dyDescent="0.25">
      <c r="A8" t="s">
        <v>24</v>
      </c>
      <c r="B8" t="s">
        <v>15</v>
      </c>
      <c r="C8" t="s">
        <v>11</v>
      </c>
      <c r="D8" t="s">
        <v>3</v>
      </c>
      <c r="E8" t="s">
        <v>2</v>
      </c>
      <c r="F8" t="s">
        <v>1</v>
      </c>
      <c r="G8" t="s">
        <v>0</v>
      </c>
    </row>
    <row r="9" spans="1:7" x14ac:dyDescent="0.25">
      <c r="A9" t="s">
        <v>88</v>
      </c>
      <c r="B9" t="s">
        <v>80</v>
      </c>
      <c r="C9" t="s">
        <v>83</v>
      </c>
      <c r="D9" t="s">
        <v>79</v>
      </c>
      <c r="E9" t="s">
        <v>77</v>
      </c>
      <c r="F9" t="s">
        <v>77</v>
      </c>
      <c r="G9" t="s">
        <v>5</v>
      </c>
    </row>
    <row r="10" spans="1:7" x14ac:dyDescent="0.25">
      <c r="A10" t="s">
        <v>87</v>
      </c>
      <c r="B10" t="s">
        <v>84</v>
      </c>
      <c r="C10" t="s">
        <v>82</v>
      </c>
      <c r="D10" t="s">
        <v>79</v>
      </c>
      <c r="E10" t="s">
        <v>78</v>
      </c>
      <c r="F10" t="s">
        <v>77</v>
      </c>
      <c r="G10" t="s">
        <v>6</v>
      </c>
    </row>
    <row r="11" spans="1:7" x14ac:dyDescent="0.25">
      <c r="A11" t="s">
        <v>86</v>
      </c>
      <c r="B11" t="s">
        <v>85</v>
      </c>
      <c r="C11" t="s">
        <v>81</v>
      </c>
      <c r="D11" t="s">
        <v>79</v>
      </c>
      <c r="E11" t="s">
        <v>77</v>
      </c>
      <c r="F11" t="s">
        <v>77</v>
      </c>
      <c r="G11" t="s">
        <v>7</v>
      </c>
    </row>
    <row r="12" spans="1:7" ht="17.399999999999999" x14ac:dyDescent="0.3">
      <c r="A12" s="2" t="s">
        <v>28</v>
      </c>
      <c r="B12" s="2"/>
      <c r="C12" s="2"/>
      <c r="D12" s="2"/>
      <c r="E12" s="2"/>
      <c r="F12" s="2"/>
      <c r="G12" s="2"/>
    </row>
    <row r="13" spans="1:7" x14ac:dyDescent="0.25">
      <c r="A13" t="s">
        <v>50</v>
      </c>
      <c r="B13" t="s">
        <v>4</v>
      </c>
      <c r="C13" t="s">
        <v>11</v>
      </c>
      <c r="D13" t="s">
        <v>3</v>
      </c>
      <c r="E13" t="s">
        <v>2</v>
      </c>
      <c r="F13" t="s">
        <v>1</v>
      </c>
      <c r="G13" t="s">
        <v>0</v>
      </c>
    </row>
    <row r="14" spans="1:7" x14ac:dyDescent="0.25">
      <c r="A14" t="s">
        <v>22</v>
      </c>
      <c r="B14" t="s">
        <v>51</v>
      </c>
      <c r="C14" t="s">
        <v>46</v>
      </c>
      <c r="D14">
        <v>13</v>
      </c>
      <c r="E14" t="s">
        <v>42</v>
      </c>
      <c r="F14" t="s">
        <v>34</v>
      </c>
      <c r="G14" t="s">
        <v>29</v>
      </c>
    </row>
    <row r="15" spans="1:7" x14ac:dyDescent="0.25">
      <c r="A15" t="s">
        <v>58</v>
      </c>
      <c r="B15" t="s">
        <v>52</v>
      </c>
      <c r="C15" t="s">
        <v>37</v>
      </c>
      <c r="D15">
        <v>43</v>
      </c>
      <c r="E15" t="s">
        <v>41</v>
      </c>
      <c r="F15" t="s">
        <v>35</v>
      </c>
      <c r="G15" t="s">
        <v>30</v>
      </c>
    </row>
    <row r="16" spans="1:7" x14ac:dyDescent="0.25">
      <c r="A16" t="s">
        <v>54</v>
      </c>
      <c r="B16" t="s">
        <v>53</v>
      </c>
      <c r="C16" t="s">
        <v>47</v>
      </c>
      <c r="D16" t="s">
        <v>37</v>
      </c>
      <c r="E16" t="s">
        <v>40</v>
      </c>
      <c r="F16" t="s">
        <v>36</v>
      </c>
      <c r="G16" t="s">
        <v>31</v>
      </c>
    </row>
    <row r="17" spans="1:7" x14ac:dyDescent="0.25">
      <c r="A17" t="s">
        <v>57</v>
      </c>
      <c r="B17" t="s">
        <v>54</v>
      </c>
      <c r="C17" t="s">
        <v>48</v>
      </c>
      <c r="D17" t="s">
        <v>37</v>
      </c>
      <c r="E17" t="s">
        <v>39</v>
      </c>
      <c r="F17" t="s">
        <v>38</v>
      </c>
      <c r="G17" t="s">
        <v>32</v>
      </c>
    </row>
    <row r="18" spans="1:7" x14ac:dyDescent="0.25">
      <c r="A18" t="s">
        <v>56</v>
      </c>
      <c r="B18" t="s">
        <v>55</v>
      </c>
      <c r="C18" t="s">
        <v>49</v>
      </c>
      <c r="D18" t="s">
        <v>45</v>
      </c>
      <c r="E18" t="s">
        <v>43</v>
      </c>
      <c r="F18" t="s">
        <v>44</v>
      </c>
      <c r="G18" t="s">
        <v>33</v>
      </c>
    </row>
    <row r="19" spans="1:7" ht="17.399999999999999" x14ac:dyDescent="0.3">
      <c r="A19" s="2" t="s">
        <v>59</v>
      </c>
      <c r="B19" s="2"/>
      <c r="C19" s="2"/>
      <c r="D19" s="2"/>
      <c r="E19" s="2"/>
      <c r="F19" s="2"/>
      <c r="G19" s="2"/>
    </row>
    <row r="20" spans="1:7" x14ac:dyDescent="0.25">
      <c r="A20" t="s">
        <v>50</v>
      </c>
      <c r="B20" t="s">
        <v>4</v>
      </c>
      <c r="C20" t="s">
        <v>11</v>
      </c>
      <c r="D20" t="s">
        <v>3</v>
      </c>
      <c r="E20" t="s">
        <v>2</v>
      </c>
      <c r="F20" t="s">
        <v>1</v>
      </c>
      <c r="G20" t="s">
        <v>0</v>
      </c>
    </row>
    <row r="21" spans="1:7" x14ac:dyDescent="0.25">
      <c r="A21" t="s">
        <v>94</v>
      </c>
      <c r="B21" t="s">
        <v>21</v>
      </c>
      <c r="C21" t="s">
        <v>93</v>
      </c>
      <c r="D21" t="s">
        <v>79</v>
      </c>
      <c r="E21" t="s">
        <v>92</v>
      </c>
      <c r="F21" t="s">
        <v>91</v>
      </c>
      <c r="G21" t="s">
        <v>29</v>
      </c>
    </row>
    <row r="22" spans="1:7" x14ac:dyDescent="0.25">
      <c r="A22" t="s">
        <v>100</v>
      </c>
      <c r="B22" t="s">
        <v>58</v>
      </c>
      <c r="C22" t="s">
        <v>101</v>
      </c>
      <c r="D22" t="s">
        <v>102</v>
      </c>
      <c r="E22" t="s">
        <v>103</v>
      </c>
      <c r="F22" t="s">
        <v>58</v>
      </c>
      <c r="G22" t="s">
        <v>30</v>
      </c>
    </row>
    <row r="23" spans="1:7" x14ac:dyDescent="0.25">
      <c r="A23" t="s">
        <v>99</v>
      </c>
      <c r="B23" t="s">
        <v>98</v>
      </c>
      <c r="C23" t="s">
        <v>97</v>
      </c>
      <c r="D23" t="s">
        <v>96</v>
      </c>
      <c r="E23" t="s">
        <v>37</v>
      </c>
      <c r="F23" t="s">
        <v>95</v>
      </c>
      <c r="G23" t="s">
        <v>31</v>
      </c>
    </row>
    <row r="24" spans="1:7" x14ac:dyDescent="0.25">
      <c r="A24" t="s">
        <v>106</v>
      </c>
      <c r="B24" t="s">
        <v>104</v>
      </c>
      <c r="C24" t="s">
        <v>105</v>
      </c>
      <c r="D24" t="s">
        <v>54</v>
      </c>
      <c r="E24" t="s">
        <v>107</v>
      </c>
      <c r="F24" t="s">
        <v>108</v>
      </c>
      <c r="G24" t="s">
        <v>32</v>
      </c>
    </row>
    <row r="25" spans="1:7" x14ac:dyDescent="0.25">
      <c r="A25" t="s">
        <v>113</v>
      </c>
      <c r="B25" t="s">
        <v>112</v>
      </c>
      <c r="C25" t="s">
        <v>49</v>
      </c>
      <c r="D25" t="s">
        <v>109</v>
      </c>
      <c r="E25" t="s">
        <v>110</v>
      </c>
      <c r="F25" t="s">
        <v>111</v>
      </c>
      <c r="G25" t="s">
        <v>33</v>
      </c>
    </row>
  </sheetData>
  <mergeCells count="4">
    <mergeCell ref="A1:G1"/>
    <mergeCell ref="A12:G12"/>
    <mergeCell ref="A7:G7"/>
    <mergeCell ref="A19:G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2F381-436E-4F56-98C9-915728254132}">
  <dimension ref="A1:G7"/>
  <sheetViews>
    <sheetView rightToLeft="1" topLeftCell="A4" workbookViewId="0">
      <selection activeCell="D8" sqref="D8"/>
    </sheetView>
  </sheetViews>
  <sheetFormatPr defaultRowHeight="13.8" x14ac:dyDescent="0.25"/>
  <cols>
    <col min="1" max="1" width="45.5" customWidth="1"/>
    <col min="2" max="2" width="20.3984375" customWidth="1"/>
    <col min="3" max="3" width="21.8984375" customWidth="1"/>
    <col min="4" max="4" width="30.09765625" customWidth="1"/>
    <col min="5" max="5" width="21.59765625" customWidth="1"/>
    <col min="6" max="6" width="16.3984375" customWidth="1"/>
    <col min="7" max="7" width="16.296875" customWidth="1"/>
  </cols>
  <sheetData>
    <row r="1" spans="1:7" x14ac:dyDescent="0.25">
      <c r="A1" t="s">
        <v>114</v>
      </c>
      <c r="B1" t="s">
        <v>15</v>
      </c>
      <c r="C1" t="s">
        <v>11</v>
      </c>
      <c r="D1" t="s">
        <v>3</v>
      </c>
      <c r="E1" t="s">
        <v>2</v>
      </c>
      <c r="F1" t="s">
        <v>1</v>
      </c>
      <c r="G1" t="s">
        <v>0</v>
      </c>
    </row>
    <row r="2" spans="1:7" x14ac:dyDescent="0.25">
      <c r="A2">
        <v>13.379</v>
      </c>
      <c r="B2">
        <v>13</v>
      </c>
      <c r="C2">
        <v>129</v>
      </c>
      <c r="D2">
        <v>6</v>
      </c>
      <c r="E2">
        <v>4</v>
      </c>
      <c r="F2">
        <v>22</v>
      </c>
      <c r="G2" t="s">
        <v>61</v>
      </c>
    </row>
    <row r="3" spans="1:7" x14ac:dyDescent="0.25">
      <c r="A3">
        <v>13.379</v>
      </c>
      <c r="B3">
        <v>14</v>
      </c>
      <c r="C3">
        <v>40</v>
      </c>
      <c r="D3">
        <v>7</v>
      </c>
      <c r="E3">
        <v>7</v>
      </c>
      <c r="F3">
        <v>52</v>
      </c>
      <c r="G3" t="s">
        <v>62</v>
      </c>
    </row>
    <row r="4" spans="1:7" x14ac:dyDescent="0.25">
      <c r="A4">
        <v>9.1199999999999992</v>
      </c>
      <c r="B4">
        <v>28</v>
      </c>
      <c r="C4">
        <v>151</v>
      </c>
      <c r="D4">
        <v>9</v>
      </c>
      <c r="E4">
        <v>12</v>
      </c>
      <c r="F4">
        <v>78</v>
      </c>
      <c r="G4" t="s">
        <v>63</v>
      </c>
    </row>
    <row r="5" spans="1:7" x14ac:dyDescent="0.25">
      <c r="A5">
        <v>13.379</v>
      </c>
      <c r="B5">
        <v>1</v>
      </c>
      <c r="C5">
        <v>18</v>
      </c>
      <c r="D5">
        <v>1</v>
      </c>
      <c r="E5">
        <v>2</v>
      </c>
      <c r="F5">
        <v>2</v>
      </c>
      <c r="G5" t="s">
        <v>64</v>
      </c>
    </row>
    <row r="6" spans="1:7" x14ac:dyDescent="0.25">
      <c r="A6">
        <v>13.379</v>
      </c>
      <c r="B6">
        <v>1</v>
      </c>
      <c r="C6">
        <v>24</v>
      </c>
      <c r="D6">
        <v>1</v>
      </c>
      <c r="E6">
        <v>3</v>
      </c>
      <c r="F6">
        <v>2</v>
      </c>
      <c r="G6" t="s">
        <v>65</v>
      </c>
    </row>
    <row r="7" spans="1:7" x14ac:dyDescent="0.25">
      <c r="A7">
        <v>7.5</v>
      </c>
      <c r="B7">
        <v>1</v>
      </c>
      <c r="C7">
        <v>43</v>
      </c>
      <c r="D7">
        <v>1</v>
      </c>
      <c r="E7">
        <v>2</v>
      </c>
      <c r="F7">
        <v>2</v>
      </c>
      <c r="G7" t="s">
        <v>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468B8-90C7-42DD-8C54-BDA60017CD77}">
  <dimension ref="A1:G11"/>
  <sheetViews>
    <sheetView rightToLeft="1" tabSelected="1" topLeftCell="D7" workbookViewId="0">
      <selection activeCell="I9" sqref="I9"/>
    </sheetView>
  </sheetViews>
  <sheetFormatPr defaultRowHeight="13.8" x14ac:dyDescent="0.25"/>
  <cols>
    <col min="1" max="1" width="18.5" customWidth="1"/>
    <col min="2" max="2" width="23.09765625" customWidth="1"/>
    <col min="3" max="3" width="12.5" bestFit="1" customWidth="1"/>
    <col min="4" max="4" width="18" customWidth="1"/>
    <col min="5" max="5" width="18.69921875" bestFit="1" customWidth="1"/>
    <col min="6" max="6" width="11.09765625" bestFit="1" customWidth="1"/>
    <col min="7" max="7" width="27.59765625" customWidth="1"/>
    <col min="8" max="8" width="16.3984375" bestFit="1" customWidth="1"/>
    <col min="9" max="9" width="26.8984375" bestFit="1" customWidth="1"/>
  </cols>
  <sheetData>
    <row r="1" spans="1:7" x14ac:dyDescent="0.25">
      <c r="A1" t="s">
        <v>50</v>
      </c>
      <c r="B1" t="s">
        <v>4</v>
      </c>
      <c r="C1" t="s">
        <v>11</v>
      </c>
      <c r="D1" t="s">
        <v>3</v>
      </c>
      <c r="E1" t="s">
        <v>2</v>
      </c>
      <c r="F1" t="s">
        <v>1</v>
      </c>
      <c r="G1" t="s">
        <v>0</v>
      </c>
    </row>
    <row r="2" spans="1:7" x14ac:dyDescent="0.25">
      <c r="A2">
        <f>12/1000</f>
        <v>1.2E-2</v>
      </c>
      <c r="B2">
        <f>107/1000</f>
        <v>0.107</v>
      </c>
      <c r="C2">
        <f>259/1000</f>
        <v>0.25900000000000001</v>
      </c>
      <c r="D2">
        <f>13/1000</f>
        <v>1.2999999999999999E-2</v>
      </c>
      <c r="E2">
        <f>9/1000</f>
        <v>8.9999999999999993E-3</v>
      </c>
      <c r="F2">
        <f>30/1000</f>
        <v>0.03</v>
      </c>
      <c r="G2" t="s">
        <v>67</v>
      </c>
    </row>
    <row r="3" spans="1:7" x14ac:dyDescent="0.25">
      <c r="A3">
        <f>62/1000</f>
        <v>6.2E-2</v>
      </c>
      <c r="B3">
        <f>150/1000</f>
        <v>0.15</v>
      </c>
      <c r="C3">
        <v>1</v>
      </c>
      <c r="D3">
        <f>43/1000</f>
        <v>4.2999999999999997E-2</v>
      </c>
      <c r="E3">
        <f>11/1000</f>
        <v>1.0999999999999999E-2</v>
      </c>
      <c r="F3">
        <f>31/1000</f>
        <v>3.1E-2</v>
      </c>
      <c r="G3" t="s">
        <v>68</v>
      </c>
    </row>
    <row r="4" spans="1:7" x14ac:dyDescent="0.25">
      <c r="A4">
        <v>2</v>
      </c>
      <c r="B4">
        <f>532/1000</f>
        <v>0.53200000000000003</v>
      </c>
      <c r="C4">
        <v>337</v>
      </c>
      <c r="D4">
        <v>1</v>
      </c>
      <c r="E4">
        <f>44/1000</f>
        <v>4.3999999999999997E-2</v>
      </c>
      <c r="F4">
        <f>121/1000</f>
        <v>0.121</v>
      </c>
      <c r="G4" t="s">
        <v>69</v>
      </c>
    </row>
    <row r="5" spans="1:7" x14ac:dyDescent="0.25">
      <c r="A5">
        <v>34</v>
      </c>
      <c r="B5">
        <v>2</v>
      </c>
      <c r="D5">
        <v>1</v>
      </c>
      <c r="E5">
        <v>3</v>
      </c>
      <c r="F5">
        <v>8</v>
      </c>
      <c r="G5" t="s">
        <v>70</v>
      </c>
    </row>
    <row r="6" spans="1:7" x14ac:dyDescent="0.25">
      <c r="A6">
        <v>577</v>
      </c>
      <c r="B6">
        <v>28</v>
      </c>
      <c r="D6">
        <v>23</v>
      </c>
      <c r="E6" s="1"/>
      <c r="F6" s="1"/>
      <c r="G6" t="s">
        <v>71</v>
      </c>
    </row>
    <row r="7" spans="1:7" x14ac:dyDescent="0.25">
      <c r="A7">
        <f>92/1000</f>
        <v>9.1999999999999998E-2</v>
      </c>
      <c r="B7">
        <f>4/1000</f>
        <v>4.0000000000000001E-3</v>
      </c>
      <c r="C7">
        <f>450/1000</f>
        <v>0.45</v>
      </c>
      <c r="D7">
        <f>1/1000</f>
        <v>1E-3</v>
      </c>
      <c r="E7">
        <f>210/1000</f>
        <v>0.21</v>
      </c>
      <c r="F7">
        <f>18/1000</f>
        <v>1.7999999999999999E-2</v>
      </c>
      <c r="G7" t="s">
        <v>72</v>
      </c>
    </row>
    <row r="8" spans="1:7" x14ac:dyDescent="0.25">
      <c r="A8">
        <v>1</v>
      </c>
      <c r="B8">
        <f>62/1000</f>
        <v>6.2E-2</v>
      </c>
      <c r="C8">
        <v>14</v>
      </c>
      <c r="D8">
        <f>19/1000</f>
        <v>1.9E-2</v>
      </c>
      <c r="E8">
        <f>127/1000</f>
        <v>0.127</v>
      </c>
      <c r="F8">
        <f>62/1000</f>
        <v>6.2E-2</v>
      </c>
      <c r="G8" t="s">
        <v>73</v>
      </c>
    </row>
    <row r="9" spans="1:7" x14ac:dyDescent="0.25">
      <c r="A9">
        <v>16</v>
      </c>
      <c r="B9">
        <f>806/1000</f>
        <v>0.80600000000000005</v>
      </c>
      <c r="C9">
        <v>1959</v>
      </c>
      <c r="D9">
        <f>178/1000</f>
        <v>0.17799999999999999</v>
      </c>
      <c r="E9">
        <f>1</f>
        <v>1</v>
      </c>
      <c r="F9">
        <f>647/1000</f>
        <v>0.64700000000000002</v>
      </c>
      <c r="G9" t="s">
        <v>74</v>
      </c>
    </row>
    <row r="10" spans="1:7" x14ac:dyDescent="0.25">
      <c r="A10">
        <v>144</v>
      </c>
      <c r="B10">
        <v>7</v>
      </c>
      <c r="D10">
        <v>2</v>
      </c>
      <c r="E10">
        <f>11</f>
        <v>11</v>
      </c>
      <c r="F10">
        <f>6</f>
        <v>6</v>
      </c>
      <c r="G10" t="s">
        <v>75</v>
      </c>
    </row>
    <row r="11" spans="1:7" x14ac:dyDescent="0.25">
      <c r="A11">
        <v>1998</v>
      </c>
      <c r="B11">
        <v>95</v>
      </c>
      <c r="D11">
        <v>26</v>
      </c>
      <c r="E11">
        <f>248</f>
        <v>248</v>
      </c>
      <c r="F11">
        <f>78</f>
        <v>78</v>
      </c>
      <c r="G11" t="s">
        <v>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correctness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Amir</cp:lastModifiedBy>
  <dcterms:created xsi:type="dcterms:W3CDTF">2015-06-05T18:17:20Z</dcterms:created>
  <dcterms:modified xsi:type="dcterms:W3CDTF">2021-12-27T14:32:33Z</dcterms:modified>
</cp:coreProperties>
</file>