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koZiX\Desktop\"/>
    </mc:Choice>
  </mc:AlternateContent>
  <xr:revisionPtr revIDLastSave="0" documentId="13_ncr:1_{82DA1F24-A7CC-4C8B-8E8A-4F82001E743F}" xr6:coauthVersionLast="47" xr6:coauthVersionMax="47" xr10:uidLastSave="{00000000-0000-0000-0000-000000000000}"/>
  <bookViews>
    <workbookView xWindow="-110" yWindow="-110" windowWidth="19420" windowHeight="10300" firstSheet="1" activeTab="2" xr2:uid="{152FD760-506E-44B1-98E6-E5DC201202ED}"/>
  </bookViews>
  <sheets>
    <sheet name="Question1" sheetId="1" r:id="rId1"/>
    <sheet name="Question2-1" sheetId="52" r:id="rId2"/>
    <sheet name="Source2-1" sheetId="6" r:id="rId3"/>
    <sheet name="Question2-2" sheetId="38" r:id="rId4"/>
    <sheet name="Source2-2" sheetId="10" r:id="rId5"/>
    <sheet name="Question2-3" sheetId="69" r:id="rId6"/>
    <sheet name="Question3" sheetId="21" r:id="rId7"/>
    <sheet name="Question4" sheetId="23" r:id="rId8"/>
  </sheets>
  <definedNames>
    <definedName name="_xlnm._FilterDatabase" localSheetId="0" hidden="1">Question1!$C$6:$E$46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1" l="1"/>
  <c r="E4" i="21"/>
  <c r="F4" i="21"/>
  <c r="G4" i="21"/>
  <c r="D5" i="21"/>
  <c r="E5" i="21"/>
  <c r="F5" i="21"/>
  <c r="G5" i="21"/>
  <c r="D6" i="21"/>
  <c r="E6" i="21"/>
  <c r="F6" i="21"/>
  <c r="G6" i="21"/>
  <c r="D7" i="21"/>
  <c r="E7" i="21"/>
  <c r="F7" i="21"/>
  <c r="G7" i="21"/>
  <c r="D8" i="21"/>
  <c r="E8" i="21"/>
  <c r="F8" i="21"/>
  <c r="G8" i="21"/>
  <c r="D9" i="21"/>
  <c r="E9" i="21"/>
  <c r="F9" i="21"/>
  <c r="G9" i="21"/>
  <c r="D10" i="21"/>
  <c r="E10" i="21"/>
  <c r="F10" i="21"/>
  <c r="G10" i="21"/>
  <c r="D11" i="21"/>
  <c r="E11" i="21"/>
  <c r="F11" i="21"/>
  <c r="G11" i="21"/>
  <c r="D12" i="21"/>
  <c r="E12" i="21"/>
  <c r="F12" i="21"/>
  <c r="G12" i="21"/>
  <c r="D13" i="21"/>
  <c r="E13" i="21"/>
  <c r="F13" i="21"/>
  <c r="G13" i="21"/>
  <c r="D14" i="21"/>
  <c r="E14" i="21"/>
  <c r="F14" i="21"/>
  <c r="G14" i="21"/>
  <c r="D15" i="21"/>
  <c r="E15" i="21"/>
  <c r="F15" i="21"/>
  <c r="G15" i="21"/>
  <c r="E3" i="21"/>
  <c r="C6" i="6"/>
  <c r="C5" i="6"/>
  <c r="C4" i="6"/>
  <c r="C3" i="6"/>
  <c r="C2" i="6"/>
  <c r="B4" i="10"/>
  <c r="B3" i="10"/>
  <c r="B2" i="10"/>
  <c r="C2" i="23"/>
  <c r="C11" i="23"/>
  <c r="C10" i="23"/>
  <c r="C9" i="23"/>
  <c r="C8" i="23"/>
  <c r="C7" i="23"/>
  <c r="C6" i="23"/>
  <c r="C5" i="23"/>
  <c r="C4" i="23"/>
  <c r="C3" i="23"/>
  <c r="D3" i="21"/>
  <c r="D2" i="21"/>
  <c r="E2" i="21" s="1"/>
  <c r="F2" i="21" s="1"/>
  <c r="G2" i="21" s="1"/>
  <c r="C2" i="10"/>
  <c r="C3" i="10"/>
  <c r="C4" i="10"/>
  <c r="C5" i="10"/>
  <c r="C6" i="10"/>
  <c r="C7" i="10"/>
  <c r="C8" i="10"/>
  <c r="C9" i="10"/>
  <c r="B9" i="10"/>
  <c r="B8" i="10"/>
  <c r="B7" i="10"/>
  <c r="B6" i="10"/>
  <c r="B5" i="10"/>
  <c r="B2" i="6"/>
  <c r="B6" i="6"/>
  <c r="B5" i="6"/>
  <c r="B4" i="6"/>
  <c r="B3" i="6"/>
  <c r="C7" i="6" l="1"/>
  <c r="F3" i="21"/>
  <c r="G3" i="21" s="1"/>
  <c r="C10" i="10"/>
  <c r="B10" i="10"/>
  <c r="B7" i="6"/>
  <c r="G17" i="21" l="1"/>
  <c r="G19" i="21" l="1"/>
  <c r="G20" i="21" s="1"/>
</calcChain>
</file>

<file path=xl/sharedStrings.xml><?xml version="1.0" encoding="utf-8"?>
<sst xmlns="http://schemas.openxmlformats.org/spreadsheetml/2006/main" count="158" uniqueCount="45">
  <si>
    <t>Ivy League Applicants</t>
  </si>
  <si>
    <t>Students</t>
  </si>
  <si>
    <t>Faculty</t>
  </si>
  <si>
    <t>University</t>
  </si>
  <si>
    <t>Arts</t>
  </si>
  <si>
    <t>Yale</t>
  </si>
  <si>
    <t>Economics</t>
  </si>
  <si>
    <t xml:space="preserve"> Economics</t>
  </si>
  <si>
    <t xml:space="preserve"> Arts</t>
  </si>
  <si>
    <t>Cornell</t>
  </si>
  <si>
    <t>Physics</t>
  </si>
  <si>
    <t xml:space="preserve"> Mathematics</t>
  </si>
  <si>
    <t xml:space="preserve"> Physics</t>
  </si>
  <si>
    <t xml:space="preserve"> Psychology</t>
  </si>
  <si>
    <t>Mathematics</t>
  </si>
  <si>
    <t>Brown</t>
  </si>
  <si>
    <t>Dartmouth</t>
  </si>
  <si>
    <t>Harvard</t>
  </si>
  <si>
    <t>Columbia</t>
  </si>
  <si>
    <t>Princeton</t>
  </si>
  <si>
    <t>Penn State</t>
  </si>
  <si>
    <t>Total général</t>
  </si>
  <si>
    <t>Étiquettes de lignes</t>
  </si>
  <si>
    <t>Psychology</t>
  </si>
  <si>
    <t>Somme de Students</t>
  </si>
  <si>
    <t>Moyenne de Students2</t>
  </si>
  <si>
    <t>brown</t>
  </si>
  <si>
    <t>Étiquettes de colonnes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</si>
  <si>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</si>
  <si>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</si>
  <si>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</si>
  <si>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</si>
  <si>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</si>
  <si>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</si>
  <si>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</si>
  <si>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</si>
  <si>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TVA:</t>
  </si>
  <si>
    <t>TIC:</t>
  </si>
  <si>
    <t>Time(s)</t>
  </si>
  <si>
    <t>Distance (m)</t>
  </si>
  <si>
    <t>Speed (m/s)</t>
  </si>
  <si>
    <t xml:space="preserve"> Somme de Students</t>
  </si>
  <si>
    <t>ID</t>
  </si>
  <si>
    <t xml:space="preserve">  Moyenne de Students 2</t>
  </si>
  <si>
    <t xml:space="preserve">   Moyenne de Students2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</si>
</sst>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[$DZD]"/>
    <numFmt numFmtId="165" formatCode="#,##0.00\ [$DZD];\-#,##0.00\ [$DZD]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2"/>
      <color rgb="FF0070C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/>
    <xf numFmtId="9" fontId="5" fillId="0" borderId="1" xfId="0" applyNumberFormat="1" applyFont="1" applyBorder="1"/>
    <xf numFmtId="0" fontId="5" fillId="8" borderId="1" xfId="0" applyFont="1" applyFill="1" applyBorder="1" applyAlignment="1">
      <alignment horizontal="center" vertical="center"/>
    </xf>
    <xf numFmtId="165" fontId="5" fillId="8" borderId="1" xfId="0" applyNumberFormat="1" applyFont="1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center" vertical="center"/>
    </xf>
    <xf numFmtId="9" fontId="5" fillId="8" borderId="1" xfId="0" applyNumberFormat="1" applyFont="1" applyFill="1" applyBorder="1" applyAlignment="1">
      <alignment horizontal="center" vertical="center"/>
    </xf>
    <xf numFmtId="164" fontId="5" fillId="8" borderId="1" xfId="1" applyNumberFormat="1" applyFont="1" applyFill="1" applyBorder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0" fontId="6" fillId="0" borderId="0" xfId="0" applyFont="1"/>
    <xf numFmtId="164" fontId="7" fillId="7" borderId="1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4" xfId="0" applyFont="1" applyBorder="1" applyAlignment="1">
      <alignment horizontal="righ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7CA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Question4!$C$2:$C$11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7-45BE-B828-31316DE7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596080"/>
        <c:axId val="1144567888"/>
      </c:lineChart>
      <c:catAx>
        <c:axId val="11485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4567888"/>
        <c:crosses val="autoZero"/>
        <c:auto val="1"/>
        <c:lblAlgn val="ctr"/>
        <c:lblOffset val="100"/>
        <c:noMultiLvlLbl val="0"/>
      </c:catAx>
      <c:valAx>
        <c:axId val="11445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85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Question4!$C$2:$C$11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A-4D09-BAEB-1DE23D4B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589840"/>
        <c:axId val="1146310288"/>
      </c:lineChart>
      <c:catAx>
        <c:axId val="11485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310288"/>
        <c:crosses val="autoZero"/>
        <c:auto val="1"/>
        <c:lblAlgn val="ctr"/>
        <c:lblOffset val="100"/>
        <c:noMultiLvlLbl val="0"/>
      </c:catAx>
      <c:valAx>
        <c:axId val="1146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85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4134</xdr:colOff>
      <xdr:row>12</xdr:row>
      <xdr:rowOff>35345</xdr:rowOff>
    </xdr:from>
    <xdr:to>
      <xdr:col>7</xdr:col>
      <xdr:colOff>4134</xdr:colOff>
      <xdr:row>27</xdr:row>
      <xdr:rowOff>52239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FBFB80C-C36A-4C55-452B-B95042932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540289</xdr:colOff>
      <xdr:row>1</xdr:row>
      <xdr:rowOff>53675</xdr:rowOff>
    </xdr:from>
    <xdr:to>
      <xdr:col>14</xdr:col>
      <xdr:colOff>540290</xdr:colOff>
      <xdr:row>16</xdr:row>
      <xdr:rowOff>34625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8F928CE7-962E-D7B7-9ECB-E28F71419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koZiX" refreshedDate="45290.948999074077" createdVersion="8" refreshedVersion="8" minRefreshableVersion="3" recordCount="8" xr:uid="{6DDE4E8E-95F6-42E4-9A02-08208CA94FA5}">
  <cacheSource type="worksheet">
    <worksheetSource ref="A1:C9" sheet="Source2-2"/>
  </cacheSource>
  <cacheFields count="3">
    <cacheField name="Étiquettes de lignes" numFmtId="0">
      <sharedItems count="8">
        <s v="brown"/>
        <s v="Columbia"/>
        <s v="Cornell"/>
        <s v="Dartmouth"/>
        <s v="Harvard"/>
        <s v="Penn State"/>
        <s v="Princeton"/>
        <s v="Yale"/>
      </sharedItems>
    </cacheField>
    <cacheField name="Somme de Students" numFmtId="0">
      <sharedItems containsSemiMixedTypes="0" containsString="0" containsNumber="1" containsInteger="1" minValue="2867" maxValue="12916"/>
    </cacheField>
    <cacheField name="Moyenne de Students2" numFmtId="0">
      <sharedItems containsSemiMixedTypes="0" containsString="0" containsNumber="1" minValue="573.4" maxValue="2583.1999999999998" count="8">
        <n v="2583.1999999999998"/>
        <n v="573.4"/>
        <n v="1084.2"/>
        <n v="781"/>
        <n v="809.6"/>
        <n v="808"/>
        <n v="713.8"/>
        <n v="661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koZiX" refreshedDate="45292.962155787034" createdVersion="8" refreshedVersion="8" minRefreshableVersion="3" recordCount="5" xr:uid="{989FC523-DED7-4C49-A08D-0682625FF2BF}">
  <cacheSource type="worksheet">
    <worksheetSource ref="A1:C6" sheet="Source2-1"/>
  </cacheSource>
  <cacheFields count="3">
    <cacheField name="Étiquettes de lignes" numFmtId="0">
      <sharedItems count="5">
        <s v="Arts"/>
        <s v="Economics"/>
        <s v="Mathematics"/>
        <s v="Physics"/>
        <s v="Psychology"/>
      </sharedItems>
    </cacheField>
    <cacheField name="Somme de Students" numFmtId="0">
      <sharedItems containsSemiMixedTypes="0" containsString="0" containsNumber="1" containsInteger="1" minValue="4188" maxValue="15071"/>
    </cacheField>
    <cacheField name="Moyenne de Students2" numFmtId="0">
      <sharedItems containsSemiMixedTypes="0" containsString="0" containsNumber="1" minValue="523.5" maxValue="1883.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koZiX" refreshedDate="45293.996809722223" createdVersion="8" refreshedVersion="8" minRefreshableVersion="3" recordCount="40" xr:uid="{760C406D-FB49-44CB-88A6-656750FFB915}">
  <cacheSource type="worksheet">
    <worksheetSource ref="C6:E46" sheet="Question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 Arts"/>
        <s v=" Economics"/>
        <s v=" Mathematics"/>
        <s v=" Physics"/>
        <s v=" Psychology"/>
      </sharedItems>
    </cacheField>
    <cacheField name="University" numFmtId="0">
      <sharedItems count="8">
        <s v="Brown"/>
        <s v="Dartmouth"/>
        <s v="Harvard"/>
        <s v="Penn State"/>
        <s v="Princeton"/>
        <s v="Columbia"/>
        <s v="Cornell"/>
        <s v="Y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2916"/>
    <x v="0"/>
  </r>
  <r>
    <x v="1"/>
    <n v="2867"/>
    <x v="1"/>
  </r>
  <r>
    <x v="2"/>
    <n v="5421"/>
    <x v="2"/>
  </r>
  <r>
    <x v="3"/>
    <n v="3905"/>
    <x v="3"/>
  </r>
  <r>
    <x v="4"/>
    <n v="4048"/>
    <x v="4"/>
  </r>
  <r>
    <x v="5"/>
    <n v="4040"/>
    <x v="5"/>
  </r>
  <r>
    <x v="6"/>
    <n v="3569"/>
    <x v="6"/>
  </r>
  <r>
    <x v="7"/>
    <n v="3308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177"/>
    <n v="1022.125"/>
  </r>
  <r>
    <x v="1"/>
    <n v="4877"/>
    <n v="609.625"/>
  </r>
  <r>
    <x v="2"/>
    <n v="7761"/>
    <n v="970.125"/>
  </r>
  <r>
    <x v="3"/>
    <n v="15071"/>
    <n v="1883.875"/>
  </r>
  <r>
    <x v="4"/>
    <n v="4188"/>
    <n v="52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358"/>
    <x v="0"/>
    <x v="0"/>
  </r>
  <r>
    <n v="3155"/>
    <x v="0"/>
    <x v="1"/>
  </r>
  <r>
    <n v="173"/>
    <x v="0"/>
    <x v="2"/>
  </r>
  <r>
    <n v="135"/>
    <x v="0"/>
    <x v="3"/>
  </r>
  <r>
    <n v="561"/>
    <x v="0"/>
    <x v="4"/>
  </r>
  <r>
    <n v="849"/>
    <x v="0"/>
    <x v="5"/>
  </r>
  <r>
    <n v="1355"/>
    <x v="0"/>
    <x v="6"/>
  </r>
  <r>
    <n v="591"/>
    <x v="0"/>
    <x v="7"/>
  </r>
  <r>
    <n v="972"/>
    <x v="1"/>
    <x v="0"/>
  </r>
  <r>
    <n v="608"/>
    <x v="1"/>
    <x v="5"/>
  </r>
  <r>
    <n v="972"/>
    <x v="1"/>
    <x v="4"/>
  </r>
  <r>
    <n v="651"/>
    <x v="1"/>
    <x v="7"/>
  </r>
  <r>
    <n v="552"/>
    <x v="1"/>
    <x v="6"/>
  </r>
  <r>
    <n v="542"/>
    <x v="1"/>
    <x v="1"/>
  </r>
  <r>
    <n v="346"/>
    <x v="1"/>
    <x v="2"/>
  </r>
  <r>
    <n v="234"/>
    <x v="1"/>
    <x v="3"/>
  </r>
  <r>
    <n v="1579"/>
    <x v="2"/>
    <x v="0"/>
  </r>
  <r>
    <n v="1688"/>
    <x v="2"/>
    <x v="5"/>
  </r>
  <r>
    <n v="1889"/>
    <x v="2"/>
    <x v="6"/>
  </r>
  <r>
    <n v="316"/>
    <x v="2"/>
    <x v="1"/>
  </r>
  <r>
    <n v="849"/>
    <x v="2"/>
    <x v="7"/>
  </r>
  <r>
    <n v="615"/>
    <x v="2"/>
    <x v="2"/>
  </r>
  <r>
    <n v="193"/>
    <x v="2"/>
    <x v="4"/>
  </r>
  <r>
    <n v="632"/>
    <x v="2"/>
    <x v="3"/>
  </r>
  <r>
    <n v="1793"/>
    <x v="3"/>
    <x v="5"/>
  </r>
  <r>
    <n v="618"/>
    <x v="3"/>
    <x v="6"/>
  </r>
  <r>
    <n v="547"/>
    <x v="3"/>
    <x v="1"/>
  </r>
  <r>
    <n v="948"/>
    <x v="3"/>
    <x v="2"/>
  </r>
  <r>
    <n v="784"/>
    <x v="3"/>
    <x v="4"/>
  </r>
  <r>
    <n v="246"/>
    <x v="3"/>
    <x v="7"/>
  </r>
  <r>
    <n v="9567"/>
    <x v="3"/>
    <x v="0"/>
  </r>
  <r>
    <n v="568"/>
    <x v="3"/>
    <x v="3"/>
  </r>
  <r>
    <n v="651"/>
    <x v="4"/>
    <x v="0"/>
  </r>
  <r>
    <n v="315"/>
    <x v="4"/>
    <x v="5"/>
  </r>
  <r>
    <n v="551"/>
    <x v="4"/>
    <x v="6"/>
  </r>
  <r>
    <n v="1687"/>
    <x v="4"/>
    <x v="1"/>
  </r>
  <r>
    <n v="158"/>
    <x v="4"/>
    <x v="2"/>
  </r>
  <r>
    <n v="318"/>
    <x v="4"/>
    <x v="3"/>
  </r>
  <r>
    <n v="151"/>
    <x v="4"/>
    <x v="4"/>
  </r>
  <r>
    <n v="357"/>
    <x v="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6B2AD-9FEF-4E1B-98D8-06115A002644}" name="Tableau croisé dynamique2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 Somme de Students" fld="1" baseField="0" baseItem="0"/>
    <dataField name="   Moyenne de Students2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01DAD-227D-4CA0-8082-736519BD7D1A}" name="Tableau croisé dynamique1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>
      <items count="9">
        <item x="1"/>
        <item x="7"/>
        <item x="6"/>
        <item x="3"/>
        <item x="5"/>
        <item x="4"/>
        <item x="2"/>
        <item x="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 Somme de Students" fld="1" baseField="0" baseItem="0"/>
    <dataField name="  Moyenne de Students 2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EA292-C60A-4925-92FF-51F83FEFA0D0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0"/>
        <item x="5"/>
        <item x="6"/>
        <item x="1"/>
        <item x="2"/>
        <item x="3"/>
        <item x="4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35E0-2985-41ED-80A8-FC07570084D4}">
  <dimension ref="C5:E46"/>
  <sheetViews>
    <sheetView workbookViewId="0">
      <selection activeCell="G7" sqref="G7"/>
    </sheetView>
  </sheetViews>
  <sheetFormatPr baseColWidth="10" defaultRowHeight="14.5" x14ac:dyDescent="0.35"/>
  <cols>
    <col min="4" max="4" width="12.1796875" customWidth="1"/>
  </cols>
  <sheetData>
    <row r="5" spans="3:5" ht="21" x14ac:dyDescent="0.5">
      <c r="C5" s="26" t="s">
        <v>0</v>
      </c>
      <c r="D5" s="27"/>
      <c r="E5" s="28"/>
    </row>
    <row r="6" spans="3:5" x14ac:dyDescent="0.35">
      <c r="C6" s="3" t="s">
        <v>1</v>
      </c>
      <c r="D6" s="3" t="s">
        <v>2</v>
      </c>
      <c r="E6" s="3" t="s">
        <v>3</v>
      </c>
    </row>
    <row r="7" spans="3:5" x14ac:dyDescent="0.35">
      <c r="C7" s="2">
        <v>1358</v>
      </c>
      <c r="D7" s="2" t="s">
        <v>8</v>
      </c>
      <c r="E7" s="2" t="s">
        <v>15</v>
      </c>
    </row>
    <row r="8" spans="3:5" x14ac:dyDescent="0.35">
      <c r="C8" s="1">
        <v>3155</v>
      </c>
      <c r="D8" s="1" t="s">
        <v>8</v>
      </c>
      <c r="E8" s="1" t="s">
        <v>16</v>
      </c>
    </row>
    <row r="9" spans="3:5" x14ac:dyDescent="0.35">
      <c r="C9" s="1">
        <v>173</v>
      </c>
      <c r="D9" s="1" t="s">
        <v>8</v>
      </c>
      <c r="E9" s="1" t="s">
        <v>17</v>
      </c>
    </row>
    <row r="10" spans="3:5" x14ac:dyDescent="0.35">
      <c r="C10" s="1">
        <v>135</v>
      </c>
      <c r="D10" s="1" t="s">
        <v>8</v>
      </c>
      <c r="E10" s="1" t="s">
        <v>20</v>
      </c>
    </row>
    <row r="11" spans="3:5" x14ac:dyDescent="0.35">
      <c r="C11" s="2">
        <v>561</v>
      </c>
      <c r="D11" s="2" t="s">
        <v>8</v>
      </c>
      <c r="E11" s="2" t="s">
        <v>19</v>
      </c>
    </row>
    <row r="12" spans="3:5" x14ac:dyDescent="0.35">
      <c r="C12" s="1">
        <v>849</v>
      </c>
      <c r="D12" s="1" t="s">
        <v>8</v>
      </c>
      <c r="E12" s="1" t="s">
        <v>18</v>
      </c>
    </row>
    <row r="13" spans="3:5" x14ac:dyDescent="0.35">
      <c r="C13" s="2">
        <v>1355</v>
      </c>
      <c r="D13" s="2" t="s">
        <v>8</v>
      </c>
      <c r="E13" s="2" t="s">
        <v>9</v>
      </c>
    </row>
    <row r="14" spans="3:5" x14ac:dyDescent="0.35">
      <c r="C14" s="1">
        <v>591</v>
      </c>
      <c r="D14" s="1" t="s">
        <v>8</v>
      </c>
      <c r="E14" s="1" t="s">
        <v>5</v>
      </c>
    </row>
    <row r="15" spans="3:5" x14ac:dyDescent="0.35">
      <c r="C15" s="2">
        <v>972</v>
      </c>
      <c r="D15" s="2" t="s">
        <v>7</v>
      </c>
      <c r="E15" s="2" t="s">
        <v>15</v>
      </c>
    </row>
    <row r="16" spans="3:5" x14ac:dyDescent="0.35">
      <c r="C16" s="1">
        <v>608</v>
      </c>
      <c r="D16" s="1" t="s">
        <v>7</v>
      </c>
      <c r="E16" s="1" t="s">
        <v>18</v>
      </c>
    </row>
    <row r="17" spans="3:5" x14ac:dyDescent="0.35">
      <c r="C17" s="1">
        <v>972</v>
      </c>
      <c r="D17" s="1" t="s">
        <v>7</v>
      </c>
      <c r="E17" s="1" t="s">
        <v>19</v>
      </c>
    </row>
    <row r="18" spans="3:5" x14ac:dyDescent="0.35">
      <c r="C18" s="2">
        <v>651</v>
      </c>
      <c r="D18" s="2" t="s">
        <v>7</v>
      </c>
      <c r="E18" s="2" t="s">
        <v>5</v>
      </c>
    </row>
    <row r="19" spans="3:5" x14ac:dyDescent="0.35">
      <c r="C19" s="2">
        <v>552</v>
      </c>
      <c r="D19" s="2" t="s">
        <v>7</v>
      </c>
      <c r="E19" s="2" t="s">
        <v>9</v>
      </c>
    </row>
    <row r="20" spans="3:5" x14ac:dyDescent="0.35">
      <c r="C20" s="1">
        <v>542</v>
      </c>
      <c r="D20" s="1" t="s">
        <v>7</v>
      </c>
      <c r="E20" s="1" t="s">
        <v>16</v>
      </c>
    </row>
    <row r="21" spans="3:5" x14ac:dyDescent="0.35">
      <c r="C21" s="2">
        <v>346</v>
      </c>
      <c r="D21" s="2" t="s">
        <v>7</v>
      </c>
      <c r="E21" s="2" t="s">
        <v>17</v>
      </c>
    </row>
    <row r="22" spans="3:5" x14ac:dyDescent="0.35">
      <c r="C22" s="1">
        <v>234</v>
      </c>
      <c r="D22" s="1" t="s">
        <v>7</v>
      </c>
      <c r="E22" s="1" t="s">
        <v>20</v>
      </c>
    </row>
    <row r="23" spans="3:5" x14ac:dyDescent="0.35">
      <c r="C23" s="1">
        <v>1579</v>
      </c>
      <c r="D23" s="1" t="s">
        <v>11</v>
      </c>
      <c r="E23" s="1" t="s">
        <v>15</v>
      </c>
    </row>
    <row r="24" spans="3:5" x14ac:dyDescent="0.35">
      <c r="C24" s="2">
        <v>1688</v>
      </c>
      <c r="D24" s="2" t="s">
        <v>11</v>
      </c>
      <c r="E24" s="2" t="s">
        <v>18</v>
      </c>
    </row>
    <row r="25" spans="3:5" x14ac:dyDescent="0.35">
      <c r="C25" s="2">
        <v>1889</v>
      </c>
      <c r="D25" s="2" t="s">
        <v>11</v>
      </c>
      <c r="E25" s="2" t="s">
        <v>9</v>
      </c>
    </row>
    <row r="26" spans="3:5" x14ac:dyDescent="0.35">
      <c r="C26" s="2">
        <v>316</v>
      </c>
      <c r="D26" s="2" t="s">
        <v>11</v>
      </c>
      <c r="E26" s="2" t="s">
        <v>16</v>
      </c>
    </row>
    <row r="27" spans="3:5" x14ac:dyDescent="0.35">
      <c r="C27" s="2">
        <v>849</v>
      </c>
      <c r="D27" s="2" t="s">
        <v>11</v>
      </c>
      <c r="E27" s="2" t="s">
        <v>5</v>
      </c>
    </row>
    <row r="28" spans="3:5" x14ac:dyDescent="0.35">
      <c r="C28" s="2">
        <v>615</v>
      </c>
      <c r="D28" s="2" t="s">
        <v>11</v>
      </c>
      <c r="E28" s="2" t="s">
        <v>17</v>
      </c>
    </row>
    <row r="29" spans="3:5" x14ac:dyDescent="0.35">
      <c r="C29" s="1">
        <v>193</v>
      </c>
      <c r="D29" s="1" t="s">
        <v>11</v>
      </c>
      <c r="E29" s="1" t="s">
        <v>19</v>
      </c>
    </row>
    <row r="30" spans="3:5" x14ac:dyDescent="0.35">
      <c r="C30" s="1">
        <v>632</v>
      </c>
      <c r="D30" s="1" t="s">
        <v>11</v>
      </c>
      <c r="E30" s="1" t="s">
        <v>20</v>
      </c>
    </row>
    <row r="31" spans="3:5" x14ac:dyDescent="0.35">
      <c r="C31" s="1">
        <v>1793</v>
      </c>
      <c r="D31" s="1" t="s">
        <v>12</v>
      </c>
      <c r="E31" s="1" t="s">
        <v>18</v>
      </c>
    </row>
    <row r="32" spans="3:5" x14ac:dyDescent="0.35">
      <c r="C32" s="1">
        <v>618</v>
      </c>
      <c r="D32" s="1" t="s">
        <v>12</v>
      </c>
      <c r="E32" s="1" t="s">
        <v>9</v>
      </c>
    </row>
    <row r="33" spans="3:5" x14ac:dyDescent="0.35">
      <c r="C33" s="2">
        <v>547</v>
      </c>
      <c r="D33" s="2" t="s">
        <v>12</v>
      </c>
      <c r="E33" s="2" t="s">
        <v>16</v>
      </c>
    </row>
    <row r="34" spans="3:5" x14ac:dyDescent="0.35">
      <c r="C34" s="1">
        <v>948</v>
      </c>
      <c r="D34" s="1" t="s">
        <v>12</v>
      </c>
      <c r="E34" s="1" t="s">
        <v>17</v>
      </c>
    </row>
    <row r="35" spans="3:5" x14ac:dyDescent="0.35">
      <c r="C35" s="1">
        <v>784</v>
      </c>
      <c r="D35" s="1" t="s">
        <v>12</v>
      </c>
      <c r="E35" s="1" t="s">
        <v>19</v>
      </c>
    </row>
    <row r="36" spans="3:5" x14ac:dyDescent="0.35">
      <c r="C36" s="2">
        <v>246</v>
      </c>
      <c r="D36" s="2" t="s">
        <v>12</v>
      </c>
      <c r="E36" s="2" t="s">
        <v>5</v>
      </c>
    </row>
    <row r="37" spans="3:5" x14ac:dyDescent="0.35">
      <c r="C37" s="2">
        <v>9567</v>
      </c>
      <c r="D37" s="2" t="s">
        <v>12</v>
      </c>
      <c r="E37" s="2" t="s">
        <v>15</v>
      </c>
    </row>
    <row r="38" spans="3:5" x14ac:dyDescent="0.35">
      <c r="C38" s="2">
        <v>568</v>
      </c>
      <c r="D38" s="2" t="s">
        <v>12</v>
      </c>
      <c r="E38" s="2" t="s">
        <v>20</v>
      </c>
    </row>
    <row r="39" spans="3:5" x14ac:dyDescent="0.35">
      <c r="C39" s="1">
        <v>651</v>
      </c>
      <c r="D39" s="1" t="s">
        <v>13</v>
      </c>
      <c r="E39" s="1" t="s">
        <v>15</v>
      </c>
    </row>
    <row r="40" spans="3:5" x14ac:dyDescent="0.35">
      <c r="C40" s="2">
        <v>315</v>
      </c>
      <c r="D40" s="2" t="s">
        <v>13</v>
      </c>
      <c r="E40" s="2" t="s">
        <v>18</v>
      </c>
    </row>
    <row r="41" spans="3:5" x14ac:dyDescent="0.35">
      <c r="C41" s="2">
        <v>551</v>
      </c>
      <c r="D41" s="2" t="s">
        <v>13</v>
      </c>
      <c r="E41" s="2" t="s">
        <v>9</v>
      </c>
    </row>
    <row r="42" spans="3:5" x14ac:dyDescent="0.35">
      <c r="C42" s="1">
        <v>1687</v>
      </c>
      <c r="D42" s="1" t="s">
        <v>13</v>
      </c>
      <c r="E42" s="1" t="s">
        <v>16</v>
      </c>
    </row>
    <row r="43" spans="3:5" x14ac:dyDescent="0.35">
      <c r="C43" s="1">
        <v>158</v>
      </c>
      <c r="D43" s="1" t="s">
        <v>13</v>
      </c>
      <c r="E43" s="1" t="s">
        <v>17</v>
      </c>
    </row>
    <row r="44" spans="3:5" x14ac:dyDescent="0.35">
      <c r="C44" s="2">
        <v>318</v>
      </c>
      <c r="D44" s="2" t="s">
        <v>13</v>
      </c>
      <c r="E44" s="2" t="s">
        <v>20</v>
      </c>
    </row>
    <row r="45" spans="3:5" x14ac:dyDescent="0.35">
      <c r="C45" s="2">
        <v>151</v>
      </c>
      <c r="D45" s="2" t="s">
        <v>13</v>
      </c>
      <c r="E45" s="2" t="s">
        <v>19</v>
      </c>
    </row>
    <row r="46" spans="3:5" x14ac:dyDescent="0.35">
      <c r="C46" s="1">
        <v>357</v>
      </c>
      <c r="D46" s="1" t="s">
        <v>13</v>
      </c>
      <c r="E46" s="1" t="s">
        <v>5</v>
      </c>
    </row>
  </sheetData>
  <autoFilter ref="C6:E46" xr:uid="{399635E0-2985-41ED-80A8-FC07570084D4}">
    <sortState xmlns:xlrd2="http://schemas.microsoft.com/office/spreadsheetml/2017/richdata2" ref="C7:E46">
      <sortCondition ref="D6:D46"/>
    </sortState>
  </autoFilter>
  <mergeCells count="1">
    <mergeCell ref="C5:E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261A-6FE5-4822-A59D-18D136EBB296}">
  <dimension ref="A3:C9"/>
  <sheetViews>
    <sheetView workbookViewId="0">
      <selection activeCell="E8" sqref="E8"/>
    </sheetView>
  </sheetViews>
  <sheetFormatPr baseColWidth="10" defaultRowHeight="14.5" x14ac:dyDescent="0.35"/>
  <cols>
    <col min="1" max="1" width="27.1796875" customWidth="1"/>
    <col min="2" max="2" width="27.7265625" customWidth="1"/>
    <col min="3" max="3" width="30.08984375" customWidth="1"/>
  </cols>
  <sheetData>
    <row r="3" spans="1:3" x14ac:dyDescent="0.35">
      <c r="A3" s="4" t="s">
        <v>22</v>
      </c>
      <c r="B3" t="s">
        <v>41</v>
      </c>
      <c r="C3" t="s">
        <v>44</v>
      </c>
    </row>
    <row r="4" spans="1:3" x14ac:dyDescent="0.35">
      <c r="A4" s="5" t="s">
        <v>4</v>
      </c>
      <c r="B4">
        <v>8177</v>
      </c>
      <c r="C4">
        <v>1022.125</v>
      </c>
    </row>
    <row r="5" spans="1:3" x14ac:dyDescent="0.35">
      <c r="A5" s="5" t="s">
        <v>6</v>
      </c>
      <c r="B5">
        <v>4877</v>
      </c>
      <c r="C5">
        <v>609.625</v>
      </c>
    </row>
    <row r="6" spans="1:3" x14ac:dyDescent="0.35">
      <c r="A6" s="5" t="s">
        <v>14</v>
      </c>
      <c r="B6">
        <v>7761</v>
      </c>
      <c r="C6">
        <v>970.125</v>
      </c>
    </row>
    <row r="7" spans="1:3" x14ac:dyDescent="0.35">
      <c r="A7" s="5" t="s">
        <v>10</v>
      </c>
      <c r="B7">
        <v>15071</v>
      </c>
      <c r="C7">
        <v>1883.875</v>
      </c>
    </row>
    <row r="8" spans="1:3" x14ac:dyDescent="0.35">
      <c r="A8" s="5" t="s">
        <v>23</v>
      </c>
      <c r="B8">
        <v>4188</v>
      </c>
      <c r="C8">
        <v>523.5</v>
      </c>
    </row>
    <row r="9" spans="1:3" x14ac:dyDescent="0.35">
      <c r="A9" s="5" t="s">
        <v>21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9A60-53D8-46B5-A65F-4BD6146F382E}">
  <dimension ref="A1:C7"/>
  <sheetViews>
    <sheetView tabSelected="1" workbookViewId="0">
      <selection activeCell="I6" sqref="I6"/>
    </sheetView>
  </sheetViews>
  <sheetFormatPr baseColWidth="10" defaultRowHeight="14.5" x14ac:dyDescent="0.35"/>
  <cols>
    <col min="1" max="1" width="18.08984375" customWidth="1"/>
    <col min="2" max="2" width="17.7265625" customWidth="1"/>
    <col min="3" max="3" width="21.6328125" customWidth="1"/>
  </cols>
  <sheetData>
    <row r="1" spans="1:3" x14ac:dyDescent="0.35">
      <c r="A1" t="s">
        <v>22</v>
      </c>
      <c r="B1" t="s">
        <v>24</v>
      </c>
      <c r="C1" t="s">
        <v>25</v>
      </c>
    </row>
    <row r="2" spans="1:3" x14ac:dyDescent="0.35">
      <c r="A2" t="s">
        <v>4</v>
      </c>
      <c r="B2">
        <f>SUM(Question1!C7+Question1!C11+Question1!C13+Question1!C14+Question1!C29+Question1!C32+Question1!C40+Question1!C41)</f>
        <v>5542</v>
      </c>
      <c r="C2">
        <f>AVERAGE(Question1!C7,Question1!C11,Question1!C13,Question1!C14,Question1!C29,Question1!C32,Question1!C40,Question1!C41)</f>
        <v>692.75</v>
      </c>
    </row>
    <row r="3" spans="1:3" x14ac:dyDescent="0.35">
      <c r="A3" t="s">
        <v>6</v>
      </c>
      <c r="B3">
        <f>SUM(Question1!C9+Question1!C10+Question1!C12+Question1!C20+Question1!C21+Question1!C31+Question1!C35+Question1!C46)</f>
        <v>4979</v>
      </c>
      <c r="C3">
        <f>AVERAGE(Question1!C9,Question1!C10,Question1!C12,Question1!C20,Question1!C21,Question1!C31,Question1!C35,Question1!C46)</f>
        <v>622.375</v>
      </c>
    </row>
    <row r="4" spans="1:3" x14ac:dyDescent="0.35">
      <c r="A4" t="s">
        <v>14</v>
      </c>
      <c r="B4">
        <f>SUM(Question1!C15+Question1!C16+Question1!C17+Question1!C28+Question1!C34+Question1!C37+Question1!C42+Question1!C44)</f>
        <v>15687</v>
      </c>
      <c r="C4">
        <f>AVERAGE(Question1!C15,Question1!C16,Question1!C17,Question1!C28,Question1!C34,Question1!C37,Question1!C42,Question1!C44)</f>
        <v>1960.875</v>
      </c>
    </row>
    <row r="5" spans="1:3" x14ac:dyDescent="0.35">
      <c r="A5" t="s">
        <v>10</v>
      </c>
      <c r="B5">
        <f>SUM(Question1!C8+Question1!C18+Question1!C23+Question1!C25+Question1!C26+Question1!C27+Question1!C36+Question1!C39)</f>
        <v>9336</v>
      </c>
      <c r="C5">
        <f>AVERAGE(Question1!C8,Question1!C18,Question1!C23,Question1!C25,Question1!C26,Question1!C27,Question1!C36,Question1!C39)</f>
        <v>1167</v>
      </c>
    </row>
    <row r="6" spans="1:3" x14ac:dyDescent="0.35">
      <c r="A6" t="s">
        <v>23</v>
      </c>
      <c r="B6">
        <f>SUM(Question1!C19+Question1!C22+Question1!C24+Question1!C30+Question1!C33+Question1!C38+Question1!C43+Question1!C45)</f>
        <v>4530</v>
      </c>
      <c r="C6">
        <f>AVERAGE(Question1!C19,Question1!C22,Question1!C24,Question1!C30,Question1!C33,Question1!C38,Question1!C43,Question1!C45)</f>
        <v>566.25</v>
      </c>
    </row>
    <row r="7" spans="1:3" x14ac:dyDescent="0.35">
      <c r="A7" t="s">
        <v>21</v>
      </c>
      <c r="B7">
        <f>SUM(B2:B6)</f>
        <v>40074</v>
      </c>
      <c r="C7">
        <f>AVERAGE(C2:C6)</f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5BC6-0B21-4D0C-B509-9D12F08A982D}">
  <dimension ref="A3:C12"/>
  <sheetViews>
    <sheetView workbookViewId="0">
      <selection activeCell="C4" sqref="C4"/>
    </sheetView>
  </sheetViews>
  <sheetFormatPr baseColWidth="10" defaultRowHeight="14.5" x14ac:dyDescent="0.35"/>
  <cols>
    <col min="1" max="1" width="23.81640625" customWidth="1"/>
    <col min="2" max="2" width="25.81640625" customWidth="1"/>
    <col min="3" max="3" width="28.7265625" customWidth="1"/>
    <col min="4" max="4" width="5.81640625" bestFit="1" customWidth="1"/>
    <col min="5" max="6" width="4.81640625" bestFit="1" customWidth="1"/>
    <col min="7" max="7" width="5.81640625" bestFit="1" customWidth="1"/>
    <col min="8" max="9" width="6.81640625" bestFit="1" customWidth="1"/>
    <col min="10" max="10" width="11.7265625" bestFit="1" customWidth="1"/>
  </cols>
  <sheetData>
    <row r="3" spans="1:3" x14ac:dyDescent="0.35">
      <c r="A3" s="4" t="s">
        <v>22</v>
      </c>
      <c r="B3" t="s">
        <v>41</v>
      </c>
      <c r="C3" t="s">
        <v>43</v>
      </c>
    </row>
    <row r="4" spans="1:3" x14ac:dyDescent="0.35">
      <c r="A4" s="5" t="s">
        <v>26</v>
      </c>
      <c r="B4">
        <v>12916</v>
      </c>
      <c r="C4">
        <v>2583.1999999999998</v>
      </c>
    </row>
    <row r="5" spans="1:3" x14ac:dyDescent="0.35">
      <c r="A5" s="5" t="s">
        <v>18</v>
      </c>
      <c r="B5">
        <v>2867</v>
      </c>
      <c r="C5">
        <v>573.4</v>
      </c>
    </row>
    <row r="6" spans="1:3" x14ac:dyDescent="0.35">
      <c r="A6" s="5" t="s">
        <v>9</v>
      </c>
      <c r="B6">
        <v>5421</v>
      </c>
      <c r="C6">
        <v>1084.2</v>
      </c>
    </row>
    <row r="7" spans="1:3" x14ac:dyDescent="0.35">
      <c r="A7" s="5" t="s">
        <v>16</v>
      </c>
      <c r="B7">
        <v>3905</v>
      </c>
      <c r="C7">
        <v>781</v>
      </c>
    </row>
    <row r="8" spans="1:3" x14ac:dyDescent="0.35">
      <c r="A8" s="5" t="s">
        <v>17</v>
      </c>
      <c r="B8">
        <v>4048</v>
      </c>
      <c r="C8">
        <v>809.6</v>
      </c>
    </row>
    <row r="9" spans="1:3" x14ac:dyDescent="0.35">
      <c r="A9" s="5" t="s">
        <v>20</v>
      </c>
      <c r="B9">
        <v>4040</v>
      </c>
      <c r="C9">
        <v>808</v>
      </c>
    </row>
    <row r="10" spans="1:3" x14ac:dyDescent="0.35">
      <c r="A10" s="5" t="s">
        <v>19</v>
      </c>
      <c r="B10">
        <v>3569</v>
      </c>
      <c r="C10">
        <v>713.8</v>
      </c>
    </row>
    <row r="11" spans="1:3" x14ac:dyDescent="0.35">
      <c r="A11" s="5" t="s">
        <v>5</v>
      </c>
      <c r="B11">
        <v>3308</v>
      </c>
      <c r="C11">
        <v>661.6</v>
      </c>
    </row>
    <row r="12" spans="1:3" x14ac:dyDescent="0.35">
      <c r="A12" s="5" t="s">
        <v>21</v>
      </c>
      <c r="B12">
        <v>40074</v>
      </c>
      <c r="C12">
        <v>1001.8500000000001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7283-09D9-46AA-B5FD-20A7C6A963F1}">
  <dimension ref="A1:C10"/>
  <sheetViews>
    <sheetView workbookViewId="0">
      <selection activeCell="A2" sqref="A2:C9"/>
    </sheetView>
  </sheetViews>
  <sheetFormatPr baseColWidth="10" defaultRowHeight="14.5" x14ac:dyDescent="0.35"/>
  <cols>
    <col min="1" max="1" width="18.08984375" customWidth="1"/>
    <col min="2" max="2" width="17.7265625" customWidth="1"/>
    <col min="3" max="3" width="21.90625" customWidth="1"/>
  </cols>
  <sheetData>
    <row r="1" spans="1:3" x14ac:dyDescent="0.35">
      <c r="A1" t="s">
        <v>22</v>
      </c>
      <c r="B1" t="s">
        <v>24</v>
      </c>
      <c r="C1" t="s">
        <v>25</v>
      </c>
    </row>
    <row r="2" spans="1:3" x14ac:dyDescent="0.35">
      <c r="A2" t="s">
        <v>26</v>
      </c>
      <c r="B2">
        <f>SUM(Question1!C8,Question1!C17,Question1!C20,Question1!C40,Question1!C45)</f>
        <v>5135</v>
      </c>
      <c r="C2">
        <f>AVERAGE(Question1!C8,Question1!C17,Question1!C20,Question1!C40,Question1!C45)</f>
        <v>1027</v>
      </c>
    </row>
    <row r="3" spans="1:3" x14ac:dyDescent="0.35">
      <c r="A3" t="s">
        <v>18</v>
      </c>
      <c r="B3">
        <f>SUM(Question1!C11,Question1!C23,Question1!C24,Question1!C31,Question1!C34)</f>
        <v>6569</v>
      </c>
      <c r="C3">
        <f>AVERAGE(Question1!C11,Question1!C23,Question1!C24,Question1!C31,Question1!C34)</f>
        <v>1313.8</v>
      </c>
    </row>
    <row r="4" spans="1:3" x14ac:dyDescent="0.35">
      <c r="A4" t="s">
        <v>9</v>
      </c>
      <c r="B4">
        <f>SUM(Question1!C12,Question1!C14,Question1!C25,Question1!C38,Question1!C44)</f>
        <v>4215</v>
      </c>
      <c r="C4">
        <f>AVERAGE(Question1!C12,Question1!C14,Question1!C25,Question1!C38,Question1!C44)</f>
        <v>843</v>
      </c>
    </row>
    <row r="5" spans="1:3" x14ac:dyDescent="0.35">
      <c r="A5" t="s">
        <v>16</v>
      </c>
      <c r="B5">
        <f>SUM(Question1!C9,Question1!C18,Question1!C19,Question1!C28,Question1!C29)</f>
        <v>2184</v>
      </c>
      <c r="C5">
        <f>AVERAGE(Question1!C9,Question1!C18,Question1!C19,Question1!C28,Question1!C29)</f>
        <v>436.8</v>
      </c>
    </row>
    <row r="6" spans="1:3" x14ac:dyDescent="0.35">
      <c r="A6" t="s">
        <v>17</v>
      </c>
      <c r="B6">
        <f>SUM(Question1!C10,Question1!C13,Question1!C16,Question1!C39,Question1!C43)</f>
        <v>2907</v>
      </c>
      <c r="C6">
        <f>AVERAGE(Question1!C10,Question1!C13,Question1!C16,Question1!C39,Question1!C43)</f>
        <v>581.4</v>
      </c>
    </row>
    <row r="7" spans="1:3" x14ac:dyDescent="0.35">
      <c r="A7" t="s">
        <v>20</v>
      </c>
      <c r="B7">
        <f>SUM(Question1!C21,Question1!C30,Question1!C36,Question1!C37,Question1!C41)</f>
        <v>11342</v>
      </c>
      <c r="C7">
        <f>AVERAGE(Question1!C21,Question1!C30,Question1!C36,Question1!C37,Question1!C41)</f>
        <v>2268.4</v>
      </c>
    </row>
    <row r="8" spans="1:3" x14ac:dyDescent="0.35">
      <c r="A8" t="s">
        <v>19</v>
      </c>
      <c r="B8">
        <f>SUM(Question1!C15,Question1!C22,Question1!C27,Question1!C32,Question1!C35)</f>
        <v>3457</v>
      </c>
      <c r="C8">
        <f>AVERAGE(Question1!C15,Question1!C22,Question1!C27,Question1!C32,Question1!C35)</f>
        <v>691.4</v>
      </c>
    </row>
    <row r="9" spans="1:3" x14ac:dyDescent="0.35">
      <c r="A9" t="s">
        <v>5</v>
      </c>
      <c r="B9">
        <f>SUM(Question1!C7,Question1!C26,Question1!C33,Question1!C42,Question1!C46)</f>
        <v>4265</v>
      </c>
      <c r="C9">
        <f>AVERAGE(Question1!C7,Question1!C26,Question1!C33,Question1!C42,Question1!C46)</f>
        <v>853</v>
      </c>
    </row>
    <row r="10" spans="1:3" x14ac:dyDescent="0.35">
      <c r="A10" t="s">
        <v>21</v>
      </c>
      <c r="B10">
        <f>SUM(B2:B9)</f>
        <v>40074</v>
      </c>
      <c r="C10">
        <f>AVERAGE(C2:C9)</f>
        <v>1001.8499999999999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2C31-F844-49C7-862B-6E5800ED4852}">
  <dimension ref="A3:G13"/>
  <sheetViews>
    <sheetView workbookViewId="0">
      <selection activeCell="A3" sqref="A3"/>
    </sheetView>
  </sheetViews>
  <sheetFormatPr baseColWidth="10" defaultRowHeight="14.5" x14ac:dyDescent="0.35"/>
  <cols>
    <col min="1" max="1" width="19.54296875" bestFit="1" customWidth="1"/>
    <col min="2" max="2" width="22.26953125" bestFit="1" customWidth="1"/>
    <col min="3" max="3" width="10.08984375" bestFit="1" customWidth="1"/>
    <col min="4" max="4" width="12.26953125" bestFit="1" customWidth="1"/>
    <col min="5" max="5" width="7.26953125" bestFit="1" customWidth="1"/>
    <col min="6" max="6" width="10.453125" bestFit="1" customWidth="1"/>
    <col min="7" max="7" width="11.7265625" bestFit="1" customWidth="1"/>
  </cols>
  <sheetData>
    <row r="3" spans="1:7" x14ac:dyDescent="0.35">
      <c r="A3" s="4" t="s">
        <v>24</v>
      </c>
      <c r="B3" s="4" t="s">
        <v>27</v>
      </c>
    </row>
    <row r="4" spans="1:7" x14ac:dyDescent="0.35">
      <c r="A4" s="4" t="s">
        <v>22</v>
      </c>
      <c r="B4" t="s">
        <v>8</v>
      </c>
      <c r="C4" t="s">
        <v>7</v>
      </c>
      <c r="D4" t="s">
        <v>11</v>
      </c>
      <c r="E4" t="s">
        <v>12</v>
      </c>
      <c r="F4" t="s">
        <v>13</v>
      </c>
      <c r="G4" t="s">
        <v>21</v>
      </c>
    </row>
    <row r="5" spans="1:7" x14ac:dyDescent="0.35">
      <c r="A5" s="5" t="s">
        <v>15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35">
      <c r="A6" s="5" t="s">
        <v>18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35">
      <c r="A7" s="5" t="s">
        <v>9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35">
      <c r="A8" s="5" t="s">
        <v>16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35">
      <c r="A9" s="5" t="s">
        <v>17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35">
      <c r="A10" s="5" t="s">
        <v>20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35">
      <c r="A11" s="5" t="s">
        <v>19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35">
      <c r="A12" s="5" t="s">
        <v>5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35">
      <c r="A13" s="5" t="s">
        <v>21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BDAE-ED09-4E48-B2C6-5D7C1CD645F1}">
  <dimension ref="A1:J20"/>
  <sheetViews>
    <sheetView zoomScale="99" zoomScaleNormal="99" workbookViewId="0">
      <selection activeCell="G20" sqref="G20"/>
    </sheetView>
  </sheetViews>
  <sheetFormatPr baseColWidth="10" defaultRowHeight="14.5" x14ac:dyDescent="0.35"/>
  <cols>
    <col min="1" max="1" width="11" bestFit="1" customWidth="1"/>
    <col min="2" max="2" width="12.1796875" bestFit="1" customWidth="1"/>
    <col min="3" max="3" width="11" bestFit="1" customWidth="1"/>
    <col min="4" max="4" width="12.1796875" bestFit="1" customWidth="1"/>
    <col min="5" max="6" width="11" bestFit="1" customWidth="1"/>
    <col min="7" max="7" width="17" bestFit="1" customWidth="1"/>
  </cols>
  <sheetData>
    <row r="1" spans="1:10" x14ac:dyDescent="0.35">
      <c r="A1" s="9" t="s">
        <v>42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</row>
    <row r="2" spans="1:10" x14ac:dyDescent="0.35">
      <c r="A2" s="10">
        <v>1</v>
      </c>
      <c r="B2" s="11">
        <v>120</v>
      </c>
      <c r="C2" s="10">
        <v>3</v>
      </c>
      <c r="D2" s="12">
        <f t="shared" ref="D2:D10" si="0">B2*C2</f>
        <v>360</v>
      </c>
      <c r="E2" s="13">
        <f>IF(D2&gt;=1000,10%,IF(D2&gt;=100,5%,IF(D2&lt;=999,5%)))</f>
        <v>0.05</v>
      </c>
      <c r="F2" s="14">
        <f t="shared" ref="F2:F8" si="1">D2*E2</f>
        <v>18</v>
      </c>
      <c r="G2" s="14">
        <f t="shared" ref="G2:G15" si="2">D2-F2</f>
        <v>342</v>
      </c>
    </row>
    <row r="3" spans="1:10" x14ac:dyDescent="0.35">
      <c r="A3" s="18">
        <v>2</v>
      </c>
      <c r="B3" s="19">
        <v>56</v>
      </c>
      <c r="C3" s="18">
        <v>5</v>
      </c>
      <c r="D3" s="22">
        <f t="shared" si="0"/>
        <v>280</v>
      </c>
      <c r="E3" s="21">
        <f t="shared" ref="E3:E15" si="3">IF(D3&gt;=1000,10%,IF(D3&gt;=100,5%,IF(D3&lt;=99,0%)))</f>
        <v>0.05</v>
      </c>
      <c r="F3" s="23">
        <f t="shared" si="1"/>
        <v>14</v>
      </c>
      <c r="G3" s="20">
        <f t="shared" si="2"/>
        <v>266</v>
      </c>
    </row>
    <row r="4" spans="1:10" x14ac:dyDescent="0.35">
      <c r="A4" s="10">
        <v>3</v>
      </c>
      <c r="B4" s="15">
        <v>70</v>
      </c>
      <c r="C4" s="10">
        <v>2</v>
      </c>
      <c r="D4" s="12">
        <f t="shared" si="0"/>
        <v>140</v>
      </c>
      <c r="E4" s="13">
        <f t="shared" si="3"/>
        <v>0.05</v>
      </c>
      <c r="F4" s="14">
        <f t="shared" si="1"/>
        <v>7</v>
      </c>
      <c r="G4" s="14">
        <f t="shared" si="2"/>
        <v>133</v>
      </c>
    </row>
    <row r="5" spans="1:10" x14ac:dyDescent="0.35">
      <c r="A5" s="18">
        <v>4</v>
      </c>
      <c r="B5" s="19">
        <v>430</v>
      </c>
      <c r="C5" s="18">
        <v>7</v>
      </c>
      <c r="D5" s="20">
        <f t="shared" si="0"/>
        <v>3010</v>
      </c>
      <c r="E5" s="21">
        <f t="shared" si="3"/>
        <v>0.1</v>
      </c>
      <c r="F5" s="20">
        <f t="shared" si="1"/>
        <v>301</v>
      </c>
      <c r="G5" s="20">
        <f t="shared" si="2"/>
        <v>2709</v>
      </c>
    </row>
    <row r="6" spans="1:10" x14ac:dyDescent="0.35">
      <c r="A6" s="10">
        <v>5</v>
      </c>
      <c r="B6" s="15">
        <v>230</v>
      </c>
      <c r="C6" s="10">
        <v>23</v>
      </c>
      <c r="D6" s="14">
        <f t="shared" si="0"/>
        <v>5290</v>
      </c>
      <c r="E6" s="13">
        <f t="shared" si="3"/>
        <v>0.1</v>
      </c>
      <c r="F6" s="14">
        <f t="shared" si="1"/>
        <v>529</v>
      </c>
      <c r="G6" s="14">
        <f t="shared" si="2"/>
        <v>4761</v>
      </c>
      <c r="J6" s="24"/>
    </row>
    <row r="7" spans="1:10" x14ac:dyDescent="0.35">
      <c r="A7" s="18">
        <v>6</v>
      </c>
      <c r="B7" s="19">
        <v>10</v>
      </c>
      <c r="C7" s="18">
        <v>2</v>
      </c>
      <c r="D7" s="20">
        <f t="shared" si="0"/>
        <v>20</v>
      </c>
      <c r="E7" s="21">
        <f t="shared" si="3"/>
        <v>0</v>
      </c>
      <c r="F7" s="20">
        <f>D7*E7</f>
        <v>0</v>
      </c>
      <c r="G7" s="20">
        <f t="shared" si="2"/>
        <v>20</v>
      </c>
    </row>
    <row r="8" spans="1:10" x14ac:dyDescent="0.35">
      <c r="A8" s="10">
        <v>7</v>
      </c>
      <c r="B8" s="15">
        <v>5</v>
      </c>
      <c r="C8" s="10">
        <v>8</v>
      </c>
      <c r="D8" s="14">
        <f t="shared" si="0"/>
        <v>40</v>
      </c>
      <c r="E8" s="13">
        <f t="shared" si="3"/>
        <v>0</v>
      </c>
      <c r="F8" s="14">
        <f t="shared" si="1"/>
        <v>0</v>
      </c>
      <c r="G8" s="14">
        <f t="shared" si="2"/>
        <v>40</v>
      </c>
    </row>
    <row r="9" spans="1:10" x14ac:dyDescent="0.35">
      <c r="A9" s="18">
        <v>8</v>
      </c>
      <c r="B9" s="19">
        <v>5040</v>
      </c>
      <c r="C9" s="18">
        <v>1</v>
      </c>
      <c r="D9" s="20">
        <f t="shared" si="0"/>
        <v>5040</v>
      </c>
      <c r="E9" s="21">
        <f t="shared" si="3"/>
        <v>0.1</v>
      </c>
      <c r="F9" s="20">
        <f>E9*D9</f>
        <v>504</v>
      </c>
      <c r="G9" s="20">
        <f t="shared" si="2"/>
        <v>4536</v>
      </c>
    </row>
    <row r="10" spans="1:10" x14ac:dyDescent="0.35">
      <c r="A10" s="10">
        <v>9</v>
      </c>
      <c r="B10" s="15">
        <v>1200</v>
      </c>
      <c r="C10" s="10">
        <v>3</v>
      </c>
      <c r="D10" s="14">
        <f t="shared" si="0"/>
        <v>3600</v>
      </c>
      <c r="E10" s="13">
        <f t="shared" si="3"/>
        <v>0.1</v>
      </c>
      <c r="F10" s="14">
        <f>E10*D10</f>
        <v>360</v>
      </c>
      <c r="G10" s="14">
        <f t="shared" si="2"/>
        <v>3240</v>
      </c>
    </row>
    <row r="11" spans="1:10" x14ac:dyDescent="0.35">
      <c r="A11" s="18">
        <v>10</v>
      </c>
      <c r="B11" s="19">
        <v>480</v>
      </c>
      <c r="C11" s="18">
        <v>4</v>
      </c>
      <c r="D11" s="20">
        <f>B11*C11</f>
        <v>1920</v>
      </c>
      <c r="E11" s="21">
        <f t="shared" si="3"/>
        <v>0.1</v>
      </c>
      <c r="F11" s="20">
        <f>D11*E11</f>
        <v>192</v>
      </c>
      <c r="G11" s="20">
        <f t="shared" si="2"/>
        <v>1728</v>
      </c>
    </row>
    <row r="12" spans="1:10" x14ac:dyDescent="0.35">
      <c r="A12" s="10">
        <v>11</v>
      </c>
      <c r="B12" s="15">
        <v>33</v>
      </c>
      <c r="C12" s="10">
        <v>5</v>
      </c>
      <c r="D12" s="14">
        <f>B12*C12</f>
        <v>165</v>
      </c>
      <c r="E12" s="13">
        <f t="shared" si="3"/>
        <v>0.05</v>
      </c>
      <c r="F12" s="14">
        <f>D12*E12</f>
        <v>8.25</v>
      </c>
      <c r="G12" s="14">
        <f t="shared" si="2"/>
        <v>156.75</v>
      </c>
    </row>
    <row r="13" spans="1:10" x14ac:dyDescent="0.35">
      <c r="A13" s="18">
        <v>12</v>
      </c>
      <c r="B13" s="19">
        <v>1200</v>
      </c>
      <c r="C13" s="18">
        <v>2</v>
      </c>
      <c r="D13" s="20">
        <f>B13*C13</f>
        <v>2400</v>
      </c>
      <c r="E13" s="21">
        <f t="shared" si="3"/>
        <v>0.1</v>
      </c>
      <c r="F13" s="20">
        <f>E13*D13</f>
        <v>240</v>
      </c>
      <c r="G13" s="20">
        <f t="shared" si="2"/>
        <v>2160</v>
      </c>
    </row>
    <row r="14" spans="1:10" x14ac:dyDescent="0.35">
      <c r="A14" s="10">
        <v>13</v>
      </c>
      <c r="B14" s="15">
        <v>15</v>
      </c>
      <c r="C14" s="10">
        <v>10</v>
      </c>
      <c r="D14" s="14">
        <f>B14*C14</f>
        <v>150</v>
      </c>
      <c r="E14" s="13">
        <f t="shared" si="3"/>
        <v>0.05</v>
      </c>
      <c r="F14" s="14">
        <f>D14*E14</f>
        <v>7.5</v>
      </c>
      <c r="G14" s="14">
        <f t="shared" si="2"/>
        <v>142.5</v>
      </c>
    </row>
    <row r="15" spans="1:10" x14ac:dyDescent="0.35">
      <c r="A15" s="18">
        <v>14</v>
      </c>
      <c r="B15" s="19">
        <v>24</v>
      </c>
      <c r="C15" s="18">
        <v>5</v>
      </c>
      <c r="D15" s="20">
        <f>B15*C15</f>
        <v>120</v>
      </c>
      <c r="E15" s="21">
        <f t="shared" si="3"/>
        <v>0.05</v>
      </c>
      <c r="F15" s="20">
        <f>D15*E15</f>
        <v>6</v>
      </c>
      <c r="G15" s="20">
        <f t="shared" si="2"/>
        <v>114</v>
      </c>
    </row>
    <row r="17" spans="5:7" x14ac:dyDescent="0.35">
      <c r="E17" s="29" t="s">
        <v>34</v>
      </c>
      <c r="F17" s="30"/>
      <c r="G17" s="16">
        <f>SUM(G2:G15)</f>
        <v>20348.25</v>
      </c>
    </row>
    <row r="18" spans="5:7" x14ac:dyDescent="0.35">
      <c r="E18" s="29" t="s">
        <v>35</v>
      </c>
      <c r="F18" s="30"/>
      <c r="G18" s="17">
        <v>0.19</v>
      </c>
    </row>
    <row r="19" spans="5:7" x14ac:dyDescent="0.35">
      <c r="E19" s="29" t="s">
        <v>36</v>
      </c>
      <c r="F19" s="30"/>
      <c r="G19" s="16">
        <f>G17*G18</f>
        <v>3866.1675</v>
      </c>
    </row>
    <row r="20" spans="5:7" ht="15.5" x14ac:dyDescent="0.35">
      <c r="E20" s="29" t="s">
        <v>37</v>
      </c>
      <c r="F20" s="30"/>
      <c r="G20" s="25">
        <f>G19+G17</f>
        <v>24214.4175</v>
      </c>
    </row>
  </sheetData>
  <mergeCells count="4">
    <mergeCell ref="E19:F19"/>
    <mergeCell ref="E18:F18"/>
    <mergeCell ref="E17:F17"/>
    <mergeCell ref="E20:F20"/>
  </mergeCells>
  <pageMargins left="0.7" right="0.7" top="0.75" bottom="0.75" header="0.3" footer="0.3"/>
  <ignoredErrors>
    <ignoredError sqref="E2 E11:E12 E14:E15 E3:E8 F1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6459-96F8-43AD-8870-E87B8EC8F1E2}">
  <dimension ref="A1:C20"/>
  <sheetViews>
    <sheetView view="pageLayout" topLeftCell="A11" zoomScaleNormal="41" workbookViewId="0">
      <selection activeCell="K26" sqref="K26"/>
    </sheetView>
  </sheetViews>
  <sheetFormatPr baseColWidth="10" defaultRowHeight="14.5" x14ac:dyDescent="0.35"/>
  <sheetData>
    <row r="1" spans="1:3" x14ac:dyDescent="0.35">
      <c r="A1" s="6" t="s">
        <v>38</v>
      </c>
      <c r="B1" s="6" t="s">
        <v>39</v>
      </c>
      <c r="C1" s="6" t="s">
        <v>40</v>
      </c>
    </row>
    <row r="2" spans="1:3" x14ac:dyDescent="0.35">
      <c r="A2" s="7">
        <v>1</v>
      </c>
      <c r="B2" s="7">
        <v>5</v>
      </c>
      <c r="C2" s="7">
        <f>B2/A2</f>
        <v>5</v>
      </c>
    </row>
    <row r="3" spans="1:3" x14ac:dyDescent="0.35">
      <c r="A3" s="8">
        <v>2</v>
      </c>
      <c r="B3" s="8">
        <v>10</v>
      </c>
      <c r="C3" s="8">
        <f t="shared" ref="C3:C11" si="0">B3/A3</f>
        <v>5</v>
      </c>
    </row>
    <row r="4" spans="1:3" x14ac:dyDescent="0.35">
      <c r="A4" s="7">
        <v>3</v>
      </c>
      <c r="B4" s="7">
        <v>17</v>
      </c>
      <c r="C4" s="7">
        <f t="shared" si="0"/>
        <v>5.666666666666667</v>
      </c>
    </row>
    <row r="5" spans="1:3" x14ac:dyDescent="0.35">
      <c r="A5" s="8">
        <v>4</v>
      </c>
      <c r="B5" s="8">
        <v>27</v>
      </c>
      <c r="C5" s="8">
        <f t="shared" si="0"/>
        <v>6.75</v>
      </c>
    </row>
    <row r="6" spans="1:3" x14ac:dyDescent="0.35">
      <c r="A6" s="7">
        <v>5</v>
      </c>
      <c r="B6" s="7">
        <v>37</v>
      </c>
      <c r="C6" s="7">
        <f t="shared" si="0"/>
        <v>7.4</v>
      </c>
    </row>
    <row r="7" spans="1:3" x14ac:dyDescent="0.35">
      <c r="A7" s="8">
        <v>6</v>
      </c>
      <c r="B7" s="8">
        <v>49</v>
      </c>
      <c r="C7" s="8">
        <f t="shared" si="0"/>
        <v>8.1666666666666661</v>
      </c>
    </row>
    <row r="8" spans="1:3" x14ac:dyDescent="0.35">
      <c r="A8" s="7">
        <v>7</v>
      </c>
      <c r="B8" s="7">
        <v>63</v>
      </c>
      <c r="C8" s="7">
        <f t="shared" si="0"/>
        <v>9</v>
      </c>
    </row>
    <row r="9" spans="1:3" x14ac:dyDescent="0.35">
      <c r="A9" s="8">
        <v>8</v>
      </c>
      <c r="B9" s="8">
        <v>75</v>
      </c>
      <c r="C9" s="8">
        <f t="shared" si="0"/>
        <v>9.375</v>
      </c>
    </row>
    <row r="10" spans="1:3" x14ac:dyDescent="0.35">
      <c r="A10" s="7">
        <v>9</v>
      </c>
      <c r="B10" s="7">
        <v>83</v>
      </c>
      <c r="C10" s="7">
        <f t="shared" si="0"/>
        <v>9.2222222222222214</v>
      </c>
    </row>
    <row r="11" spans="1:3" x14ac:dyDescent="0.35">
      <c r="A11" s="8">
        <v>10</v>
      </c>
      <c r="B11" s="8">
        <v>91</v>
      </c>
      <c r="C11" s="8">
        <f t="shared" si="0"/>
        <v>9.1</v>
      </c>
    </row>
    <row r="20" ht="11.5" customHeight="1" x14ac:dyDescent="0.35"/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q w i W E I 2 B w m l A A A A 9 w A A A B I A H A B D b 2 5 m a W c v U G F j a 2 F n Z S 5 4 b W w g o h g A K K A U A A A A A A A A A A A A A A A A A A A A A A A A A A A A h Y + 9 D o I w G E V f h X S n f y y G f N T B x E k S o 4 l x b U q B R i i m F M u 7 O f h I v o I Y R d 0 c 7 7 l n u P d + v c F y b J v o o l 1 v O p s h h i m K t F V d Y W y V o c G X 8 Q I t B W y l O s l K R 5 N s + 3 T s i w z V 3 p 9 T Q k I I O C S 4 c x X h l D J y z D d 7 V e t W o o 9 s / s u x s b 2 X V m k k 4 P A a I z h m P M G M c o 4 p k J l C b u z X 4 N P g Z / s D Y T U 0 f n B a l C 5 e 7 4 D M E c j 7 h H g A U E s D B B Q A A g A I A K a s I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r C J Y K I p H u A 4 A A A A R A A A A E w A c A E Z v c m 1 1 b G F z L 1 N l Y 3 R p b 2 4 x L m 0 g o h g A K K A U A A A A A A A A A A A A A A A A A A A A A A A A A A A A K 0 5 N L s n M z 1 M I h t C G 1 g B Q S w E C L Q A U A A I A C A C m r C J Y Q j Y H C a U A A A D 3 A A A A E g A A A A A A A A A A A A A A A A A A A A A A Q 2 9 u Z m l n L 1 B h Y 2 t h Z 2 U u e G 1 s U E s B A i 0 A F A A C A A g A p q w i W A / K 6 a u k A A A A 6 Q A A A B M A A A A A A A A A A A A A A A A A 8 Q A A A F t D b 2 5 0 Z W 5 0 X 1 R 5 c G V z X S 5 4 b W x Q S w E C L Q A U A A I A C A C m r C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1 M e h C u V c d I v A u n m m l D P y Y A A A A A A g A A A A A A E G Y A A A A B A A A g A A A A B e T h k t a r H 3 l m 1 w c J b J t J Y E E s U 9 B w f Y 9 f P T X y S F f 5 U k s A A A A A D o A A A A A C A A A g A A A A 9 o j e 0 e 4 k O H d o o n f q i / f e 3 + D y d j A h J N L g a D X 1 V A U d d i V Q A A A A 6 W Y N e b r U O V X z N H z f / h s Z Q 5 Z m 3 a T J g F 8 d l G Q h k / w i e f S Y i c e Y t / R T 5 j n 5 + 7 8 4 z D 4 / t e N S n b 1 2 2 W g 7 C Z d i q Z Z v i P x 4 V i T l o k 4 K o k x F X 3 R D f S 1 A A A A A t q k T D q B g V W L 9 t e R H e s I s V d 1 G z 4 6 9 Y d d M g X / f D s B 9 Y U f w C a F W m 9 K g p s q 0 0 N L y l o h P k B X J G I a C v t 5 n w r o q 8 J K b 1 g = = < / D a t a M a s h u p > 
</file>

<file path=customXml/itemProps1.xml><?xml version="1.0" encoding="utf-8"?>
<ds:datastoreItem xmlns:ds="http://schemas.openxmlformats.org/officeDocument/2006/customXml" ds:itemID="{61ECFF75-F5AD-4CF1-8F19-FBCE5C819B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Question1</vt:lpstr>
      <vt:lpstr>Question2-1</vt:lpstr>
      <vt:lpstr>Source2-1</vt:lpstr>
      <vt:lpstr>Question2-2</vt:lpstr>
      <vt:lpstr>Source2-2</vt:lpstr>
      <vt:lpstr>Question2-3</vt:lpstr>
      <vt:lpstr>Question3</vt:lpstr>
      <vt:lpstr>Question4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ZikoZiX</dc:creator>
  <cp:lastModifiedBy>ZikoZiX</cp:lastModifiedBy>
  <cp:lastPrinted>2024-01-02T23:04:54Z</cp:lastPrinted>
  <dcterms:created xsi:type="dcterms:W3CDTF">2023-12-27T21:06:38Z</dcterms:created>
  <dcterms:modified xsi:type="dcterms:W3CDTF">2024-01-02T23:21:11Z</dcterms:modified>
</cp:coreProperties>
</file>