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5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16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drawings/drawing17.xml" ContentType="application/vnd.openxmlformats-officedocument.drawing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8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9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drawings/drawing20.xml" ContentType="application/vnd.openxmlformats-officedocument.drawing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drawings/drawing21.xml" ContentType="application/vnd.openxmlformats-officedocument.drawing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22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3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drawings/drawing24.xml" ContentType="application/vnd.openxmlformats-officedocument.drawing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98444b0bac14488/Documents/My Documents/KlevitHahn/hdx-ms/pyHXExpress/Bimodal_HDX_Data/HX-Express_Processed/"/>
    </mc:Choice>
  </mc:AlternateContent>
  <xr:revisionPtr revIDLastSave="0" documentId="11_9201EC36EDFEE6875C503606C83BC4640EE9D583" xr6:coauthVersionLast="47" xr6:coauthVersionMax="47" xr10:uidLastSave="{00000000-0000-0000-0000-000000000000}"/>
  <bookViews>
    <workbookView xWindow="-93" yWindow="-93" windowWidth="25786" windowHeight="13373" firstSheet="20" activeTab="22" xr2:uid="{00000000-000D-0000-FFFF-FFFF00000000}"/>
  </bookViews>
  <sheets>
    <sheet name="hidden params" sheetId="3" state="veryHidden" r:id="rId1"/>
    <sheet name="Summary" sheetId="2" r:id="rId2"/>
    <sheet name="Sheet1 {undeut}" sheetId="4" r:id="rId3"/>
    <sheet name="Sheet1 {TD}" sheetId="5" r:id="rId4"/>
    <sheet name="Sheet1 {1 min}" sheetId="6" r:id="rId5"/>
    <sheet name="Sheet1 {2 min}" sheetId="7" r:id="rId6"/>
    <sheet name="Sheet1 {3 min}" sheetId="8" r:id="rId7"/>
    <sheet name="Sheet1 {4 min}" sheetId="9" r:id="rId8"/>
    <sheet name="Sheet1 {5 min}" sheetId="10" r:id="rId9"/>
    <sheet name="Sheet1 {6 min}" sheetId="11" r:id="rId10"/>
    <sheet name="Sheet1 {7 min}" sheetId="12" r:id="rId11"/>
    <sheet name="Sheet1 {8 min}" sheetId="13" r:id="rId12"/>
    <sheet name="Sheet1 {9 min}" sheetId="14" r:id="rId13"/>
    <sheet name="Sheet1 {10 min}" sheetId="15" r:id="rId14"/>
    <sheet name="Sheet1 {11 min}" sheetId="16" r:id="rId15"/>
    <sheet name="Sheet1 {12 min}" sheetId="17" r:id="rId16"/>
    <sheet name="Sheet1 {13 min}" sheetId="18" r:id="rId17"/>
    <sheet name="Sheet1 {14 min}" sheetId="19" r:id="rId18"/>
    <sheet name="Sheet1 {15 min}" sheetId="20" r:id="rId19"/>
    <sheet name="Sheet1 {16 min}" sheetId="21" r:id="rId20"/>
    <sheet name="Sheet1 {17 min}" sheetId="22" r:id="rId21"/>
    <sheet name="Sheet1 {18 min}" sheetId="23" r:id="rId22"/>
    <sheet name="Sheet1 {19 min}" sheetId="24" r:id="rId23"/>
    <sheet name="Sheet1 {20 min}" sheetId="25" r:id="rId24"/>
    <sheet name="Sheet1 {21 min}" sheetId="26" r:id="rId25"/>
  </sheets>
  <definedNames>
    <definedName name="HXExpressCreated" hidden="1">TRUE</definedName>
    <definedName name="solver_adj" localSheetId="4" hidden="1">'Sheet1 {1 min}'!$I$7,'Sheet1 {1 min}'!$I$8,'Sheet1 {1 min}'!$I$10,'Sheet1 {1 min}'!$I$11,'Sheet1 {1 min}'!$I$3,'Sheet1 {1 min}'!$I$22,'Sheet1 {1 min}'!$I$4</definedName>
    <definedName name="solver_adj" localSheetId="13" hidden="1">'Sheet1 {10 min}'!$I$7,'Sheet1 {10 min}'!$I$8,'Sheet1 {10 min}'!$I$10,'Sheet1 {10 min}'!$I$11,'Sheet1 {10 min}'!$I$3,'Sheet1 {10 min}'!$I$22,'Sheet1 {10 min}'!$I$4</definedName>
    <definedName name="solver_adj" localSheetId="14" hidden="1">'Sheet1 {11 min}'!$I$7,'Sheet1 {11 min}'!$I$8,'Sheet1 {11 min}'!$I$10,'Sheet1 {11 min}'!$I$11,'Sheet1 {11 min}'!$I$3,'Sheet1 {11 min}'!$I$22,'Sheet1 {11 min}'!$I$4</definedName>
    <definedName name="solver_adj" localSheetId="15" hidden="1">'Sheet1 {12 min}'!$I$7,'Sheet1 {12 min}'!$I$8,'Sheet1 {12 min}'!$I$10,'Sheet1 {12 min}'!$I$11,'Sheet1 {12 min}'!$I$3,'Sheet1 {12 min}'!$I$22,'Sheet1 {12 min}'!$I$4</definedName>
    <definedName name="solver_adj" localSheetId="16" hidden="1">'Sheet1 {13 min}'!$I$7,'Sheet1 {13 min}'!$I$8,'Sheet1 {13 min}'!$I$10,'Sheet1 {13 min}'!$I$11,'Sheet1 {13 min}'!$I$3,'Sheet1 {13 min}'!$I$22,'Sheet1 {13 min}'!$I$4</definedName>
    <definedName name="solver_adj" localSheetId="17" hidden="1">'Sheet1 {14 min}'!$I$7,'Sheet1 {14 min}'!$I$8,'Sheet1 {14 min}'!$I$10,'Sheet1 {14 min}'!$I$11,'Sheet1 {14 min}'!$I$3,'Sheet1 {14 min}'!$I$22,'Sheet1 {14 min}'!$I$4</definedName>
    <definedName name="solver_adj" localSheetId="18" hidden="1">'Sheet1 {15 min}'!$I$7,'Sheet1 {15 min}'!$I$8,'Sheet1 {15 min}'!$I$10,'Sheet1 {15 min}'!$I$11,'Sheet1 {15 min}'!$I$3,'Sheet1 {15 min}'!$I$22,'Sheet1 {15 min}'!$I$4</definedName>
    <definedName name="solver_adj" localSheetId="19" hidden="1">'Sheet1 {16 min}'!$I$7,'Sheet1 {16 min}'!$I$8,'Sheet1 {16 min}'!$I$10,'Sheet1 {16 min}'!$I$11,'Sheet1 {16 min}'!$I$3,'Sheet1 {16 min}'!$I$22,'Sheet1 {16 min}'!$I$4</definedName>
    <definedName name="solver_adj" localSheetId="20" hidden="1">'Sheet1 {17 min}'!$I$7,'Sheet1 {17 min}'!$I$8,'Sheet1 {17 min}'!$I$10,'Sheet1 {17 min}'!$I$11,'Sheet1 {17 min}'!$I$3,'Sheet1 {17 min}'!$I$22,'Sheet1 {17 min}'!$I$4</definedName>
    <definedName name="solver_adj" localSheetId="21" hidden="1">'Sheet1 {18 min}'!$I$7,'Sheet1 {18 min}'!$I$8,'Sheet1 {18 min}'!$I$10,'Sheet1 {18 min}'!$I$11,'Sheet1 {18 min}'!$I$3,'Sheet1 {18 min}'!$I$22,'Sheet1 {18 min}'!$I$4</definedName>
    <definedName name="solver_adj" localSheetId="22" hidden="1">'Sheet1 {19 min}'!$I$7,'Sheet1 {19 min}'!$I$8,'Sheet1 {19 min}'!$I$10,'Sheet1 {19 min}'!$I$11,'Sheet1 {19 min}'!$I$3,'Sheet1 {19 min}'!$I$22,'Sheet1 {19 min}'!$I$4</definedName>
    <definedName name="solver_adj" localSheetId="5" hidden="1">'Sheet1 {2 min}'!$I$7,'Sheet1 {2 min}'!$I$8,'Sheet1 {2 min}'!$I$10,'Sheet1 {2 min}'!$I$11,'Sheet1 {2 min}'!$I$3,'Sheet1 {2 min}'!$I$22,'Sheet1 {2 min}'!$I$4</definedName>
    <definedName name="solver_adj" localSheetId="23" hidden="1">'Sheet1 {20 min}'!$I$7,'Sheet1 {20 min}'!$I$8,'Sheet1 {20 min}'!$I$10,'Sheet1 {20 min}'!$I$11,'Sheet1 {20 min}'!$I$3,'Sheet1 {20 min}'!$I$22,'Sheet1 {20 min}'!$I$4</definedName>
    <definedName name="solver_adj" localSheetId="24" hidden="1">'Sheet1 {21 min}'!$I$7,'Sheet1 {21 min}'!$I$8,'Sheet1 {21 min}'!$I$10,'Sheet1 {21 min}'!$I$11,'Sheet1 {21 min}'!$I$3,'Sheet1 {21 min}'!$I$22,'Sheet1 {21 min}'!$I$4</definedName>
    <definedName name="solver_adj" localSheetId="6" hidden="1">'Sheet1 {3 min}'!$I$7,'Sheet1 {3 min}'!$I$8,'Sheet1 {3 min}'!$I$10,'Sheet1 {3 min}'!$I$11,'Sheet1 {3 min}'!$I$3,'Sheet1 {3 min}'!$I$22,'Sheet1 {3 min}'!$I$4</definedName>
    <definedName name="solver_adj" localSheetId="7" hidden="1">'Sheet1 {4 min}'!$I$7,'Sheet1 {4 min}'!$I$8,'Sheet1 {4 min}'!$I$10,'Sheet1 {4 min}'!$I$11,'Sheet1 {4 min}'!$I$3,'Sheet1 {4 min}'!$I$22,'Sheet1 {4 min}'!$I$4</definedName>
    <definedName name="solver_adj" localSheetId="8" hidden="1">'Sheet1 {5 min}'!$I$7,'Sheet1 {5 min}'!$I$8,'Sheet1 {5 min}'!$I$10,'Sheet1 {5 min}'!$I$11,'Sheet1 {5 min}'!$I$3,'Sheet1 {5 min}'!$I$22,'Sheet1 {5 min}'!$I$4</definedName>
    <definedName name="solver_adj" localSheetId="9" hidden="1">'Sheet1 {6 min}'!$I$7,'Sheet1 {6 min}'!$I$8,'Sheet1 {6 min}'!$I$10,'Sheet1 {6 min}'!$I$11,'Sheet1 {6 min}'!$I$3,'Sheet1 {6 min}'!$I$22,'Sheet1 {6 min}'!$I$4</definedName>
    <definedName name="solver_adj" localSheetId="10" hidden="1">'Sheet1 {7 min}'!$I$7,'Sheet1 {7 min}'!$I$8,'Sheet1 {7 min}'!$I$10,'Sheet1 {7 min}'!$I$11,'Sheet1 {7 min}'!$I$3,'Sheet1 {7 min}'!$I$22,'Sheet1 {7 min}'!$I$4</definedName>
    <definedName name="solver_adj" localSheetId="11" hidden="1">'Sheet1 {8 min}'!$I$7,'Sheet1 {8 min}'!$I$8,'Sheet1 {8 min}'!$I$10,'Sheet1 {8 min}'!$I$11,'Sheet1 {8 min}'!$I$3,'Sheet1 {8 min}'!$I$22,'Sheet1 {8 min}'!$I$4</definedName>
    <definedName name="solver_adj" localSheetId="12" hidden="1">'Sheet1 {9 min}'!$I$7,'Sheet1 {9 min}'!$I$8,'Sheet1 {9 min}'!$I$10,'Sheet1 {9 min}'!$I$11,'Sheet1 {9 min}'!$I$3,'Sheet1 {9 min}'!$I$22,'Sheet1 {9 min}'!$I$4</definedName>
    <definedName name="solver_adj" localSheetId="3" hidden="1">'Sheet1 {TD}'!$I$7,'Sheet1 {TD}'!$I$8,'Sheet1 {TD}'!$I$3,'Sheet1 {TD}'!$I$4</definedName>
    <definedName name="solver_adj" localSheetId="2" hidden="1">'Sheet1 {undeut}'!$I$7,'Sheet1 {undeut}'!$I$8,'Sheet1 {undeut}'!$I$3,'Sheet1 {undeut}'!$I$4</definedName>
    <definedName name="solver_cvg" localSheetId="4" hidden="1">0.00000001</definedName>
    <definedName name="solver_cvg" localSheetId="13" hidden="1">0.00000001</definedName>
    <definedName name="solver_cvg" localSheetId="14" hidden="1">0.00000001</definedName>
    <definedName name="solver_cvg" localSheetId="15" hidden="1">0.00000001</definedName>
    <definedName name="solver_cvg" localSheetId="16" hidden="1">0.00000001</definedName>
    <definedName name="solver_cvg" localSheetId="17" hidden="1">0.00000001</definedName>
    <definedName name="solver_cvg" localSheetId="18" hidden="1">0.00000001</definedName>
    <definedName name="solver_cvg" localSheetId="19" hidden="1">0.00000001</definedName>
    <definedName name="solver_cvg" localSheetId="20" hidden="1">0.00000001</definedName>
    <definedName name="solver_cvg" localSheetId="21" hidden="1">0.00000001</definedName>
    <definedName name="solver_cvg" localSheetId="22" hidden="1">0.00000001</definedName>
    <definedName name="solver_cvg" localSheetId="5" hidden="1">0.00000001</definedName>
    <definedName name="solver_cvg" localSheetId="23" hidden="1">0.00000001</definedName>
    <definedName name="solver_cvg" localSheetId="24" hidden="1">0.00000001</definedName>
    <definedName name="solver_cvg" localSheetId="6" hidden="1">0.00000001</definedName>
    <definedName name="solver_cvg" localSheetId="7" hidden="1">0.00000001</definedName>
    <definedName name="solver_cvg" localSheetId="8" hidden="1">0.00000001</definedName>
    <definedName name="solver_cvg" localSheetId="9" hidden="1">0.00000001</definedName>
    <definedName name="solver_cvg" localSheetId="10" hidden="1">0.00000001</definedName>
    <definedName name="solver_cvg" localSheetId="11" hidden="1">0.00000001</definedName>
    <definedName name="solver_cvg" localSheetId="12" hidden="1">0.00000001</definedName>
    <definedName name="solver_cvg" localSheetId="3" hidden="1">0.00001</definedName>
    <definedName name="solver_cvg" localSheetId="2" hidden="1">0.00001</definedName>
    <definedName name="solver_drv" localSheetId="4" hidden="1">2</definedName>
    <definedName name="solver_drv" localSheetId="13" hidden="1">2</definedName>
    <definedName name="solver_drv" localSheetId="14" hidden="1">2</definedName>
    <definedName name="solver_drv" localSheetId="15" hidden="1">2</definedName>
    <definedName name="solver_drv" localSheetId="16" hidden="1">2</definedName>
    <definedName name="solver_drv" localSheetId="17" hidden="1">2</definedName>
    <definedName name="solver_drv" localSheetId="18" hidden="1">2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5" hidden="1">2</definedName>
    <definedName name="solver_drv" localSheetId="23" hidden="1">2</definedName>
    <definedName name="solver_drv" localSheetId="24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drv" localSheetId="10" hidden="1">2</definedName>
    <definedName name="solver_drv" localSheetId="11" hidden="1">2</definedName>
    <definedName name="solver_drv" localSheetId="12" hidden="1">2</definedName>
    <definedName name="solver_drv" localSheetId="3" hidden="1">2</definedName>
    <definedName name="solver_drv" localSheetId="2" hidden="1">2</definedName>
    <definedName name="solver_eng" localSheetId="4" hidden="1">1</definedName>
    <definedName name="solver_eng" localSheetId="13" hidden="1">1</definedName>
    <definedName name="solver_eng" localSheetId="14" hidden="1">1</definedName>
    <definedName name="solver_eng" localSheetId="15" hidden="1">1</definedName>
    <definedName name="solver_eng" localSheetId="16" hidden="1">1</definedName>
    <definedName name="solver_eng" localSheetId="17" hidden="1">1</definedName>
    <definedName name="solver_eng" localSheetId="18" hidden="1">1</definedName>
    <definedName name="solver_eng" localSheetId="19" hidden="1">1</definedName>
    <definedName name="solver_eng" localSheetId="20" hidden="1">1</definedName>
    <definedName name="solver_eng" localSheetId="21" hidden="1">1</definedName>
    <definedName name="solver_eng" localSheetId="22" hidden="1">1</definedName>
    <definedName name="solver_eng" localSheetId="5" hidden="1">1</definedName>
    <definedName name="solver_eng" localSheetId="23" hidden="1">1</definedName>
    <definedName name="solver_eng" localSheetId="2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3" hidden="1">1</definedName>
    <definedName name="solver_eng" localSheetId="2" hidden="1">1</definedName>
    <definedName name="solver_est" localSheetId="4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5" hidden="1">1</definedName>
    <definedName name="solver_est" localSheetId="23" hidden="1">1</definedName>
    <definedName name="solver_est" localSheetId="2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3" hidden="1">1</definedName>
    <definedName name="solver_est" localSheetId="2" hidden="1">1</definedName>
    <definedName name="solver_itr" localSheetId="4" hidden="1">4000</definedName>
    <definedName name="solver_itr" localSheetId="13" hidden="1">4000</definedName>
    <definedName name="solver_itr" localSheetId="14" hidden="1">4000</definedName>
    <definedName name="solver_itr" localSheetId="15" hidden="1">4000</definedName>
    <definedName name="solver_itr" localSheetId="16" hidden="1">4000</definedName>
    <definedName name="solver_itr" localSheetId="17" hidden="1">4000</definedName>
    <definedName name="solver_itr" localSheetId="18" hidden="1">4000</definedName>
    <definedName name="solver_itr" localSheetId="19" hidden="1">4000</definedName>
    <definedName name="solver_itr" localSheetId="20" hidden="1">4000</definedName>
    <definedName name="solver_itr" localSheetId="21" hidden="1">4000</definedName>
    <definedName name="solver_itr" localSheetId="22" hidden="1">4000</definedName>
    <definedName name="solver_itr" localSheetId="5" hidden="1">4000</definedName>
    <definedName name="solver_itr" localSheetId="23" hidden="1">4000</definedName>
    <definedName name="solver_itr" localSheetId="24" hidden="1">4000</definedName>
    <definedName name="solver_itr" localSheetId="6" hidden="1">4000</definedName>
    <definedName name="solver_itr" localSheetId="7" hidden="1">4000</definedName>
    <definedName name="solver_itr" localSheetId="8" hidden="1">4000</definedName>
    <definedName name="solver_itr" localSheetId="9" hidden="1">4000</definedName>
    <definedName name="solver_itr" localSheetId="10" hidden="1">4000</definedName>
    <definedName name="solver_itr" localSheetId="11" hidden="1">4000</definedName>
    <definedName name="solver_itr" localSheetId="12" hidden="1">4000</definedName>
    <definedName name="solver_itr" localSheetId="3" hidden="1">4000</definedName>
    <definedName name="solver_itr" localSheetId="2" hidden="1">4000</definedName>
    <definedName name="solver_lhs1" localSheetId="4" hidden="1">'Sheet1 {1 min}'!$I$8</definedName>
    <definedName name="solver_lhs1" localSheetId="13" hidden="1">'Sheet1 {10 min}'!$I$8</definedName>
    <definedName name="solver_lhs1" localSheetId="14" hidden="1">'Sheet1 {11 min}'!$I$8</definedName>
    <definedName name="solver_lhs1" localSheetId="15" hidden="1">'Sheet1 {12 min}'!$I$8</definedName>
    <definedName name="solver_lhs1" localSheetId="16" hidden="1">'Sheet1 {13 min}'!$I$8</definedName>
    <definedName name="solver_lhs1" localSheetId="17" hidden="1">'Sheet1 {14 min}'!$I$8</definedName>
    <definedName name="solver_lhs1" localSheetId="18" hidden="1">'Sheet1 {15 min}'!$I$8</definedName>
    <definedName name="solver_lhs1" localSheetId="19" hidden="1">'Sheet1 {16 min}'!$I$8</definedName>
    <definedName name="solver_lhs1" localSheetId="20" hidden="1">'Sheet1 {17 min}'!$I$8</definedName>
    <definedName name="solver_lhs1" localSheetId="21" hidden="1">'Sheet1 {18 min}'!$I$8</definedName>
    <definedName name="solver_lhs1" localSheetId="22" hidden="1">'Sheet1 {19 min}'!$I$8</definedName>
    <definedName name="solver_lhs1" localSheetId="5" hidden="1">'Sheet1 {2 min}'!$I$8</definedName>
    <definedName name="solver_lhs1" localSheetId="23" hidden="1">'Sheet1 {20 min}'!$I$8</definedName>
    <definedName name="solver_lhs1" localSheetId="24" hidden="1">'Sheet1 {21 min}'!$I$8</definedName>
    <definedName name="solver_lhs1" localSheetId="6" hidden="1">'Sheet1 {3 min}'!$I$8</definedName>
    <definedName name="solver_lhs1" localSheetId="7" hidden="1">'Sheet1 {4 min}'!$I$8</definedName>
    <definedName name="solver_lhs1" localSheetId="8" hidden="1">'Sheet1 {5 min}'!$I$8</definedName>
    <definedName name="solver_lhs1" localSheetId="9" hidden="1">'Sheet1 {6 min}'!$I$8</definedName>
    <definedName name="solver_lhs1" localSheetId="10" hidden="1">'Sheet1 {7 min}'!$I$8</definedName>
    <definedName name="solver_lhs1" localSheetId="11" hidden="1">'Sheet1 {8 min}'!$I$8</definedName>
    <definedName name="solver_lhs1" localSheetId="12" hidden="1">'Sheet1 {9 min}'!$I$8</definedName>
    <definedName name="solver_lhs1" localSheetId="3" hidden="1">'Sheet1 {TD}'!$I$8</definedName>
    <definedName name="solver_lhs1" localSheetId="2" hidden="1">'Sheet1 {undeut}'!$I$8</definedName>
    <definedName name="solver_lhs10" localSheetId="4" hidden="1">'Sheet1 {1 min}'!$I$7</definedName>
    <definedName name="solver_lhs10" localSheetId="13" hidden="1">'Sheet1 {10 min}'!$I$7</definedName>
    <definedName name="solver_lhs10" localSheetId="14" hidden="1">'Sheet1 {11 min}'!$I$7</definedName>
    <definedName name="solver_lhs10" localSheetId="15" hidden="1">'Sheet1 {12 min}'!$I$7</definedName>
    <definedName name="solver_lhs10" localSheetId="16" hidden="1">'Sheet1 {13 min}'!$I$7</definedName>
    <definedName name="solver_lhs10" localSheetId="17" hidden="1">'Sheet1 {14 min}'!$I$7</definedName>
    <definedName name="solver_lhs10" localSheetId="18" hidden="1">'Sheet1 {15 min}'!$I$7</definedName>
    <definedName name="solver_lhs10" localSheetId="19" hidden="1">'Sheet1 {16 min}'!$I$7</definedName>
    <definedName name="solver_lhs10" localSheetId="20" hidden="1">'Sheet1 {17 min}'!$I$7</definedName>
    <definedName name="solver_lhs10" localSheetId="21" hidden="1">'Sheet1 {18 min}'!$I$7</definedName>
    <definedName name="solver_lhs10" localSheetId="22" hidden="1">'Sheet1 {19 min}'!$I$7</definedName>
    <definedName name="solver_lhs10" localSheetId="5" hidden="1">'Sheet1 {2 min}'!$I$7</definedName>
    <definedName name="solver_lhs10" localSheetId="23" hidden="1">'Sheet1 {20 min}'!$I$7</definedName>
    <definedName name="solver_lhs10" localSheetId="24" hidden="1">'Sheet1 {21 min}'!$I$7</definedName>
    <definedName name="solver_lhs10" localSheetId="6" hidden="1">'Sheet1 {3 min}'!$I$7</definedName>
    <definedName name="solver_lhs10" localSheetId="7" hidden="1">'Sheet1 {4 min}'!$I$7</definedName>
    <definedName name="solver_lhs10" localSheetId="8" hidden="1">'Sheet1 {5 min}'!$I$7</definedName>
    <definedName name="solver_lhs10" localSheetId="9" hidden="1">'Sheet1 {6 min}'!$I$7</definedName>
    <definedName name="solver_lhs10" localSheetId="10" hidden="1">'Sheet1 {7 min}'!$I$7</definedName>
    <definedName name="solver_lhs10" localSheetId="11" hidden="1">'Sheet1 {8 min}'!$I$7</definedName>
    <definedName name="solver_lhs10" localSheetId="12" hidden="1">'Sheet1 {9 min}'!$I$7</definedName>
    <definedName name="solver_lhs10" localSheetId="3" hidden="1">'Sheet1 {TD}'!$I$3</definedName>
    <definedName name="solver_lhs10" localSheetId="2" hidden="1">'Sheet1 {undeut}'!$I$3</definedName>
    <definedName name="solver_lhs11" localSheetId="4" hidden="1">'Sheet1 {1 min}'!$I$10</definedName>
    <definedName name="solver_lhs11" localSheetId="13" hidden="1">'Sheet1 {10 min}'!$I$10</definedName>
    <definedName name="solver_lhs11" localSheetId="14" hidden="1">'Sheet1 {11 min}'!$I$10</definedName>
    <definedName name="solver_lhs11" localSheetId="15" hidden="1">'Sheet1 {12 min}'!$I$10</definedName>
    <definedName name="solver_lhs11" localSheetId="16" hidden="1">'Sheet1 {13 min}'!$I$10</definedName>
    <definedName name="solver_lhs11" localSheetId="17" hidden="1">'Sheet1 {14 min}'!$I$10</definedName>
    <definedName name="solver_lhs11" localSheetId="18" hidden="1">'Sheet1 {15 min}'!$I$10</definedName>
    <definedName name="solver_lhs11" localSheetId="19" hidden="1">'Sheet1 {16 min}'!$I$10</definedName>
    <definedName name="solver_lhs11" localSheetId="20" hidden="1">'Sheet1 {17 min}'!$I$10</definedName>
    <definedName name="solver_lhs11" localSheetId="21" hidden="1">'Sheet1 {18 min}'!$I$10</definedName>
    <definedName name="solver_lhs11" localSheetId="22" hidden="1">'Sheet1 {19 min}'!$I$10</definedName>
    <definedName name="solver_lhs11" localSheetId="5" hidden="1">'Sheet1 {2 min}'!$I$10</definedName>
    <definedName name="solver_lhs11" localSheetId="23" hidden="1">'Sheet1 {20 min}'!$I$10</definedName>
    <definedName name="solver_lhs11" localSheetId="24" hidden="1">'Sheet1 {21 min}'!$I$10</definedName>
    <definedName name="solver_lhs11" localSheetId="6" hidden="1">'Sheet1 {3 min}'!$I$10</definedName>
    <definedName name="solver_lhs11" localSheetId="7" hidden="1">'Sheet1 {4 min}'!$I$10</definedName>
    <definedName name="solver_lhs11" localSheetId="8" hidden="1">'Sheet1 {5 min}'!$I$10</definedName>
    <definedName name="solver_lhs11" localSheetId="9" hidden="1">'Sheet1 {6 min}'!$I$10</definedName>
    <definedName name="solver_lhs11" localSheetId="10" hidden="1">'Sheet1 {7 min}'!$I$10</definedName>
    <definedName name="solver_lhs11" localSheetId="11" hidden="1">'Sheet1 {8 min}'!$I$10</definedName>
    <definedName name="solver_lhs11" localSheetId="12" hidden="1">'Sheet1 {9 min}'!$I$10</definedName>
    <definedName name="solver_lhs11" localSheetId="3" hidden="1">'Sheet1 {TD}'!$I$4</definedName>
    <definedName name="solver_lhs11" localSheetId="2" hidden="1">'Sheet1 {undeut}'!$I$4</definedName>
    <definedName name="solver_lhs12" localSheetId="4" hidden="1">'Sheet1 {1 min}'!$I$4</definedName>
    <definedName name="solver_lhs12" localSheetId="13" hidden="1">'Sheet1 {10 min}'!$I$4</definedName>
    <definedName name="solver_lhs12" localSheetId="14" hidden="1">'Sheet1 {11 min}'!$I$4</definedName>
    <definedName name="solver_lhs12" localSheetId="15" hidden="1">'Sheet1 {12 min}'!$I$4</definedName>
    <definedName name="solver_lhs12" localSheetId="16" hidden="1">'Sheet1 {13 min}'!$I$4</definedName>
    <definedName name="solver_lhs12" localSheetId="17" hidden="1">'Sheet1 {14 min}'!$I$4</definedName>
    <definedName name="solver_lhs12" localSheetId="18" hidden="1">'Sheet1 {15 min}'!$I$4</definedName>
    <definedName name="solver_lhs12" localSheetId="19" hidden="1">'Sheet1 {16 min}'!$I$4</definedName>
    <definedName name="solver_lhs12" localSheetId="20" hidden="1">'Sheet1 {17 min}'!$I$4</definedName>
    <definedName name="solver_lhs12" localSheetId="21" hidden="1">'Sheet1 {18 min}'!$I$4</definedName>
    <definedName name="solver_lhs12" localSheetId="22" hidden="1">'Sheet1 {19 min}'!$I$4</definedName>
    <definedName name="solver_lhs12" localSheetId="5" hidden="1">'Sheet1 {2 min}'!$I$4</definedName>
    <definedName name="solver_lhs12" localSheetId="23" hidden="1">'Sheet1 {20 min}'!$I$4</definedName>
    <definedName name="solver_lhs12" localSheetId="24" hidden="1">'Sheet1 {21 min}'!$I$4</definedName>
    <definedName name="solver_lhs12" localSheetId="6" hidden="1">'Sheet1 {3 min}'!$I$4</definedName>
    <definedName name="solver_lhs12" localSheetId="7" hidden="1">'Sheet1 {4 min}'!$I$4</definedName>
    <definedName name="solver_lhs12" localSheetId="8" hidden="1">'Sheet1 {5 min}'!$I$4</definedName>
    <definedName name="solver_lhs12" localSheetId="9" hidden="1">'Sheet1 {6 min}'!$I$4</definedName>
    <definedName name="solver_lhs12" localSheetId="10" hidden="1">'Sheet1 {7 min}'!$I$4</definedName>
    <definedName name="solver_lhs12" localSheetId="11" hidden="1">'Sheet1 {8 min}'!$I$4</definedName>
    <definedName name="solver_lhs12" localSheetId="12" hidden="1">'Sheet1 {9 min}'!$I$4</definedName>
    <definedName name="solver_lhs12" localSheetId="3" hidden="1">'Sheet1 {TD}'!$I$4</definedName>
    <definedName name="solver_lhs12" localSheetId="2" hidden="1">'Sheet1 {undeut}'!$I$4</definedName>
    <definedName name="solver_lhs13" localSheetId="4" hidden="1">'Sheet1 {1 min}'!$I$4</definedName>
    <definedName name="solver_lhs13" localSheetId="13" hidden="1">'Sheet1 {10 min}'!$I$4</definedName>
    <definedName name="solver_lhs13" localSheetId="14" hidden="1">'Sheet1 {11 min}'!$I$4</definedName>
    <definedName name="solver_lhs13" localSheetId="15" hidden="1">'Sheet1 {12 min}'!$I$4</definedName>
    <definedName name="solver_lhs13" localSheetId="16" hidden="1">'Sheet1 {13 min}'!$I$4</definedName>
    <definedName name="solver_lhs13" localSheetId="17" hidden="1">'Sheet1 {14 min}'!$I$4</definedName>
    <definedName name="solver_lhs13" localSheetId="18" hidden="1">'Sheet1 {15 min}'!$I$4</definedName>
    <definedName name="solver_lhs13" localSheetId="19" hidden="1">'Sheet1 {16 min}'!$I$4</definedName>
    <definedName name="solver_lhs13" localSheetId="20" hidden="1">'Sheet1 {17 min}'!$I$4</definedName>
    <definedName name="solver_lhs13" localSheetId="21" hidden="1">'Sheet1 {18 min}'!$I$4</definedName>
    <definedName name="solver_lhs13" localSheetId="22" hidden="1">'Sheet1 {19 min}'!$I$4</definedName>
    <definedName name="solver_lhs13" localSheetId="5" hidden="1">'Sheet1 {2 min}'!$I$4</definedName>
    <definedName name="solver_lhs13" localSheetId="23" hidden="1">'Sheet1 {20 min}'!$I$4</definedName>
    <definedName name="solver_lhs13" localSheetId="24" hidden="1">'Sheet1 {21 min}'!$I$4</definedName>
    <definedName name="solver_lhs13" localSheetId="6" hidden="1">'Sheet1 {3 min}'!$I$4</definedName>
    <definedName name="solver_lhs13" localSheetId="7" hidden="1">'Sheet1 {4 min}'!$I$4</definedName>
    <definedName name="solver_lhs13" localSheetId="8" hidden="1">'Sheet1 {5 min}'!$I$4</definedName>
    <definedName name="solver_lhs13" localSheetId="9" hidden="1">'Sheet1 {6 min}'!$I$4</definedName>
    <definedName name="solver_lhs13" localSheetId="10" hidden="1">'Sheet1 {7 min}'!$I$4</definedName>
    <definedName name="solver_lhs13" localSheetId="11" hidden="1">'Sheet1 {8 min}'!$I$4</definedName>
    <definedName name="solver_lhs13" localSheetId="12" hidden="1">'Sheet1 {9 min}'!$I$4</definedName>
    <definedName name="solver_lhs2" localSheetId="4" hidden="1">'Sheet1 {1 min}'!$I$8</definedName>
    <definedName name="solver_lhs2" localSheetId="13" hidden="1">'Sheet1 {10 min}'!$I$8</definedName>
    <definedName name="solver_lhs2" localSheetId="14" hidden="1">'Sheet1 {11 min}'!$I$8</definedName>
    <definedName name="solver_lhs2" localSheetId="15" hidden="1">'Sheet1 {12 min}'!$I$8</definedName>
    <definedName name="solver_lhs2" localSheetId="16" hidden="1">'Sheet1 {13 min}'!$I$8</definedName>
    <definedName name="solver_lhs2" localSheetId="17" hidden="1">'Sheet1 {14 min}'!$I$8</definedName>
    <definedName name="solver_lhs2" localSheetId="18" hidden="1">'Sheet1 {15 min}'!$I$8</definedName>
    <definedName name="solver_lhs2" localSheetId="19" hidden="1">'Sheet1 {16 min}'!$I$8</definedName>
    <definedName name="solver_lhs2" localSheetId="20" hidden="1">'Sheet1 {17 min}'!$I$8</definedName>
    <definedName name="solver_lhs2" localSheetId="21" hidden="1">'Sheet1 {18 min}'!$I$8</definedName>
    <definedName name="solver_lhs2" localSheetId="22" hidden="1">'Sheet1 {19 min}'!$I$8</definedName>
    <definedName name="solver_lhs2" localSheetId="5" hidden="1">'Sheet1 {2 min}'!$I$8</definedName>
    <definedName name="solver_lhs2" localSheetId="23" hidden="1">'Sheet1 {20 min}'!$I$8</definedName>
    <definedName name="solver_lhs2" localSheetId="24" hidden="1">'Sheet1 {21 min}'!$I$8</definedName>
    <definedName name="solver_lhs2" localSheetId="6" hidden="1">'Sheet1 {3 min}'!$I$8</definedName>
    <definedName name="solver_lhs2" localSheetId="7" hidden="1">'Sheet1 {4 min}'!$I$8</definedName>
    <definedName name="solver_lhs2" localSheetId="8" hidden="1">'Sheet1 {5 min}'!$I$8</definedName>
    <definedName name="solver_lhs2" localSheetId="9" hidden="1">'Sheet1 {6 min}'!$I$8</definedName>
    <definedName name="solver_lhs2" localSheetId="10" hidden="1">'Sheet1 {7 min}'!$I$8</definedName>
    <definedName name="solver_lhs2" localSheetId="11" hidden="1">'Sheet1 {8 min}'!$I$8</definedName>
    <definedName name="solver_lhs2" localSheetId="12" hidden="1">'Sheet1 {9 min}'!$I$8</definedName>
    <definedName name="solver_lhs2" localSheetId="3" hidden="1">'Sheet1 {TD}'!$I$8</definedName>
    <definedName name="solver_lhs2" localSheetId="2" hidden="1">'Sheet1 {undeut}'!$I$8</definedName>
    <definedName name="solver_lhs3" localSheetId="4" hidden="1">'Sheet1 {1 min}'!$I$11</definedName>
    <definedName name="solver_lhs3" localSheetId="13" hidden="1">'Sheet1 {10 min}'!$I$11</definedName>
    <definedName name="solver_lhs3" localSheetId="14" hidden="1">'Sheet1 {11 min}'!$I$11</definedName>
    <definedName name="solver_lhs3" localSheetId="15" hidden="1">'Sheet1 {12 min}'!$I$11</definedName>
    <definedName name="solver_lhs3" localSheetId="16" hidden="1">'Sheet1 {13 min}'!$I$11</definedName>
    <definedName name="solver_lhs3" localSheetId="17" hidden="1">'Sheet1 {14 min}'!$I$11</definedName>
    <definedName name="solver_lhs3" localSheetId="18" hidden="1">'Sheet1 {15 min}'!$I$11</definedName>
    <definedName name="solver_lhs3" localSheetId="19" hidden="1">'Sheet1 {16 min}'!$I$11</definedName>
    <definedName name="solver_lhs3" localSheetId="20" hidden="1">'Sheet1 {17 min}'!$I$11</definedName>
    <definedName name="solver_lhs3" localSheetId="21" hidden="1">'Sheet1 {18 min}'!$I$11</definedName>
    <definedName name="solver_lhs3" localSheetId="22" hidden="1">'Sheet1 {19 min}'!$I$11</definedName>
    <definedName name="solver_lhs3" localSheetId="5" hidden="1">'Sheet1 {2 min}'!$I$11</definedName>
    <definedName name="solver_lhs3" localSheetId="23" hidden="1">'Sheet1 {20 min}'!$I$11</definedName>
    <definedName name="solver_lhs3" localSheetId="24" hidden="1">'Sheet1 {21 min}'!$I$11</definedName>
    <definedName name="solver_lhs3" localSheetId="6" hidden="1">'Sheet1 {3 min}'!$I$11</definedName>
    <definedName name="solver_lhs3" localSheetId="7" hidden="1">'Sheet1 {4 min}'!$I$11</definedName>
    <definedName name="solver_lhs3" localSheetId="8" hidden="1">'Sheet1 {5 min}'!$I$11</definedName>
    <definedName name="solver_lhs3" localSheetId="9" hidden="1">'Sheet1 {6 min}'!$I$11</definedName>
    <definedName name="solver_lhs3" localSheetId="10" hidden="1">'Sheet1 {7 min}'!$I$11</definedName>
    <definedName name="solver_lhs3" localSheetId="11" hidden="1">'Sheet1 {8 min}'!$I$11</definedName>
    <definedName name="solver_lhs3" localSheetId="12" hidden="1">'Sheet1 {9 min}'!$I$11</definedName>
    <definedName name="solver_lhs3" localSheetId="3" hidden="1">'Sheet1 {TD}'!$I$3</definedName>
    <definedName name="solver_lhs3" localSheetId="2" hidden="1">'Sheet1 {undeut}'!$I$3</definedName>
    <definedName name="solver_lhs4" localSheetId="4" hidden="1">'Sheet1 {1 min}'!$I$11</definedName>
    <definedName name="solver_lhs4" localSheetId="13" hidden="1">'Sheet1 {10 min}'!$I$11</definedName>
    <definedName name="solver_lhs4" localSheetId="14" hidden="1">'Sheet1 {11 min}'!$I$11</definedName>
    <definedName name="solver_lhs4" localSheetId="15" hidden="1">'Sheet1 {12 min}'!$I$11</definedName>
    <definedName name="solver_lhs4" localSheetId="16" hidden="1">'Sheet1 {13 min}'!$I$11</definedName>
    <definedName name="solver_lhs4" localSheetId="17" hidden="1">'Sheet1 {14 min}'!$I$11</definedName>
    <definedName name="solver_lhs4" localSheetId="18" hidden="1">'Sheet1 {15 min}'!$I$11</definedName>
    <definedName name="solver_lhs4" localSheetId="19" hidden="1">'Sheet1 {16 min}'!$I$11</definedName>
    <definedName name="solver_lhs4" localSheetId="20" hidden="1">'Sheet1 {17 min}'!$I$11</definedName>
    <definedName name="solver_lhs4" localSheetId="21" hidden="1">'Sheet1 {18 min}'!$I$11</definedName>
    <definedName name="solver_lhs4" localSheetId="22" hidden="1">'Sheet1 {19 min}'!$I$11</definedName>
    <definedName name="solver_lhs4" localSheetId="5" hidden="1">'Sheet1 {2 min}'!$I$11</definedName>
    <definedName name="solver_lhs4" localSheetId="23" hidden="1">'Sheet1 {20 min}'!$I$11</definedName>
    <definedName name="solver_lhs4" localSheetId="24" hidden="1">'Sheet1 {21 min}'!$I$11</definedName>
    <definedName name="solver_lhs4" localSheetId="6" hidden="1">'Sheet1 {3 min}'!$I$11</definedName>
    <definedName name="solver_lhs4" localSheetId="7" hidden="1">'Sheet1 {4 min}'!$I$11</definedName>
    <definedName name="solver_lhs4" localSheetId="8" hidden="1">'Sheet1 {5 min}'!$I$11</definedName>
    <definedName name="solver_lhs4" localSheetId="9" hidden="1">'Sheet1 {6 min}'!$I$11</definedName>
    <definedName name="solver_lhs4" localSheetId="10" hidden="1">'Sheet1 {7 min}'!$I$11</definedName>
    <definedName name="solver_lhs4" localSheetId="11" hidden="1">'Sheet1 {8 min}'!$I$11</definedName>
    <definedName name="solver_lhs4" localSheetId="12" hidden="1">'Sheet1 {9 min}'!$I$11</definedName>
    <definedName name="solver_lhs4" localSheetId="3" hidden="1">'Sheet1 {TD}'!$I$3</definedName>
    <definedName name="solver_lhs4" localSheetId="2" hidden="1">'Sheet1 {undeut}'!$I$3</definedName>
    <definedName name="solver_lhs5" localSheetId="4" hidden="1">'Sheet1 {1 min}'!$I$8</definedName>
    <definedName name="solver_lhs5" localSheetId="13" hidden="1">'Sheet1 {10 min}'!$I$8</definedName>
    <definedName name="solver_lhs5" localSheetId="14" hidden="1">'Sheet1 {11 min}'!$I$8</definedName>
    <definedName name="solver_lhs5" localSheetId="15" hidden="1">'Sheet1 {12 min}'!$I$8</definedName>
    <definedName name="solver_lhs5" localSheetId="16" hidden="1">'Sheet1 {13 min}'!$I$8</definedName>
    <definedName name="solver_lhs5" localSheetId="17" hidden="1">'Sheet1 {14 min}'!$I$8</definedName>
    <definedName name="solver_lhs5" localSheetId="18" hidden="1">'Sheet1 {15 min}'!$I$8</definedName>
    <definedName name="solver_lhs5" localSheetId="19" hidden="1">'Sheet1 {16 min}'!$I$8</definedName>
    <definedName name="solver_lhs5" localSheetId="20" hidden="1">'Sheet1 {17 min}'!$I$8</definedName>
    <definedName name="solver_lhs5" localSheetId="21" hidden="1">'Sheet1 {18 min}'!$I$8</definedName>
    <definedName name="solver_lhs5" localSheetId="22" hidden="1">'Sheet1 {19 min}'!$I$8</definedName>
    <definedName name="solver_lhs5" localSheetId="5" hidden="1">'Sheet1 {2 min}'!$I$8</definedName>
    <definedName name="solver_lhs5" localSheetId="23" hidden="1">'Sheet1 {20 min}'!$I$8</definedName>
    <definedName name="solver_lhs5" localSheetId="24" hidden="1">'Sheet1 {21 min}'!$I$8</definedName>
    <definedName name="solver_lhs5" localSheetId="6" hidden="1">'Sheet1 {3 min}'!$I$8</definedName>
    <definedName name="solver_lhs5" localSheetId="7" hidden="1">'Sheet1 {4 min}'!$I$8</definedName>
    <definedName name="solver_lhs5" localSheetId="8" hidden="1">'Sheet1 {5 min}'!$I$8</definedName>
    <definedName name="solver_lhs5" localSheetId="9" hidden="1">'Sheet1 {6 min}'!$I$8</definedName>
    <definedName name="solver_lhs5" localSheetId="10" hidden="1">'Sheet1 {7 min}'!$I$8</definedName>
    <definedName name="solver_lhs5" localSheetId="11" hidden="1">'Sheet1 {8 min}'!$I$8</definedName>
    <definedName name="solver_lhs5" localSheetId="12" hidden="1">'Sheet1 {9 min}'!$I$8</definedName>
    <definedName name="solver_lhs5" localSheetId="3" hidden="1">'Sheet1 {TD}'!$I$4</definedName>
    <definedName name="solver_lhs5" localSheetId="2" hidden="1">'Sheet1 {undeut}'!$I$4</definedName>
    <definedName name="solver_lhs6" localSheetId="4" hidden="1">'Sheet1 {1 min}'!$I$3</definedName>
    <definedName name="solver_lhs6" localSheetId="13" hidden="1">'Sheet1 {10 min}'!$I$3</definedName>
    <definedName name="solver_lhs6" localSheetId="14" hidden="1">'Sheet1 {11 min}'!$I$3</definedName>
    <definedName name="solver_lhs6" localSheetId="15" hidden="1">'Sheet1 {12 min}'!$I$3</definedName>
    <definedName name="solver_lhs6" localSheetId="16" hidden="1">'Sheet1 {13 min}'!$I$3</definedName>
    <definedName name="solver_lhs6" localSheetId="17" hidden="1">'Sheet1 {14 min}'!$I$3</definedName>
    <definedName name="solver_lhs6" localSheetId="18" hidden="1">'Sheet1 {15 min}'!$I$3</definedName>
    <definedName name="solver_lhs6" localSheetId="19" hidden="1">'Sheet1 {16 min}'!$I$3</definedName>
    <definedName name="solver_lhs6" localSheetId="20" hidden="1">'Sheet1 {17 min}'!$I$3</definedName>
    <definedName name="solver_lhs6" localSheetId="21" hidden="1">'Sheet1 {18 min}'!$I$3</definedName>
    <definedName name="solver_lhs6" localSheetId="22" hidden="1">'Sheet1 {19 min}'!$I$3</definedName>
    <definedName name="solver_lhs6" localSheetId="5" hidden="1">'Sheet1 {2 min}'!$I$3</definedName>
    <definedName name="solver_lhs6" localSheetId="23" hidden="1">'Sheet1 {20 min}'!$I$3</definedName>
    <definedName name="solver_lhs6" localSheetId="24" hidden="1">'Sheet1 {21 min}'!$I$3</definedName>
    <definedName name="solver_lhs6" localSheetId="6" hidden="1">'Sheet1 {3 min}'!$I$3</definedName>
    <definedName name="solver_lhs6" localSheetId="7" hidden="1">'Sheet1 {4 min}'!$I$3</definedName>
    <definedName name="solver_lhs6" localSheetId="8" hidden="1">'Sheet1 {5 min}'!$I$3</definedName>
    <definedName name="solver_lhs6" localSheetId="9" hidden="1">'Sheet1 {6 min}'!$I$3</definedName>
    <definedName name="solver_lhs6" localSheetId="10" hidden="1">'Sheet1 {7 min}'!$I$3</definedName>
    <definedName name="solver_lhs6" localSheetId="11" hidden="1">'Sheet1 {8 min}'!$I$3</definedName>
    <definedName name="solver_lhs6" localSheetId="12" hidden="1">'Sheet1 {9 min}'!$I$3</definedName>
    <definedName name="solver_lhs6" localSheetId="3" hidden="1">'Sheet1 {TD}'!$I$4</definedName>
    <definedName name="solver_lhs6" localSheetId="2" hidden="1">'Sheet1 {undeut}'!$I$4</definedName>
    <definedName name="solver_lhs7" localSheetId="4" hidden="1">'Sheet1 {1 min}'!$I$22</definedName>
    <definedName name="solver_lhs7" localSheetId="13" hidden="1">'Sheet1 {10 min}'!$I$22</definedName>
    <definedName name="solver_lhs7" localSheetId="14" hidden="1">'Sheet1 {11 min}'!$I$22</definedName>
    <definedName name="solver_lhs7" localSheetId="15" hidden="1">'Sheet1 {12 min}'!$I$22</definedName>
    <definedName name="solver_lhs7" localSheetId="16" hidden="1">'Sheet1 {13 min}'!$I$22</definedName>
    <definedName name="solver_lhs7" localSheetId="17" hidden="1">'Sheet1 {14 min}'!$I$22</definedName>
    <definedName name="solver_lhs7" localSheetId="18" hidden="1">'Sheet1 {15 min}'!$I$22</definedName>
    <definedName name="solver_lhs7" localSheetId="19" hidden="1">'Sheet1 {16 min}'!$I$22</definedName>
    <definedName name="solver_lhs7" localSheetId="20" hidden="1">'Sheet1 {17 min}'!$I$22</definedName>
    <definedName name="solver_lhs7" localSheetId="21" hidden="1">'Sheet1 {18 min}'!$I$22</definedName>
    <definedName name="solver_lhs7" localSheetId="22" hidden="1">'Sheet1 {19 min}'!$I$22</definedName>
    <definedName name="solver_lhs7" localSheetId="5" hidden="1">'Sheet1 {2 min}'!$I$22</definedName>
    <definedName name="solver_lhs7" localSheetId="23" hidden="1">'Sheet1 {20 min}'!$I$22</definedName>
    <definedName name="solver_lhs7" localSheetId="24" hidden="1">'Sheet1 {21 min}'!$I$22</definedName>
    <definedName name="solver_lhs7" localSheetId="6" hidden="1">'Sheet1 {3 min}'!$I$22</definedName>
    <definedName name="solver_lhs7" localSheetId="7" hidden="1">'Sheet1 {4 min}'!$I$22</definedName>
    <definedName name="solver_lhs7" localSheetId="8" hidden="1">'Sheet1 {5 min}'!$I$22</definedName>
    <definedName name="solver_lhs7" localSheetId="9" hidden="1">'Sheet1 {6 min}'!$I$22</definedName>
    <definedName name="solver_lhs7" localSheetId="10" hidden="1">'Sheet1 {7 min}'!$I$22</definedName>
    <definedName name="solver_lhs7" localSheetId="11" hidden="1">'Sheet1 {8 min}'!$I$22</definedName>
    <definedName name="solver_lhs7" localSheetId="12" hidden="1">'Sheet1 {9 min}'!$I$22</definedName>
    <definedName name="solver_lhs7" localSheetId="3" hidden="1">'Sheet1 {TD}'!$I$8</definedName>
    <definedName name="solver_lhs7" localSheetId="2" hidden="1">'Sheet1 {undeut}'!$I$8</definedName>
    <definedName name="solver_lhs8" localSheetId="4" hidden="1">'Sheet1 {1 min}'!$I$3</definedName>
    <definedName name="solver_lhs8" localSheetId="13" hidden="1">'Sheet1 {10 min}'!$I$3</definedName>
    <definedName name="solver_lhs8" localSheetId="14" hidden="1">'Sheet1 {11 min}'!$I$3</definedName>
    <definedName name="solver_lhs8" localSheetId="15" hidden="1">'Sheet1 {12 min}'!$I$3</definedName>
    <definedName name="solver_lhs8" localSheetId="16" hidden="1">'Sheet1 {13 min}'!$I$3</definedName>
    <definedName name="solver_lhs8" localSheetId="17" hidden="1">'Sheet1 {14 min}'!$I$3</definedName>
    <definedName name="solver_lhs8" localSheetId="18" hidden="1">'Sheet1 {15 min}'!$I$3</definedName>
    <definedName name="solver_lhs8" localSheetId="19" hidden="1">'Sheet1 {16 min}'!$I$3</definedName>
    <definedName name="solver_lhs8" localSheetId="20" hidden="1">'Sheet1 {17 min}'!$I$3</definedName>
    <definedName name="solver_lhs8" localSheetId="21" hidden="1">'Sheet1 {18 min}'!$I$3</definedName>
    <definedName name="solver_lhs8" localSheetId="22" hidden="1">'Sheet1 {19 min}'!$I$3</definedName>
    <definedName name="solver_lhs8" localSheetId="5" hidden="1">'Sheet1 {2 min}'!$I$3</definedName>
    <definedName name="solver_lhs8" localSheetId="23" hidden="1">'Sheet1 {20 min}'!$I$3</definedName>
    <definedName name="solver_lhs8" localSheetId="24" hidden="1">'Sheet1 {21 min}'!$I$3</definedName>
    <definedName name="solver_lhs8" localSheetId="6" hidden="1">'Sheet1 {3 min}'!$I$3</definedName>
    <definedName name="solver_lhs8" localSheetId="7" hidden="1">'Sheet1 {4 min}'!$I$3</definedName>
    <definedName name="solver_lhs8" localSheetId="8" hidden="1">'Sheet1 {5 min}'!$I$3</definedName>
    <definedName name="solver_lhs8" localSheetId="9" hidden="1">'Sheet1 {6 min}'!$I$3</definedName>
    <definedName name="solver_lhs8" localSheetId="10" hidden="1">'Sheet1 {7 min}'!$I$3</definedName>
    <definedName name="solver_lhs8" localSheetId="11" hidden="1">'Sheet1 {8 min}'!$I$3</definedName>
    <definedName name="solver_lhs8" localSheetId="12" hidden="1">'Sheet1 {9 min}'!$I$3</definedName>
    <definedName name="solver_lhs8" localSheetId="3" hidden="1">'Sheet1 {TD}'!$I$8</definedName>
    <definedName name="solver_lhs8" localSheetId="2" hidden="1">'Sheet1 {undeut}'!$I$8</definedName>
    <definedName name="solver_lhs9" localSheetId="4" hidden="1">'Sheet1 {1 min}'!$I$22</definedName>
    <definedName name="solver_lhs9" localSheetId="13" hidden="1">'Sheet1 {10 min}'!$I$22</definedName>
    <definedName name="solver_lhs9" localSheetId="14" hidden="1">'Sheet1 {11 min}'!$I$22</definedName>
    <definedName name="solver_lhs9" localSheetId="15" hidden="1">'Sheet1 {12 min}'!$I$22</definedName>
    <definedName name="solver_lhs9" localSheetId="16" hidden="1">'Sheet1 {13 min}'!$I$22</definedName>
    <definedName name="solver_lhs9" localSheetId="17" hidden="1">'Sheet1 {14 min}'!$I$22</definedName>
    <definedName name="solver_lhs9" localSheetId="18" hidden="1">'Sheet1 {15 min}'!$I$22</definedName>
    <definedName name="solver_lhs9" localSheetId="19" hidden="1">'Sheet1 {16 min}'!$I$22</definedName>
    <definedName name="solver_lhs9" localSheetId="20" hidden="1">'Sheet1 {17 min}'!$I$22</definedName>
    <definedName name="solver_lhs9" localSheetId="21" hidden="1">'Sheet1 {18 min}'!$I$22</definedName>
    <definedName name="solver_lhs9" localSheetId="22" hidden="1">'Sheet1 {19 min}'!$I$22</definedName>
    <definedName name="solver_lhs9" localSheetId="5" hidden="1">'Sheet1 {2 min}'!$I$22</definedName>
    <definedName name="solver_lhs9" localSheetId="23" hidden="1">'Sheet1 {20 min}'!$I$22</definedName>
    <definedName name="solver_lhs9" localSheetId="24" hidden="1">'Sheet1 {21 min}'!$I$22</definedName>
    <definedName name="solver_lhs9" localSheetId="6" hidden="1">'Sheet1 {3 min}'!$I$22</definedName>
    <definedName name="solver_lhs9" localSheetId="7" hidden="1">'Sheet1 {4 min}'!$I$22</definedName>
    <definedName name="solver_lhs9" localSheetId="8" hidden="1">'Sheet1 {5 min}'!$I$22</definedName>
    <definedName name="solver_lhs9" localSheetId="9" hidden="1">'Sheet1 {6 min}'!$I$22</definedName>
    <definedName name="solver_lhs9" localSheetId="10" hidden="1">'Sheet1 {7 min}'!$I$22</definedName>
    <definedName name="solver_lhs9" localSheetId="11" hidden="1">'Sheet1 {8 min}'!$I$22</definedName>
    <definedName name="solver_lhs9" localSheetId="12" hidden="1">'Sheet1 {9 min}'!$I$22</definedName>
    <definedName name="solver_lhs9" localSheetId="3" hidden="1">'Sheet1 {TD}'!$I$3</definedName>
    <definedName name="solver_lhs9" localSheetId="2" hidden="1">'Sheet1 {undeut}'!$I$3</definedName>
    <definedName name="solver_lin" localSheetId="4" hidden="1">2</definedName>
    <definedName name="solver_lin" localSheetId="13" hidden="1">2</definedName>
    <definedName name="solver_lin" localSheetId="14" hidden="1">2</definedName>
    <definedName name="solver_lin" localSheetId="15" hidden="1">2</definedName>
    <definedName name="solver_lin" localSheetId="16" hidden="1">2</definedName>
    <definedName name="solver_lin" localSheetId="17" hidden="1">2</definedName>
    <definedName name="solver_lin" localSheetId="18" hidden="1">2</definedName>
    <definedName name="solver_lin" localSheetId="19" hidden="1">2</definedName>
    <definedName name="solver_lin" localSheetId="20" hidden="1">2</definedName>
    <definedName name="solver_lin" localSheetId="21" hidden="1">2</definedName>
    <definedName name="solver_lin" localSheetId="22" hidden="1">2</definedName>
    <definedName name="solver_lin" localSheetId="5" hidden="1">2</definedName>
    <definedName name="solver_lin" localSheetId="23" hidden="1">2</definedName>
    <definedName name="solver_lin" localSheetId="24" hidden="1">2</definedName>
    <definedName name="solver_lin" localSheetId="6" hidden="1">2</definedName>
    <definedName name="solver_lin" localSheetId="7" hidden="1">2</definedName>
    <definedName name="solver_lin" localSheetId="8" hidden="1">2</definedName>
    <definedName name="solver_lin" localSheetId="9" hidden="1">2</definedName>
    <definedName name="solver_lin" localSheetId="10" hidden="1">2</definedName>
    <definedName name="solver_lin" localSheetId="11" hidden="1">2</definedName>
    <definedName name="solver_lin" localSheetId="12" hidden="1">2</definedName>
    <definedName name="solver_lin" localSheetId="3" hidden="1">2</definedName>
    <definedName name="solver_lin" localSheetId="2" hidden="1">2</definedName>
    <definedName name="solver_neg" localSheetId="4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5" hidden="1">1</definedName>
    <definedName name="solver_neg" localSheetId="23" hidden="1">1</definedName>
    <definedName name="solver_neg" localSheetId="2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3" hidden="1">1</definedName>
    <definedName name="solver_neg" localSheetId="2" hidden="1">1</definedName>
    <definedName name="solver_num" localSheetId="4" hidden="1">13</definedName>
    <definedName name="solver_num" localSheetId="13" hidden="1">13</definedName>
    <definedName name="solver_num" localSheetId="14" hidden="1">13</definedName>
    <definedName name="solver_num" localSheetId="15" hidden="1">13</definedName>
    <definedName name="solver_num" localSheetId="16" hidden="1">13</definedName>
    <definedName name="solver_num" localSheetId="17" hidden="1">13</definedName>
    <definedName name="solver_num" localSheetId="18" hidden="1">13</definedName>
    <definedName name="solver_num" localSheetId="19" hidden="1">13</definedName>
    <definedName name="solver_num" localSheetId="20" hidden="1">13</definedName>
    <definedName name="solver_num" localSheetId="21" hidden="1">13</definedName>
    <definedName name="solver_num" localSheetId="22" hidden="1">13</definedName>
    <definedName name="solver_num" localSheetId="5" hidden="1">13</definedName>
    <definedName name="solver_num" localSheetId="23" hidden="1">13</definedName>
    <definedName name="solver_num" localSheetId="24" hidden="1">13</definedName>
    <definedName name="solver_num" localSheetId="6" hidden="1">13</definedName>
    <definedName name="solver_num" localSheetId="7" hidden="1">13</definedName>
    <definedName name="solver_num" localSheetId="8" hidden="1">13</definedName>
    <definedName name="solver_num" localSheetId="9" hidden="1">13</definedName>
    <definedName name="solver_num" localSheetId="10" hidden="1">13</definedName>
    <definedName name="solver_num" localSheetId="11" hidden="1">13</definedName>
    <definedName name="solver_num" localSheetId="12" hidden="1">13</definedName>
    <definedName name="solver_num" localSheetId="3" hidden="1">12</definedName>
    <definedName name="solver_num" localSheetId="2" hidden="1">12</definedName>
    <definedName name="solver_nwt" localSheetId="4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5" hidden="1">1</definedName>
    <definedName name="solver_nwt" localSheetId="23" hidden="1">1</definedName>
    <definedName name="solver_nwt" localSheetId="2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3" hidden="1">1</definedName>
    <definedName name="solver_nwt" localSheetId="2" hidden="1">1</definedName>
    <definedName name="solver_opt" localSheetId="4" hidden="1">'Sheet1 {1 min}'!$I$6</definedName>
    <definedName name="solver_opt" localSheetId="13" hidden="1">'Sheet1 {10 min}'!$I$6</definedName>
    <definedName name="solver_opt" localSheetId="14" hidden="1">'Sheet1 {11 min}'!$I$6</definedName>
    <definedName name="solver_opt" localSheetId="15" hidden="1">'Sheet1 {12 min}'!$I$6</definedName>
    <definedName name="solver_opt" localSheetId="16" hidden="1">'Sheet1 {13 min}'!$I$6</definedName>
    <definedName name="solver_opt" localSheetId="17" hidden="1">'Sheet1 {14 min}'!$I$6</definedName>
    <definedName name="solver_opt" localSheetId="18" hidden="1">'Sheet1 {15 min}'!$I$6</definedName>
    <definedName name="solver_opt" localSheetId="19" hidden="1">'Sheet1 {16 min}'!$I$6</definedName>
    <definedName name="solver_opt" localSheetId="20" hidden="1">'Sheet1 {17 min}'!$I$6</definedName>
    <definedName name="solver_opt" localSheetId="21" hidden="1">'Sheet1 {18 min}'!$I$6</definedName>
    <definedName name="solver_opt" localSheetId="22" hidden="1">'Sheet1 {19 min}'!$I$6</definedName>
    <definedName name="solver_opt" localSheetId="5" hidden="1">'Sheet1 {2 min}'!$I$6</definedName>
    <definedName name="solver_opt" localSheetId="23" hidden="1">'Sheet1 {20 min}'!$I$6</definedName>
    <definedName name="solver_opt" localSheetId="24" hidden="1">'Sheet1 {21 min}'!$I$6</definedName>
    <definedName name="solver_opt" localSheetId="6" hidden="1">'Sheet1 {3 min}'!$I$6</definedName>
    <definedName name="solver_opt" localSheetId="7" hidden="1">'Sheet1 {4 min}'!$I$6</definedName>
    <definedName name="solver_opt" localSheetId="8" hidden="1">'Sheet1 {5 min}'!$I$6</definedName>
    <definedName name="solver_opt" localSheetId="9" hidden="1">'Sheet1 {6 min}'!$I$6</definedName>
    <definedName name="solver_opt" localSheetId="10" hidden="1">'Sheet1 {7 min}'!$I$6</definedName>
    <definedName name="solver_opt" localSheetId="11" hidden="1">'Sheet1 {8 min}'!$I$6</definedName>
    <definedName name="solver_opt" localSheetId="12" hidden="1">'Sheet1 {9 min}'!$I$6</definedName>
    <definedName name="solver_opt" localSheetId="3" hidden="1">'Sheet1 {TD}'!$I$6</definedName>
    <definedName name="solver_opt" localSheetId="2" hidden="1">'Sheet1 {undeut}'!$I$6</definedName>
    <definedName name="solver_pre" localSheetId="4" hidden="1">0.00000001</definedName>
    <definedName name="solver_pre" localSheetId="13" hidden="1">0.00000001</definedName>
    <definedName name="solver_pre" localSheetId="14" hidden="1">0.00000001</definedName>
    <definedName name="solver_pre" localSheetId="15" hidden="1">0.00000001</definedName>
    <definedName name="solver_pre" localSheetId="16" hidden="1">0.00000001</definedName>
    <definedName name="solver_pre" localSheetId="17" hidden="1">0.00000001</definedName>
    <definedName name="solver_pre" localSheetId="18" hidden="1">0.00000001</definedName>
    <definedName name="solver_pre" localSheetId="19" hidden="1">0.00000001</definedName>
    <definedName name="solver_pre" localSheetId="20" hidden="1">0.00000001</definedName>
    <definedName name="solver_pre" localSheetId="21" hidden="1">0.00000001</definedName>
    <definedName name="solver_pre" localSheetId="22" hidden="1">0.00000001</definedName>
    <definedName name="solver_pre" localSheetId="5" hidden="1">0.00000001</definedName>
    <definedName name="solver_pre" localSheetId="23" hidden="1">0.00000001</definedName>
    <definedName name="solver_pre" localSheetId="24" hidden="1">0.00000001</definedName>
    <definedName name="solver_pre" localSheetId="6" hidden="1">0.00000001</definedName>
    <definedName name="solver_pre" localSheetId="7" hidden="1">0.00000001</definedName>
    <definedName name="solver_pre" localSheetId="8" hidden="1">0.00000001</definedName>
    <definedName name="solver_pre" localSheetId="9" hidden="1">0.00000001</definedName>
    <definedName name="solver_pre" localSheetId="10" hidden="1">0.00000001</definedName>
    <definedName name="solver_pre" localSheetId="11" hidden="1">0.00000001</definedName>
    <definedName name="solver_pre" localSheetId="12" hidden="1">0.00000001</definedName>
    <definedName name="solver_pre" localSheetId="3" hidden="1">0.0000001</definedName>
    <definedName name="solver_pre" localSheetId="2" hidden="1">0.0000001</definedName>
    <definedName name="solver_rel1" localSheetId="4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1</definedName>
    <definedName name="solver_rel1" localSheetId="18" hidden="1">1</definedName>
    <definedName name="solver_rel1" localSheetId="19" hidden="1">1</definedName>
    <definedName name="solver_rel1" localSheetId="20" hidden="1">1</definedName>
    <definedName name="solver_rel1" localSheetId="21" hidden="1">1</definedName>
    <definedName name="solver_rel1" localSheetId="22" hidden="1">1</definedName>
    <definedName name="solver_rel1" localSheetId="5" hidden="1">1</definedName>
    <definedName name="solver_rel1" localSheetId="23" hidden="1">1</definedName>
    <definedName name="solver_rel1" localSheetId="2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3" hidden="1">1</definedName>
    <definedName name="solver_rel1" localSheetId="2" hidden="1">1</definedName>
    <definedName name="solver_rel10" localSheetId="4" hidden="1">3</definedName>
    <definedName name="solver_rel10" localSheetId="13" hidden="1">3</definedName>
    <definedName name="solver_rel10" localSheetId="14" hidden="1">3</definedName>
    <definedName name="solver_rel10" localSheetId="15" hidden="1">3</definedName>
    <definedName name="solver_rel10" localSheetId="16" hidden="1">3</definedName>
    <definedName name="solver_rel10" localSheetId="17" hidden="1">3</definedName>
    <definedName name="solver_rel10" localSheetId="18" hidden="1">3</definedName>
    <definedName name="solver_rel10" localSheetId="19" hidden="1">3</definedName>
    <definedName name="solver_rel10" localSheetId="20" hidden="1">3</definedName>
    <definedName name="solver_rel10" localSheetId="21" hidden="1">3</definedName>
    <definedName name="solver_rel10" localSheetId="22" hidden="1">3</definedName>
    <definedName name="solver_rel10" localSheetId="5" hidden="1">3</definedName>
    <definedName name="solver_rel10" localSheetId="23" hidden="1">3</definedName>
    <definedName name="solver_rel10" localSheetId="24" hidden="1">3</definedName>
    <definedName name="solver_rel10" localSheetId="6" hidden="1">3</definedName>
    <definedName name="solver_rel10" localSheetId="7" hidden="1">3</definedName>
    <definedName name="solver_rel10" localSheetId="8" hidden="1">3</definedName>
    <definedName name="solver_rel10" localSheetId="9" hidden="1">3</definedName>
    <definedName name="solver_rel10" localSheetId="10" hidden="1">3</definedName>
    <definedName name="solver_rel10" localSheetId="11" hidden="1">3</definedName>
    <definedName name="solver_rel10" localSheetId="12" hidden="1">3</definedName>
    <definedName name="solver_rel10" localSheetId="3" hidden="1">1</definedName>
    <definedName name="solver_rel10" localSheetId="2" hidden="1">1</definedName>
    <definedName name="solver_rel11" localSheetId="4" hidden="1">3</definedName>
    <definedName name="solver_rel11" localSheetId="13" hidden="1">3</definedName>
    <definedName name="solver_rel11" localSheetId="14" hidden="1">3</definedName>
    <definedName name="solver_rel11" localSheetId="15" hidden="1">3</definedName>
    <definedName name="solver_rel11" localSheetId="16" hidden="1">3</definedName>
    <definedName name="solver_rel11" localSheetId="17" hidden="1">3</definedName>
    <definedName name="solver_rel11" localSheetId="18" hidden="1">3</definedName>
    <definedName name="solver_rel11" localSheetId="19" hidden="1">3</definedName>
    <definedName name="solver_rel11" localSheetId="20" hidden="1">3</definedName>
    <definedName name="solver_rel11" localSheetId="21" hidden="1">3</definedName>
    <definedName name="solver_rel11" localSheetId="22" hidden="1">3</definedName>
    <definedName name="solver_rel11" localSheetId="5" hidden="1">3</definedName>
    <definedName name="solver_rel11" localSheetId="23" hidden="1">3</definedName>
    <definedName name="solver_rel11" localSheetId="24" hidden="1">3</definedName>
    <definedName name="solver_rel11" localSheetId="6" hidden="1">3</definedName>
    <definedName name="solver_rel11" localSheetId="7" hidden="1">3</definedName>
    <definedName name="solver_rel11" localSheetId="8" hidden="1">3</definedName>
    <definedName name="solver_rel11" localSheetId="9" hidden="1">3</definedName>
    <definedName name="solver_rel11" localSheetId="10" hidden="1">3</definedName>
    <definedName name="solver_rel11" localSheetId="11" hidden="1">3</definedName>
    <definedName name="solver_rel11" localSheetId="12" hidden="1">3</definedName>
    <definedName name="solver_rel11" localSheetId="3" hidden="1">3</definedName>
    <definedName name="solver_rel11" localSheetId="2" hidden="1">3</definedName>
    <definedName name="solver_rel12" localSheetId="4" hidden="1">3</definedName>
    <definedName name="solver_rel12" localSheetId="13" hidden="1">3</definedName>
    <definedName name="solver_rel12" localSheetId="14" hidden="1">3</definedName>
    <definedName name="solver_rel12" localSheetId="15" hidden="1">3</definedName>
    <definedName name="solver_rel12" localSheetId="16" hidden="1">3</definedName>
    <definedName name="solver_rel12" localSheetId="17" hidden="1">3</definedName>
    <definedName name="solver_rel12" localSheetId="18" hidden="1">3</definedName>
    <definedName name="solver_rel12" localSheetId="19" hidden="1">3</definedName>
    <definedName name="solver_rel12" localSheetId="20" hidden="1">3</definedName>
    <definedName name="solver_rel12" localSheetId="21" hidden="1">3</definedName>
    <definedName name="solver_rel12" localSheetId="22" hidden="1">3</definedName>
    <definedName name="solver_rel12" localSheetId="5" hidden="1">3</definedName>
    <definedName name="solver_rel12" localSheetId="23" hidden="1">3</definedName>
    <definedName name="solver_rel12" localSheetId="24" hidden="1">3</definedName>
    <definedName name="solver_rel12" localSheetId="6" hidden="1">3</definedName>
    <definedName name="solver_rel12" localSheetId="7" hidden="1">3</definedName>
    <definedName name="solver_rel12" localSheetId="8" hidden="1">3</definedName>
    <definedName name="solver_rel12" localSheetId="9" hidden="1">3</definedName>
    <definedName name="solver_rel12" localSheetId="10" hidden="1">3</definedName>
    <definedName name="solver_rel12" localSheetId="11" hidden="1">3</definedName>
    <definedName name="solver_rel12" localSheetId="12" hidden="1">3</definedName>
    <definedName name="solver_rel12" localSheetId="3" hidden="1">1</definedName>
    <definedName name="solver_rel12" localSheetId="2" hidden="1">1</definedName>
    <definedName name="solver_rel13" localSheetId="4" hidden="1">1</definedName>
    <definedName name="solver_rel13" localSheetId="13" hidden="1">1</definedName>
    <definedName name="solver_rel13" localSheetId="14" hidden="1">1</definedName>
    <definedName name="solver_rel13" localSheetId="15" hidden="1">1</definedName>
    <definedName name="solver_rel13" localSheetId="16" hidden="1">1</definedName>
    <definedName name="solver_rel13" localSheetId="17" hidden="1">1</definedName>
    <definedName name="solver_rel13" localSheetId="18" hidden="1">1</definedName>
    <definedName name="solver_rel13" localSheetId="19" hidden="1">1</definedName>
    <definedName name="solver_rel13" localSheetId="20" hidden="1">1</definedName>
    <definedName name="solver_rel13" localSheetId="21" hidden="1">1</definedName>
    <definedName name="solver_rel13" localSheetId="22" hidden="1">1</definedName>
    <definedName name="solver_rel13" localSheetId="5" hidden="1">1</definedName>
    <definedName name="solver_rel13" localSheetId="23" hidden="1">1</definedName>
    <definedName name="solver_rel13" localSheetId="24" hidden="1">1</definedName>
    <definedName name="solver_rel13" localSheetId="6" hidden="1">1</definedName>
    <definedName name="solver_rel13" localSheetId="7" hidden="1">1</definedName>
    <definedName name="solver_rel13" localSheetId="8" hidden="1">1</definedName>
    <definedName name="solver_rel13" localSheetId="9" hidden="1">1</definedName>
    <definedName name="solver_rel13" localSheetId="10" hidden="1">1</definedName>
    <definedName name="solver_rel13" localSheetId="11" hidden="1">1</definedName>
    <definedName name="solver_rel13" localSheetId="12" hidden="1">1</definedName>
    <definedName name="solver_rel2" localSheetId="4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16" hidden="1">3</definedName>
    <definedName name="solver_rel2" localSheetId="17" hidden="1">3</definedName>
    <definedName name="solver_rel2" localSheetId="18" hidden="1">3</definedName>
    <definedName name="solver_rel2" localSheetId="19" hidden="1">3</definedName>
    <definedName name="solver_rel2" localSheetId="20" hidden="1">3</definedName>
    <definedName name="solver_rel2" localSheetId="21" hidden="1">3</definedName>
    <definedName name="solver_rel2" localSheetId="22" hidden="1">3</definedName>
    <definedName name="solver_rel2" localSheetId="5" hidden="1">3</definedName>
    <definedName name="solver_rel2" localSheetId="23" hidden="1">3</definedName>
    <definedName name="solver_rel2" localSheetId="24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3" hidden="1">3</definedName>
    <definedName name="solver_rel2" localSheetId="2" hidden="1">3</definedName>
    <definedName name="solver_rel3" localSheetId="4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16" hidden="1">1</definedName>
    <definedName name="solver_rel3" localSheetId="17" hidden="1">1</definedName>
    <definedName name="solver_rel3" localSheetId="18" hidden="1">1</definedName>
    <definedName name="solver_rel3" localSheetId="19" hidden="1">1</definedName>
    <definedName name="solver_rel3" localSheetId="20" hidden="1">1</definedName>
    <definedName name="solver_rel3" localSheetId="21" hidden="1">1</definedName>
    <definedName name="solver_rel3" localSheetId="22" hidden="1">1</definedName>
    <definedName name="solver_rel3" localSheetId="5" hidden="1">1</definedName>
    <definedName name="solver_rel3" localSheetId="23" hidden="1">1</definedName>
    <definedName name="solver_rel3" localSheetId="24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3" hidden="1">3</definedName>
    <definedName name="solver_rel3" localSheetId="2" hidden="1">3</definedName>
    <definedName name="solver_rel4" localSheetId="4" hidden="1">3</definedName>
    <definedName name="solver_rel4" localSheetId="13" hidden="1">3</definedName>
    <definedName name="solver_rel4" localSheetId="14" hidden="1">3</definedName>
    <definedName name="solver_rel4" localSheetId="15" hidden="1">3</definedName>
    <definedName name="solver_rel4" localSheetId="16" hidden="1">3</definedName>
    <definedName name="solver_rel4" localSheetId="17" hidden="1">3</definedName>
    <definedName name="solver_rel4" localSheetId="18" hidden="1">3</definedName>
    <definedName name="solver_rel4" localSheetId="19" hidden="1">3</definedName>
    <definedName name="solver_rel4" localSheetId="20" hidden="1">3</definedName>
    <definedName name="solver_rel4" localSheetId="21" hidden="1">3</definedName>
    <definedName name="solver_rel4" localSheetId="22" hidden="1">3</definedName>
    <definedName name="solver_rel4" localSheetId="5" hidden="1">3</definedName>
    <definedName name="solver_rel4" localSheetId="23" hidden="1">3</definedName>
    <definedName name="solver_rel4" localSheetId="24" hidden="1">3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el4" localSheetId="9" hidden="1">3</definedName>
    <definedName name="solver_rel4" localSheetId="10" hidden="1">3</definedName>
    <definedName name="solver_rel4" localSheetId="11" hidden="1">3</definedName>
    <definedName name="solver_rel4" localSheetId="12" hidden="1">3</definedName>
    <definedName name="solver_rel4" localSheetId="3" hidden="1">1</definedName>
    <definedName name="solver_rel4" localSheetId="2" hidden="1">1</definedName>
    <definedName name="solver_rel5" localSheetId="4" hidden="1">1</definedName>
    <definedName name="solver_rel5" localSheetId="13" hidden="1">1</definedName>
    <definedName name="solver_rel5" localSheetId="14" hidden="1">1</definedName>
    <definedName name="solver_rel5" localSheetId="15" hidden="1">1</definedName>
    <definedName name="solver_rel5" localSheetId="16" hidden="1">1</definedName>
    <definedName name="solver_rel5" localSheetId="17" hidden="1">1</definedName>
    <definedName name="solver_rel5" localSheetId="18" hidden="1">1</definedName>
    <definedName name="solver_rel5" localSheetId="19" hidden="1">1</definedName>
    <definedName name="solver_rel5" localSheetId="20" hidden="1">1</definedName>
    <definedName name="solver_rel5" localSheetId="21" hidden="1">1</definedName>
    <definedName name="solver_rel5" localSheetId="22" hidden="1">1</definedName>
    <definedName name="solver_rel5" localSheetId="5" hidden="1">1</definedName>
    <definedName name="solver_rel5" localSheetId="23" hidden="1">1</definedName>
    <definedName name="solver_rel5" localSheetId="24" hidden="1">1</definedName>
    <definedName name="solver_rel5" localSheetId="6" hidden="1">1</definedName>
    <definedName name="solver_rel5" localSheetId="7" hidden="1">1</definedName>
    <definedName name="solver_rel5" localSheetId="8" hidden="1">1</definedName>
    <definedName name="solver_rel5" localSheetId="9" hidden="1">1</definedName>
    <definedName name="solver_rel5" localSheetId="10" hidden="1">1</definedName>
    <definedName name="solver_rel5" localSheetId="11" hidden="1">1</definedName>
    <definedName name="solver_rel5" localSheetId="12" hidden="1">1</definedName>
    <definedName name="solver_rel5" localSheetId="3" hidden="1">3</definedName>
    <definedName name="solver_rel5" localSheetId="2" hidden="1">3</definedName>
    <definedName name="solver_rel6" localSheetId="4" hidden="1">3</definedName>
    <definedName name="solver_rel6" localSheetId="13" hidden="1">3</definedName>
    <definedName name="solver_rel6" localSheetId="14" hidden="1">3</definedName>
    <definedName name="solver_rel6" localSheetId="15" hidden="1">3</definedName>
    <definedName name="solver_rel6" localSheetId="16" hidden="1">3</definedName>
    <definedName name="solver_rel6" localSheetId="17" hidden="1">3</definedName>
    <definedName name="solver_rel6" localSheetId="18" hidden="1">3</definedName>
    <definedName name="solver_rel6" localSheetId="19" hidden="1">3</definedName>
    <definedName name="solver_rel6" localSheetId="20" hidden="1">3</definedName>
    <definedName name="solver_rel6" localSheetId="21" hidden="1">3</definedName>
    <definedName name="solver_rel6" localSheetId="22" hidden="1">3</definedName>
    <definedName name="solver_rel6" localSheetId="5" hidden="1">3</definedName>
    <definedName name="solver_rel6" localSheetId="23" hidden="1">3</definedName>
    <definedName name="solver_rel6" localSheetId="24" hidden="1">3</definedName>
    <definedName name="solver_rel6" localSheetId="6" hidden="1">3</definedName>
    <definedName name="solver_rel6" localSheetId="7" hidden="1">3</definedName>
    <definedName name="solver_rel6" localSheetId="8" hidden="1">3</definedName>
    <definedName name="solver_rel6" localSheetId="9" hidden="1">3</definedName>
    <definedName name="solver_rel6" localSheetId="10" hidden="1">3</definedName>
    <definedName name="solver_rel6" localSheetId="11" hidden="1">3</definedName>
    <definedName name="solver_rel6" localSheetId="12" hidden="1">3</definedName>
    <definedName name="solver_rel6" localSheetId="3" hidden="1">1</definedName>
    <definedName name="solver_rel6" localSheetId="2" hidden="1">1</definedName>
    <definedName name="solver_rel7" localSheetId="4" hidden="1">3</definedName>
    <definedName name="solver_rel7" localSheetId="13" hidden="1">3</definedName>
    <definedName name="solver_rel7" localSheetId="14" hidden="1">3</definedName>
    <definedName name="solver_rel7" localSheetId="15" hidden="1">3</definedName>
    <definedName name="solver_rel7" localSheetId="16" hidden="1">3</definedName>
    <definedName name="solver_rel7" localSheetId="17" hidden="1">3</definedName>
    <definedName name="solver_rel7" localSheetId="18" hidden="1">3</definedName>
    <definedName name="solver_rel7" localSheetId="19" hidden="1">3</definedName>
    <definedName name="solver_rel7" localSheetId="20" hidden="1">3</definedName>
    <definedName name="solver_rel7" localSheetId="21" hidden="1">3</definedName>
    <definedName name="solver_rel7" localSheetId="22" hidden="1">3</definedName>
    <definedName name="solver_rel7" localSheetId="5" hidden="1">3</definedName>
    <definedName name="solver_rel7" localSheetId="23" hidden="1">3</definedName>
    <definedName name="solver_rel7" localSheetId="24" hidden="1">3</definedName>
    <definedName name="solver_rel7" localSheetId="6" hidden="1">3</definedName>
    <definedName name="solver_rel7" localSheetId="7" hidden="1">3</definedName>
    <definedName name="solver_rel7" localSheetId="8" hidden="1">3</definedName>
    <definedName name="solver_rel7" localSheetId="9" hidden="1">3</definedName>
    <definedName name="solver_rel7" localSheetId="10" hidden="1">3</definedName>
    <definedName name="solver_rel7" localSheetId="11" hidden="1">3</definedName>
    <definedName name="solver_rel7" localSheetId="12" hidden="1">3</definedName>
    <definedName name="solver_rel7" localSheetId="3" hidden="1">1</definedName>
    <definedName name="solver_rel7" localSheetId="2" hidden="1">1</definedName>
    <definedName name="solver_rel8" localSheetId="4" hidden="1">1</definedName>
    <definedName name="solver_rel8" localSheetId="13" hidden="1">1</definedName>
    <definedName name="solver_rel8" localSheetId="14" hidden="1">1</definedName>
    <definedName name="solver_rel8" localSheetId="15" hidden="1">1</definedName>
    <definedName name="solver_rel8" localSheetId="16" hidden="1">1</definedName>
    <definedName name="solver_rel8" localSheetId="17" hidden="1">1</definedName>
    <definedName name="solver_rel8" localSheetId="18" hidden="1">1</definedName>
    <definedName name="solver_rel8" localSheetId="19" hidden="1">1</definedName>
    <definedName name="solver_rel8" localSheetId="20" hidden="1">1</definedName>
    <definedName name="solver_rel8" localSheetId="21" hidden="1">1</definedName>
    <definedName name="solver_rel8" localSheetId="22" hidden="1">1</definedName>
    <definedName name="solver_rel8" localSheetId="5" hidden="1">1</definedName>
    <definedName name="solver_rel8" localSheetId="23" hidden="1">1</definedName>
    <definedName name="solver_rel8" localSheetId="24" hidden="1">1</definedName>
    <definedName name="solver_rel8" localSheetId="6" hidden="1">1</definedName>
    <definedName name="solver_rel8" localSheetId="7" hidden="1">1</definedName>
    <definedName name="solver_rel8" localSheetId="8" hidden="1">1</definedName>
    <definedName name="solver_rel8" localSheetId="9" hidden="1">1</definedName>
    <definedName name="solver_rel8" localSheetId="10" hidden="1">1</definedName>
    <definedName name="solver_rel8" localSheetId="11" hidden="1">1</definedName>
    <definedName name="solver_rel8" localSheetId="12" hidden="1">1</definedName>
    <definedName name="solver_rel8" localSheetId="3" hidden="1">3</definedName>
    <definedName name="solver_rel8" localSheetId="2" hidden="1">3</definedName>
    <definedName name="solver_rel9" localSheetId="4" hidden="1">1</definedName>
    <definedName name="solver_rel9" localSheetId="13" hidden="1">1</definedName>
    <definedName name="solver_rel9" localSheetId="14" hidden="1">1</definedName>
    <definedName name="solver_rel9" localSheetId="15" hidden="1">1</definedName>
    <definedName name="solver_rel9" localSheetId="16" hidden="1">1</definedName>
    <definedName name="solver_rel9" localSheetId="17" hidden="1">1</definedName>
    <definedName name="solver_rel9" localSheetId="18" hidden="1">1</definedName>
    <definedName name="solver_rel9" localSheetId="19" hidden="1">1</definedName>
    <definedName name="solver_rel9" localSheetId="20" hidden="1">1</definedName>
    <definedName name="solver_rel9" localSheetId="21" hidden="1">1</definedName>
    <definedName name="solver_rel9" localSheetId="22" hidden="1">1</definedName>
    <definedName name="solver_rel9" localSheetId="5" hidden="1">1</definedName>
    <definedName name="solver_rel9" localSheetId="23" hidden="1">1</definedName>
    <definedName name="solver_rel9" localSheetId="24" hidden="1">1</definedName>
    <definedName name="solver_rel9" localSheetId="6" hidden="1">1</definedName>
    <definedName name="solver_rel9" localSheetId="7" hidden="1">1</definedName>
    <definedName name="solver_rel9" localSheetId="8" hidden="1">1</definedName>
    <definedName name="solver_rel9" localSheetId="9" hidden="1">1</definedName>
    <definedName name="solver_rel9" localSheetId="10" hidden="1">1</definedName>
    <definedName name="solver_rel9" localSheetId="11" hidden="1">1</definedName>
    <definedName name="solver_rel9" localSheetId="12" hidden="1">1</definedName>
    <definedName name="solver_rel9" localSheetId="3" hidden="1">3</definedName>
    <definedName name="solver_rel9" localSheetId="2" hidden="1">3</definedName>
    <definedName name="solver_rhs1" localSheetId="4" hidden="1">0.99</definedName>
    <definedName name="solver_rhs1" localSheetId="13" hidden="1">0.99</definedName>
    <definedName name="solver_rhs1" localSheetId="14" hidden="1">0.99</definedName>
    <definedName name="solver_rhs1" localSheetId="15" hidden="1">0.99</definedName>
    <definedName name="solver_rhs1" localSheetId="16" hidden="1">0.99</definedName>
    <definedName name="solver_rhs1" localSheetId="17" hidden="1">0.99</definedName>
    <definedName name="solver_rhs1" localSheetId="18" hidden="1">0.99</definedName>
    <definedName name="solver_rhs1" localSheetId="19" hidden="1">0.99</definedName>
    <definedName name="solver_rhs1" localSheetId="20" hidden="1">0.99</definedName>
    <definedName name="solver_rhs1" localSheetId="21" hidden="1">0.99</definedName>
    <definedName name="solver_rhs1" localSheetId="22" hidden="1">0.99</definedName>
    <definedName name="solver_rhs1" localSheetId="5" hidden="1">0.99</definedName>
    <definedName name="solver_rhs1" localSheetId="23" hidden="1">0.99</definedName>
    <definedName name="solver_rhs1" localSheetId="24" hidden="1">0.99</definedName>
    <definedName name="solver_rhs1" localSheetId="6" hidden="1">0.99</definedName>
    <definedName name="solver_rhs1" localSheetId="7" hidden="1">0.99</definedName>
    <definedName name="solver_rhs1" localSheetId="8" hidden="1">0.99</definedName>
    <definedName name="solver_rhs1" localSheetId="9" hidden="1">0.99</definedName>
    <definedName name="solver_rhs1" localSheetId="10" hidden="1">0.99</definedName>
    <definedName name="solver_rhs1" localSheetId="11" hidden="1">0.99</definedName>
    <definedName name="solver_rhs1" localSheetId="12" hidden="1">0.99</definedName>
    <definedName name="solver_rhs1" localSheetId="3" hidden="1">0.99</definedName>
    <definedName name="solver_rhs1" localSheetId="2" hidden="1">0.99</definedName>
    <definedName name="solver_rhs10" localSheetId="4" hidden="1">'Sheet1 {1 min}'!$I$4</definedName>
    <definedName name="solver_rhs10" localSheetId="13" hidden="1">'Sheet1 {10 min}'!$I$4</definedName>
    <definedName name="solver_rhs10" localSheetId="14" hidden="1">'Sheet1 {11 min}'!$I$4</definedName>
    <definedName name="solver_rhs10" localSheetId="15" hidden="1">'Sheet1 {12 min}'!$I$4</definedName>
    <definedName name="solver_rhs10" localSheetId="16" hidden="1">'Sheet1 {13 min}'!$I$4</definedName>
    <definedName name="solver_rhs10" localSheetId="17" hidden="1">'Sheet1 {14 min}'!$I$4</definedName>
    <definedName name="solver_rhs10" localSheetId="18" hidden="1">'Sheet1 {15 min}'!$I$4</definedName>
    <definedName name="solver_rhs10" localSheetId="19" hidden="1">'Sheet1 {16 min}'!$I$4</definedName>
    <definedName name="solver_rhs10" localSheetId="20" hidden="1">'Sheet1 {17 min}'!$I$4</definedName>
    <definedName name="solver_rhs10" localSheetId="21" hidden="1">'Sheet1 {18 min}'!$I$4</definedName>
    <definedName name="solver_rhs10" localSheetId="22" hidden="1">'Sheet1 {19 min}'!$I$4</definedName>
    <definedName name="solver_rhs10" localSheetId="5" hidden="1">'Sheet1 {2 min}'!$I$4</definedName>
    <definedName name="solver_rhs10" localSheetId="23" hidden="1">'Sheet1 {20 min}'!$I$4</definedName>
    <definedName name="solver_rhs10" localSheetId="24" hidden="1">'Sheet1 {21 min}'!$I$4</definedName>
    <definedName name="solver_rhs10" localSheetId="6" hidden="1">'Sheet1 {3 min}'!$I$4</definedName>
    <definedName name="solver_rhs10" localSheetId="7" hidden="1">'Sheet1 {4 min}'!$I$4</definedName>
    <definedName name="solver_rhs10" localSheetId="8" hidden="1">'Sheet1 {5 min}'!$I$4</definedName>
    <definedName name="solver_rhs10" localSheetId="9" hidden="1">'Sheet1 {6 min}'!$I$4</definedName>
    <definedName name="solver_rhs10" localSheetId="10" hidden="1">'Sheet1 {7 min}'!$I$4</definedName>
    <definedName name="solver_rhs10" localSheetId="11" hidden="1">'Sheet1 {8 min}'!$I$4</definedName>
    <definedName name="solver_rhs10" localSheetId="12" hidden="1">'Sheet1 {9 min}'!$I$4</definedName>
    <definedName name="solver_rhs10" localSheetId="3" hidden="1">4*'Sheet1 {TD}'!$G$6*('Sheet1 {TD}'!$G$4-'Sheet1 {TD}'!$I$2)</definedName>
    <definedName name="solver_rhs10" localSheetId="2" hidden="1">4*'Sheet1 {undeut}'!$G$6*('Sheet1 {undeut}'!$G$4-'Sheet1 {undeut}'!$I$2)</definedName>
    <definedName name="solver_rhs11" localSheetId="4" hidden="1">'Sheet1 {1 min}'!$I$4</definedName>
    <definedName name="solver_rhs11" localSheetId="13" hidden="1">'Sheet1 {10 min}'!$I$4</definedName>
    <definedName name="solver_rhs11" localSheetId="14" hidden="1">'Sheet1 {11 min}'!$I$4</definedName>
    <definedName name="solver_rhs11" localSheetId="15" hidden="1">'Sheet1 {12 min}'!$I$4</definedName>
    <definedName name="solver_rhs11" localSheetId="16" hidden="1">'Sheet1 {13 min}'!$I$4</definedName>
    <definedName name="solver_rhs11" localSheetId="17" hidden="1">'Sheet1 {14 min}'!$I$4</definedName>
    <definedName name="solver_rhs11" localSheetId="18" hidden="1">'Sheet1 {15 min}'!$I$4</definedName>
    <definedName name="solver_rhs11" localSheetId="19" hidden="1">'Sheet1 {16 min}'!$I$4</definedName>
    <definedName name="solver_rhs11" localSheetId="20" hidden="1">'Sheet1 {17 min}'!$I$4</definedName>
    <definedName name="solver_rhs11" localSheetId="21" hidden="1">'Sheet1 {18 min}'!$I$4</definedName>
    <definedName name="solver_rhs11" localSheetId="22" hidden="1">'Sheet1 {19 min}'!$I$4</definedName>
    <definedName name="solver_rhs11" localSheetId="5" hidden="1">'Sheet1 {2 min}'!$I$4</definedName>
    <definedName name="solver_rhs11" localSheetId="23" hidden="1">'Sheet1 {20 min}'!$I$4</definedName>
    <definedName name="solver_rhs11" localSheetId="24" hidden="1">'Sheet1 {21 min}'!$I$4</definedName>
    <definedName name="solver_rhs11" localSheetId="6" hidden="1">'Sheet1 {3 min}'!$I$4</definedName>
    <definedName name="solver_rhs11" localSheetId="7" hidden="1">'Sheet1 {4 min}'!$I$4</definedName>
    <definedName name="solver_rhs11" localSheetId="8" hidden="1">'Sheet1 {5 min}'!$I$4</definedName>
    <definedName name="solver_rhs11" localSheetId="9" hidden="1">'Sheet1 {6 min}'!$I$4</definedName>
    <definedName name="solver_rhs11" localSheetId="10" hidden="1">'Sheet1 {7 min}'!$I$4</definedName>
    <definedName name="solver_rhs11" localSheetId="11" hidden="1">'Sheet1 {8 min}'!$I$4</definedName>
    <definedName name="solver_rhs11" localSheetId="12" hidden="1">'Sheet1 {9 min}'!$I$4</definedName>
    <definedName name="solver_rhs11" localSheetId="3" hidden="1">0</definedName>
    <definedName name="solver_rhs11" localSheetId="2" hidden="1">0</definedName>
    <definedName name="solver_rhs12" localSheetId="4" hidden="1">0</definedName>
    <definedName name="solver_rhs12" localSheetId="13" hidden="1">0</definedName>
    <definedName name="solver_rhs12" localSheetId="14" hidden="1">0</definedName>
    <definedName name="solver_rhs12" localSheetId="15" hidden="1">0</definedName>
    <definedName name="solver_rhs12" localSheetId="16" hidden="1">0</definedName>
    <definedName name="solver_rhs12" localSheetId="17" hidden="1">0</definedName>
    <definedName name="solver_rhs12" localSheetId="18" hidden="1">0</definedName>
    <definedName name="solver_rhs12" localSheetId="19" hidden="1">0</definedName>
    <definedName name="solver_rhs12" localSheetId="20" hidden="1">0</definedName>
    <definedName name="solver_rhs12" localSheetId="21" hidden="1">0</definedName>
    <definedName name="solver_rhs12" localSheetId="22" hidden="1">0</definedName>
    <definedName name="solver_rhs12" localSheetId="5" hidden="1">0</definedName>
    <definedName name="solver_rhs12" localSheetId="23" hidden="1">0</definedName>
    <definedName name="solver_rhs12" localSheetId="24" hidden="1">0</definedName>
    <definedName name="solver_rhs12" localSheetId="6" hidden="1">0</definedName>
    <definedName name="solver_rhs12" localSheetId="7" hidden="1">0</definedName>
    <definedName name="solver_rhs12" localSheetId="8" hidden="1">0</definedName>
    <definedName name="solver_rhs12" localSheetId="9" hidden="1">0</definedName>
    <definedName name="solver_rhs12" localSheetId="10" hidden="1">0</definedName>
    <definedName name="solver_rhs12" localSheetId="11" hidden="1">0</definedName>
    <definedName name="solver_rhs12" localSheetId="12" hidden="1">0</definedName>
    <definedName name="solver_rhs12" localSheetId="3" hidden="1">ABS(MIN('Sheet1 {TD}'!$F$40,'Sheet1 {TD}'!$F$41))</definedName>
    <definedName name="solver_rhs12" localSheetId="2" hidden="1">ABS(MIN('Sheet1 {undeut}'!$F$40,'Sheet1 {undeut}'!$F$41))</definedName>
    <definedName name="solver_rhs13" localSheetId="4" hidden="1">'Sheet1 {1 min}'!$F$33</definedName>
    <definedName name="solver_rhs13" localSheetId="13" hidden="1">'Sheet1 {10 min}'!$F$33</definedName>
    <definedName name="solver_rhs13" localSheetId="14" hidden="1">'Sheet1 {11 min}'!$F$33</definedName>
    <definedName name="solver_rhs13" localSheetId="15" hidden="1">'Sheet1 {12 min}'!$F$33</definedName>
    <definedName name="solver_rhs13" localSheetId="16" hidden="1">'Sheet1 {13 min}'!$F$33</definedName>
    <definedName name="solver_rhs13" localSheetId="17" hidden="1">'Sheet1 {14 min}'!$F$33</definedName>
    <definedName name="solver_rhs13" localSheetId="18" hidden="1">'Sheet1 {15 min}'!$F$33</definedName>
    <definedName name="solver_rhs13" localSheetId="19" hidden="1">'Sheet1 {16 min}'!$F$33</definedName>
    <definedName name="solver_rhs13" localSheetId="20" hidden="1">'Sheet1 {17 min}'!$F$33</definedName>
    <definedName name="solver_rhs13" localSheetId="21" hidden="1">'Sheet1 {18 min}'!$F$33</definedName>
    <definedName name="solver_rhs13" localSheetId="22" hidden="1">'Sheet1 {19 min}'!$F$33</definedName>
    <definedName name="solver_rhs13" localSheetId="5" hidden="1">'Sheet1 {2 min}'!$F$33</definedName>
    <definedName name="solver_rhs13" localSheetId="23" hidden="1">'Sheet1 {20 min}'!$F$33</definedName>
    <definedName name="solver_rhs13" localSheetId="24" hidden="1">'Sheet1 {21 min}'!$F$33</definedName>
    <definedName name="solver_rhs13" localSheetId="6" hidden="1">'Sheet1 {3 min}'!$F$33</definedName>
    <definedName name="solver_rhs13" localSheetId="7" hidden="1">'Sheet1 {4 min}'!$F$33</definedName>
    <definedName name="solver_rhs13" localSheetId="8" hidden="1">'Sheet1 {5 min}'!$F$33</definedName>
    <definedName name="solver_rhs13" localSheetId="9" hidden="1">'Sheet1 {6 min}'!$F$33</definedName>
    <definedName name="solver_rhs13" localSheetId="10" hidden="1">'Sheet1 {7 min}'!$F$33</definedName>
    <definedName name="solver_rhs13" localSheetId="11" hidden="1">'Sheet1 {8 min}'!$F$33</definedName>
    <definedName name="solver_rhs13" localSheetId="12" hidden="1">'Sheet1 {9 min}'!$F$33</definedName>
    <definedName name="solver_rhs2" localSheetId="4" hidden="1">0.0000001</definedName>
    <definedName name="solver_rhs2" localSheetId="13" hidden="1">0.0000001</definedName>
    <definedName name="solver_rhs2" localSheetId="14" hidden="1">0.0000001</definedName>
    <definedName name="solver_rhs2" localSheetId="15" hidden="1">0.0000001</definedName>
    <definedName name="solver_rhs2" localSheetId="16" hidden="1">0.0000001</definedName>
    <definedName name="solver_rhs2" localSheetId="17" hidden="1">0.0000001</definedName>
    <definedName name="solver_rhs2" localSheetId="18" hidden="1">0.0000001</definedName>
    <definedName name="solver_rhs2" localSheetId="19" hidden="1">0.0000001</definedName>
    <definedName name="solver_rhs2" localSheetId="20" hidden="1">0.0000001</definedName>
    <definedName name="solver_rhs2" localSheetId="21" hidden="1">0.0000001</definedName>
    <definedName name="solver_rhs2" localSheetId="22" hidden="1">0.0000001</definedName>
    <definedName name="solver_rhs2" localSheetId="5" hidden="1">0.0000001</definedName>
    <definedName name="solver_rhs2" localSheetId="23" hidden="1">0.0000001</definedName>
    <definedName name="solver_rhs2" localSheetId="24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hs2" localSheetId="10" hidden="1">0.0000001</definedName>
    <definedName name="solver_rhs2" localSheetId="11" hidden="1">0.0000001</definedName>
    <definedName name="solver_rhs2" localSheetId="12" hidden="1">0.0000001</definedName>
    <definedName name="solver_rhs2" localSheetId="3" hidden="1">0.0000001</definedName>
    <definedName name="solver_rhs2" localSheetId="2" hidden="1">0.0000001</definedName>
    <definedName name="solver_rhs3" localSheetId="4" hidden="1">'Sheet1 {1 min}'!$I$20</definedName>
    <definedName name="solver_rhs3" localSheetId="13" hidden="1">'Sheet1 {10 min}'!$I$20</definedName>
    <definedName name="solver_rhs3" localSheetId="14" hidden="1">'Sheet1 {11 min}'!$I$20</definedName>
    <definedName name="solver_rhs3" localSheetId="15" hidden="1">'Sheet1 {12 min}'!$I$20</definedName>
    <definedName name="solver_rhs3" localSheetId="16" hidden="1">'Sheet1 {13 min}'!$I$20</definedName>
    <definedName name="solver_rhs3" localSheetId="17" hidden="1">'Sheet1 {14 min}'!$I$20</definedName>
    <definedName name="solver_rhs3" localSheetId="18" hidden="1">'Sheet1 {15 min}'!$I$20</definedName>
    <definedName name="solver_rhs3" localSheetId="19" hidden="1">'Sheet1 {16 min}'!$I$20</definedName>
    <definedName name="solver_rhs3" localSheetId="20" hidden="1">'Sheet1 {17 min}'!$I$20</definedName>
    <definedName name="solver_rhs3" localSheetId="21" hidden="1">'Sheet1 {18 min}'!$I$20</definedName>
    <definedName name="solver_rhs3" localSheetId="22" hidden="1">'Sheet1 {19 min}'!$I$20</definedName>
    <definedName name="solver_rhs3" localSheetId="5" hidden="1">'Sheet1 {2 min}'!$I$20</definedName>
    <definedName name="solver_rhs3" localSheetId="23" hidden="1">'Sheet1 {20 min}'!$I$20</definedName>
    <definedName name="solver_rhs3" localSheetId="24" hidden="1">'Sheet1 {21 min}'!$I$20</definedName>
    <definedName name="solver_rhs3" localSheetId="6" hidden="1">'Sheet1 {3 min}'!$I$20</definedName>
    <definedName name="solver_rhs3" localSheetId="7" hidden="1">'Sheet1 {4 min}'!$I$20</definedName>
    <definedName name="solver_rhs3" localSheetId="8" hidden="1">'Sheet1 {5 min}'!$I$20</definedName>
    <definedName name="solver_rhs3" localSheetId="9" hidden="1">'Sheet1 {6 min}'!$I$20</definedName>
    <definedName name="solver_rhs3" localSheetId="10" hidden="1">'Sheet1 {7 min}'!$I$20</definedName>
    <definedName name="solver_rhs3" localSheetId="11" hidden="1">'Sheet1 {8 min}'!$I$20</definedName>
    <definedName name="solver_rhs3" localSheetId="12" hidden="1">'Sheet1 {9 min}'!$I$20</definedName>
    <definedName name="solver_rhs3" localSheetId="3" hidden="1">1</definedName>
    <definedName name="solver_rhs3" localSheetId="2" hidden="1">1</definedName>
    <definedName name="solver_rhs4" localSheetId="4" hidden="1">0.0000001</definedName>
    <definedName name="solver_rhs4" localSheetId="13" hidden="1">0.0000001</definedName>
    <definedName name="solver_rhs4" localSheetId="14" hidden="1">0.0000001</definedName>
    <definedName name="solver_rhs4" localSheetId="15" hidden="1">0.0000001</definedName>
    <definedName name="solver_rhs4" localSheetId="16" hidden="1">0.0000001</definedName>
    <definedName name="solver_rhs4" localSheetId="17" hidden="1">0.0000001</definedName>
    <definedName name="solver_rhs4" localSheetId="18" hidden="1">0.0000001</definedName>
    <definedName name="solver_rhs4" localSheetId="19" hidden="1">0.0000001</definedName>
    <definedName name="solver_rhs4" localSheetId="20" hidden="1">0.0000001</definedName>
    <definedName name="solver_rhs4" localSheetId="21" hidden="1">0.0000001</definedName>
    <definedName name="solver_rhs4" localSheetId="22" hidden="1">0.0000001</definedName>
    <definedName name="solver_rhs4" localSheetId="5" hidden="1">0.0000001</definedName>
    <definedName name="solver_rhs4" localSheetId="23" hidden="1">0.0000001</definedName>
    <definedName name="solver_rhs4" localSheetId="24" hidden="1">0.0000001</definedName>
    <definedName name="solver_rhs4" localSheetId="6" hidden="1">0.0000001</definedName>
    <definedName name="solver_rhs4" localSheetId="7" hidden="1">0.0000001</definedName>
    <definedName name="solver_rhs4" localSheetId="8" hidden="1">0.0000001</definedName>
    <definedName name="solver_rhs4" localSheetId="9" hidden="1">0.0000001</definedName>
    <definedName name="solver_rhs4" localSheetId="10" hidden="1">0.0000001</definedName>
    <definedName name="solver_rhs4" localSheetId="11" hidden="1">0.0000001</definedName>
    <definedName name="solver_rhs4" localSheetId="12" hidden="1">0.0000001</definedName>
    <definedName name="solver_rhs4" localSheetId="3" hidden="1">4*'Sheet1 {TD}'!$G$6*('Sheet1 {TD}'!$G$4-'Sheet1 {TD}'!$I$2)</definedName>
    <definedName name="solver_rhs4" localSheetId="2" hidden="1">4*'Sheet1 {undeut}'!$G$6*('Sheet1 {undeut}'!$G$4-'Sheet1 {undeut}'!$I$2)</definedName>
    <definedName name="solver_rhs5" localSheetId="4" hidden="1">'Sheet1 {1 min}'!$I$20</definedName>
    <definedName name="solver_rhs5" localSheetId="13" hidden="1">'Sheet1 {10 min}'!$I$20</definedName>
    <definedName name="solver_rhs5" localSheetId="14" hidden="1">'Sheet1 {11 min}'!$I$20</definedName>
    <definedName name="solver_rhs5" localSheetId="15" hidden="1">'Sheet1 {12 min}'!$I$20</definedName>
    <definedName name="solver_rhs5" localSheetId="16" hidden="1">'Sheet1 {13 min}'!$I$20</definedName>
    <definedName name="solver_rhs5" localSheetId="17" hidden="1">'Sheet1 {14 min}'!$I$20</definedName>
    <definedName name="solver_rhs5" localSheetId="18" hidden="1">'Sheet1 {15 min}'!$I$20</definedName>
    <definedName name="solver_rhs5" localSheetId="19" hidden="1">'Sheet1 {16 min}'!$I$20</definedName>
    <definedName name="solver_rhs5" localSheetId="20" hidden="1">'Sheet1 {17 min}'!$I$20</definedName>
    <definedName name="solver_rhs5" localSheetId="21" hidden="1">'Sheet1 {18 min}'!$I$20</definedName>
    <definedName name="solver_rhs5" localSheetId="22" hidden="1">'Sheet1 {19 min}'!$I$20</definedName>
    <definedName name="solver_rhs5" localSheetId="5" hidden="1">'Sheet1 {2 min}'!$I$20</definedName>
    <definedName name="solver_rhs5" localSheetId="23" hidden="1">'Sheet1 {20 min}'!$I$20</definedName>
    <definedName name="solver_rhs5" localSheetId="24" hidden="1">'Sheet1 {21 min}'!$I$20</definedName>
    <definedName name="solver_rhs5" localSheetId="6" hidden="1">'Sheet1 {3 min}'!$I$20</definedName>
    <definedName name="solver_rhs5" localSheetId="7" hidden="1">'Sheet1 {4 min}'!$I$20</definedName>
    <definedName name="solver_rhs5" localSheetId="8" hidden="1">'Sheet1 {5 min}'!$I$20</definedName>
    <definedName name="solver_rhs5" localSheetId="9" hidden="1">'Sheet1 {6 min}'!$I$20</definedName>
    <definedName name="solver_rhs5" localSheetId="10" hidden="1">'Sheet1 {7 min}'!$I$20</definedName>
    <definedName name="solver_rhs5" localSheetId="11" hidden="1">'Sheet1 {8 min}'!$I$20</definedName>
    <definedName name="solver_rhs5" localSheetId="12" hidden="1">'Sheet1 {9 min}'!$I$20</definedName>
    <definedName name="solver_rhs5" localSheetId="3" hidden="1">0</definedName>
    <definedName name="solver_rhs5" localSheetId="2" hidden="1">0</definedName>
    <definedName name="solver_rhs6" localSheetId="4" hidden="1">1.001</definedName>
    <definedName name="solver_rhs6" localSheetId="13" hidden="1">1.001</definedName>
    <definedName name="solver_rhs6" localSheetId="14" hidden="1">1.001</definedName>
    <definedName name="solver_rhs6" localSheetId="15" hidden="1">1.001</definedName>
    <definedName name="solver_rhs6" localSheetId="16" hidden="1">1.001</definedName>
    <definedName name="solver_rhs6" localSheetId="17" hidden="1">1.001</definedName>
    <definedName name="solver_rhs6" localSheetId="18" hidden="1">1.001</definedName>
    <definedName name="solver_rhs6" localSheetId="19" hidden="1">1.001</definedName>
    <definedName name="solver_rhs6" localSheetId="20" hidden="1">1.001</definedName>
    <definedName name="solver_rhs6" localSheetId="21" hidden="1">1.001</definedName>
    <definedName name="solver_rhs6" localSheetId="22" hidden="1">1.001</definedName>
    <definedName name="solver_rhs6" localSheetId="5" hidden="1">1.001</definedName>
    <definedName name="solver_rhs6" localSheetId="23" hidden="1">1.001</definedName>
    <definedName name="solver_rhs6" localSheetId="24" hidden="1">1.001</definedName>
    <definedName name="solver_rhs6" localSheetId="6" hidden="1">1.001</definedName>
    <definedName name="solver_rhs6" localSheetId="7" hidden="1">1.001</definedName>
    <definedName name="solver_rhs6" localSheetId="8" hidden="1">1.001</definedName>
    <definedName name="solver_rhs6" localSheetId="9" hidden="1">1.001</definedName>
    <definedName name="solver_rhs6" localSheetId="10" hidden="1">1.001</definedName>
    <definedName name="solver_rhs6" localSheetId="11" hidden="1">1.001</definedName>
    <definedName name="solver_rhs6" localSheetId="12" hidden="1">1.001</definedName>
    <definedName name="solver_rhs6" localSheetId="3" hidden="1">ABS(MIN('Sheet1 {TD}'!$F$40,'Sheet1 {TD}'!$F$41))</definedName>
    <definedName name="solver_rhs6" localSheetId="2" hidden="1">ABS(MIN('Sheet1 {undeut}'!$F$40,'Sheet1 {undeut}'!$F$41))</definedName>
    <definedName name="solver_rhs7" localSheetId="4" hidden="1">1.001</definedName>
    <definedName name="solver_rhs7" localSheetId="13" hidden="1">1.001</definedName>
    <definedName name="solver_rhs7" localSheetId="14" hidden="1">1.001</definedName>
    <definedName name="solver_rhs7" localSheetId="15" hidden="1">1.001</definedName>
    <definedName name="solver_rhs7" localSheetId="16" hidden="1">1.001</definedName>
    <definedName name="solver_rhs7" localSheetId="17" hidden="1">1.001</definedName>
    <definedName name="solver_rhs7" localSheetId="18" hidden="1">1.001</definedName>
    <definedName name="solver_rhs7" localSheetId="19" hidden="1">1.001</definedName>
    <definedName name="solver_rhs7" localSheetId="20" hidden="1">1.001</definedName>
    <definedName name="solver_rhs7" localSheetId="21" hidden="1">1.001</definedName>
    <definedName name="solver_rhs7" localSheetId="22" hidden="1">1.001</definedName>
    <definedName name="solver_rhs7" localSheetId="5" hidden="1">1.001</definedName>
    <definedName name="solver_rhs7" localSheetId="23" hidden="1">1.001</definedName>
    <definedName name="solver_rhs7" localSheetId="24" hidden="1">1.001</definedName>
    <definedName name="solver_rhs7" localSheetId="6" hidden="1">1.001</definedName>
    <definedName name="solver_rhs7" localSheetId="7" hidden="1">1.001</definedName>
    <definedName name="solver_rhs7" localSheetId="8" hidden="1">1.001</definedName>
    <definedName name="solver_rhs7" localSheetId="9" hidden="1">1.001</definedName>
    <definedName name="solver_rhs7" localSheetId="10" hidden="1">1.001</definedName>
    <definedName name="solver_rhs7" localSheetId="11" hidden="1">1.001</definedName>
    <definedName name="solver_rhs7" localSheetId="12" hidden="1">1.001</definedName>
    <definedName name="solver_rhs7" localSheetId="3" hidden="1">0.99</definedName>
    <definedName name="solver_rhs7" localSheetId="2" hidden="1">0.99</definedName>
    <definedName name="solver_rhs8" localSheetId="4" hidden="1">'Sheet1 {1 min}'!$I$21</definedName>
    <definedName name="solver_rhs8" localSheetId="13" hidden="1">'Sheet1 {10 min}'!$I$21</definedName>
    <definedName name="solver_rhs8" localSheetId="14" hidden="1">'Sheet1 {11 min}'!$I$21</definedName>
    <definedName name="solver_rhs8" localSheetId="15" hidden="1">'Sheet1 {12 min}'!$I$21</definedName>
    <definedName name="solver_rhs8" localSheetId="16" hidden="1">'Sheet1 {13 min}'!$I$21</definedName>
    <definedName name="solver_rhs8" localSheetId="17" hidden="1">'Sheet1 {14 min}'!$I$21</definedName>
    <definedName name="solver_rhs8" localSheetId="18" hidden="1">'Sheet1 {15 min}'!$I$21</definedName>
    <definedName name="solver_rhs8" localSheetId="19" hidden="1">'Sheet1 {16 min}'!$I$21</definedName>
    <definedName name="solver_rhs8" localSheetId="20" hidden="1">'Sheet1 {17 min}'!$I$21</definedName>
    <definedName name="solver_rhs8" localSheetId="21" hidden="1">'Sheet1 {18 min}'!$I$21</definedName>
    <definedName name="solver_rhs8" localSheetId="22" hidden="1">'Sheet1 {19 min}'!$I$21</definedName>
    <definedName name="solver_rhs8" localSheetId="5" hidden="1">'Sheet1 {2 min}'!$I$21</definedName>
    <definedName name="solver_rhs8" localSheetId="23" hidden="1">'Sheet1 {20 min}'!$I$21</definedName>
    <definedName name="solver_rhs8" localSheetId="24" hidden="1">'Sheet1 {21 min}'!$I$21</definedName>
    <definedName name="solver_rhs8" localSheetId="6" hidden="1">'Sheet1 {3 min}'!$I$21</definedName>
    <definedName name="solver_rhs8" localSheetId="7" hidden="1">'Sheet1 {4 min}'!$I$21</definedName>
    <definedName name="solver_rhs8" localSheetId="8" hidden="1">'Sheet1 {5 min}'!$I$21</definedName>
    <definedName name="solver_rhs8" localSheetId="9" hidden="1">'Sheet1 {6 min}'!$I$21</definedName>
    <definedName name="solver_rhs8" localSheetId="10" hidden="1">'Sheet1 {7 min}'!$I$21</definedName>
    <definedName name="solver_rhs8" localSheetId="11" hidden="1">'Sheet1 {8 min}'!$I$21</definedName>
    <definedName name="solver_rhs8" localSheetId="12" hidden="1">'Sheet1 {9 min}'!$I$21</definedName>
    <definedName name="solver_rhs8" localSheetId="3" hidden="1">0.0000001</definedName>
    <definedName name="solver_rhs8" localSheetId="2" hidden="1">0.0000001</definedName>
    <definedName name="solver_rhs9" localSheetId="4" hidden="1">'Sheet1 {1 min}'!$I$21</definedName>
    <definedName name="solver_rhs9" localSheetId="13" hidden="1">'Sheet1 {10 min}'!$I$21</definedName>
    <definedName name="solver_rhs9" localSheetId="14" hidden="1">'Sheet1 {11 min}'!$I$21</definedName>
    <definedName name="solver_rhs9" localSheetId="15" hidden="1">'Sheet1 {12 min}'!$I$21</definedName>
    <definedName name="solver_rhs9" localSheetId="16" hidden="1">'Sheet1 {13 min}'!$I$21</definedName>
    <definedName name="solver_rhs9" localSheetId="17" hidden="1">'Sheet1 {14 min}'!$I$21</definedName>
    <definedName name="solver_rhs9" localSheetId="18" hidden="1">'Sheet1 {15 min}'!$I$21</definedName>
    <definedName name="solver_rhs9" localSheetId="19" hidden="1">'Sheet1 {16 min}'!$I$21</definedName>
    <definedName name="solver_rhs9" localSheetId="20" hidden="1">'Sheet1 {17 min}'!$I$21</definedName>
    <definedName name="solver_rhs9" localSheetId="21" hidden="1">'Sheet1 {18 min}'!$I$21</definedName>
    <definedName name="solver_rhs9" localSheetId="22" hidden="1">'Sheet1 {19 min}'!$I$21</definedName>
    <definedName name="solver_rhs9" localSheetId="5" hidden="1">'Sheet1 {2 min}'!$I$21</definedName>
    <definedName name="solver_rhs9" localSheetId="23" hidden="1">'Sheet1 {20 min}'!$I$21</definedName>
    <definedName name="solver_rhs9" localSheetId="24" hidden="1">'Sheet1 {21 min}'!$I$21</definedName>
    <definedName name="solver_rhs9" localSheetId="6" hidden="1">'Sheet1 {3 min}'!$I$21</definedName>
    <definedName name="solver_rhs9" localSheetId="7" hidden="1">'Sheet1 {4 min}'!$I$21</definedName>
    <definedName name="solver_rhs9" localSheetId="8" hidden="1">'Sheet1 {5 min}'!$I$21</definedName>
    <definedName name="solver_rhs9" localSheetId="9" hidden="1">'Sheet1 {6 min}'!$I$21</definedName>
    <definedName name="solver_rhs9" localSheetId="10" hidden="1">'Sheet1 {7 min}'!$I$21</definedName>
    <definedName name="solver_rhs9" localSheetId="11" hidden="1">'Sheet1 {8 min}'!$I$21</definedName>
    <definedName name="solver_rhs9" localSheetId="12" hidden="1">'Sheet1 {9 min}'!$I$21</definedName>
    <definedName name="solver_rhs9" localSheetId="3" hidden="1">1</definedName>
    <definedName name="solver_rhs9" localSheetId="2" hidden="1">1</definedName>
    <definedName name="solver_scl" localSheetId="4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16" hidden="1">1</definedName>
    <definedName name="solver_scl" localSheetId="17" hidden="1">1</definedName>
    <definedName name="solver_scl" localSheetId="18" hidden="1">1</definedName>
    <definedName name="solver_scl" localSheetId="19" hidden="1">1</definedName>
    <definedName name="solver_scl" localSheetId="20" hidden="1">1</definedName>
    <definedName name="solver_scl" localSheetId="21" hidden="1">1</definedName>
    <definedName name="solver_scl" localSheetId="22" hidden="1">1</definedName>
    <definedName name="solver_scl" localSheetId="5" hidden="1">1</definedName>
    <definedName name="solver_scl" localSheetId="23" hidden="1">1</definedName>
    <definedName name="solver_scl" localSheetId="2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3" hidden="1">1</definedName>
    <definedName name="solver_scl" localSheetId="2" hidden="1">1</definedName>
    <definedName name="solver_sho" localSheetId="4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5" hidden="1">2</definedName>
    <definedName name="solver_sho" localSheetId="23" hidden="1">2</definedName>
    <definedName name="solver_sho" localSheetId="2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3" hidden="1">2</definedName>
    <definedName name="solver_sho" localSheetId="2" hidden="1">2</definedName>
    <definedName name="solver_tim" localSheetId="4" hidden="1">100</definedName>
    <definedName name="solver_tim" localSheetId="13" hidden="1">100</definedName>
    <definedName name="solver_tim" localSheetId="14" hidden="1">100</definedName>
    <definedName name="solver_tim" localSheetId="15" hidden="1">100</definedName>
    <definedName name="solver_tim" localSheetId="16" hidden="1">100</definedName>
    <definedName name="solver_tim" localSheetId="17" hidden="1">100</definedName>
    <definedName name="solver_tim" localSheetId="18" hidden="1">100</definedName>
    <definedName name="solver_tim" localSheetId="19" hidden="1">100</definedName>
    <definedName name="solver_tim" localSheetId="20" hidden="1">100</definedName>
    <definedName name="solver_tim" localSheetId="21" hidden="1">100</definedName>
    <definedName name="solver_tim" localSheetId="22" hidden="1">100</definedName>
    <definedName name="solver_tim" localSheetId="5" hidden="1">100</definedName>
    <definedName name="solver_tim" localSheetId="23" hidden="1">100</definedName>
    <definedName name="solver_tim" localSheetId="2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im" localSheetId="9" hidden="1">100</definedName>
    <definedName name="solver_tim" localSheetId="10" hidden="1">100</definedName>
    <definedName name="solver_tim" localSheetId="11" hidden="1">100</definedName>
    <definedName name="solver_tim" localSheetId="12" hidden="1">100</definedName>
    <definedName name="solver_tim" localSheetId="3" hidden="1">100</definedName>
    <definedName name="solver_tim" localSheetId="2" hidden="1">100</definedName>
    <definedName name="solver_tol" localSheetId="4" hidden="1">0.05</definedName>
    <definedName name="solver_tol" localSheetId="13" hidden="1">0.05</definedName>
    <definedName name="solver_tol" localSheetId="14" hidden="1">0.05</definedName>
    <definedName name="solver_tol" localSheetId="15" hidden="1">0.05</definedName>
    <definedName name="solver_tol" localSheetId="16" hidden="1">0.05</definedName>
    <definedName name="solver_tol" localSheetId="17" hidden="1">0.05</definedName>
    <definedName name="solver_tol" localSheetId="18" hidden="1">0.05</definedName>
    <definedName name="solver_tol" localSheetId="19" hidden="1">0.05</definedName>
    <definedName name="solver_tol" localSheetId="20" hidden="1">0.05</definedName>
    <definedName name="solver_tol" localSheetId="21" hidden="1">0.05</definedName>
    <definedName name="solver_tol" localSheetId="22" hidden="1">0.05</definedName>
    <definedName name="solver_tol" localSheetId="5" hidden="1">0.05</definedName>
    <definedName name="solver_tol" localSheetId="23" hidden="1">0.05</definedName>
    <definedName name="solver_tol" localSheetId="2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ol" localSheetId="9" hidden="1">0.05</definedName>
    <definedName name="solver_tol" localSheetId="10" hidden="1">0.05</definedName>
    <definedName name="solver_tol" localSheetId="11" hidden="1">0.05</definedName>
    <definedName name="solver_tol" localSheetId="12" hidden="1">0.05</definedName>
    <definedName name="solver_tol" localSheetId="3" hidden="1">0.05</definedName>
    <definedName name="solver_tol" localSheetId="2" hidden="1">0.05</definedName>
    <definedName name="solver_typ" localSheetId="4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16" hidden="1">2</definedName>
    <definedName name="solver_typ" localSheetId="17" hidden="1">2</definedName>
    <definedName name="solver_typ" localSheetId="18" hidden="1">2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5" hidden="1">2</definedName>
    <definedName name="solver_typ" localSheetId="23" hidden="1">2</definedName>
    <definedName name="solver_typ" localSheetId="2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3" hidden="1">2</definedName>
    <definedName name="solver_typ" localSheetId="2" hidden="1">2</definedName>
    <definedName name="solver_val" localSheetId="4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5" hidden="1">0</definedName>
    <definedName name="solver_val" localSheetId="23" hidden="1">0</definedName>
    <definedName name="solver_val" localSheetId="2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3" hidden="1">0</definedName>
    <definedName name="solver_val" localSheetId="2" hidden="1">0</definedName>
    <definedName name="solver_ver" localSheetId="4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5" hidden="1">3</definedName>
    <definedName name="solver_ver" localSheetId="23" hidden="1">3</definedName>
    <definedName name="solver_ver" localSheetId="2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3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26" l="1"/>
  <c r="I40" i="26"/>
  <c r="I39" i="26"/>
  <c r="I38" i="26"/>
  <c r="I37" i="26"/>
  <c r="H41" i="26"/>
  <c r="H40" i="26"/>
  <c r="H39" i="26"/>
  <c r="H38" i="26"/>
  <c r="H37" i="26"/>
  <c r="I95" i="26"/>
  <c r="K78" i="26"/>
  <c r="I81" i="26"/>
  <c r="I80" i="26"/>
  <c r="I79" i="26"/>
  <c r="I78" i="26"/>
  <c r="I33" i="26"/>
  <c r="I32" i="26"/>
  <c r="I29" i="26"/>
  <c r="I27" i="26"/>
  <c r="I28" i="26"/>
  <c r="F44" i="26"/>
  <c r="F53" i="26"/>
  <c r="F52" i="26"/>
  <c r="F51" i="26"/>
  <c r="F50" i="26"/>
  <c r="F68" i="26"/>
  <c r="F54" i="26"/>
  <c r="N18" i="26"/>
  <c r="L99" i="26"/>
  <c r="L98" i="26" s="1"/>
  <c r="M99" i="26"/>
  <c r="M98" i="26" s="1"/>
  <c r="N99" i="26"/>
  <c r="N98" i="26" s="1"/>
  <c r="O99" i="26"/>
  <c r="O98" i="26" s="1"/>
  <c r="P99" i="26"/>
  <c r="P98" i="26" s="1"/>
  <c r="L97" i="26"/>
  <c r="M97" i="26"/>
  <c r="N97" i="26"/>
  <c r="O97" i="26"/>
  <c r="P97" i="26"/>
  <c r="Q102" i="26"/>
  <c r="R102" i="26"/>
  <c r="S102" i="26"/>
  <c r="Q103" i="26"/>
  <c r="R103" i="26"/>
  <c r="S103" i="26"/>
  <c r="Q104" i="26"/>
  <c r="R104" i="26"/>
  <c r="S104" i="26"/>
  <c r="Q105" i="26"/>
  <c r="R105" i="26"/>
  <c r="S105" i="26"/>
  <c r="Q106" i="26"/>
  <c r="R106" i="26"/>
  <c r="S106" i="26"/>
  <c r="H42" i="26" s="1"/>
  <c r="Q107" i="26"/>
  <c r="R107" i="26"/>
  <c r="S107" i="26"/>
  <c r="Q108" i="26"/>
  <c r="R108" i="26"/>
  <c r="S108" i="26"/>
  <c r="Q109" i="26"/>
  <c r="R109" i="26"/>
  <c r="S109" i="26"/>
  <c r="Q110" i="26"/>
  <c r="R110" i="26"/>
  <c r="S110" i="26"/>
  <c r="Q111" i="26"/>
  <c r="R111" i="26"/>
  <c r="S111" i="26"/>
  <c r="Q112" i="26"/>
  <c r="R112" i="26"/>
  <c r="S112" i="26"/>
  <c r="Q113" i="26"/>
  <c r="R113" i="26"/>
  <c r="S113" i="26"/>
  <c r="Q114" i="26"/>
  <c r="R114" i="26"/>
  <c r="S114" i="26"/>
  <c r="Q115" i="26"/>
  <c r="R115" i="26"/>
  <c r="S115" i="26"/>
  <c r="Q116" i="26"/>
  <c r="R116" i="26"/>
  <c r="S116" i="26"/>
  <c r="Q117" i="26"/>
  <c r="R117" i="26"/>
  <c r="S117" i="26"/>
  <c r="Q118" i="26"/>
  <c r="R118" i="26"/>
  <c r="S118" i="26"/>
  <c r="Q119" i="26"/>
  <c r="R119" i="26"/>
  <c r="S119" i="26"/>
  <c r="Q120" i="26"/>
  <c r="R120" i="26"/>
  <c r="S120" i="26"/>
  <c r="S101" i="26"/>
  <c r="R101" i="26"/>
  <c r="Q101" i="26"/>
  <c r="K99" i="26"/>
  <c r="K98" i="26" s="1"/>
  <c r="K97" i="26"/>
  <c r="P15" i="26"/>
  <c r="T15" i="26" s="1"/>
  <c r="P16" i="26"/>
  <c r="Q16" i="26" s="1"/>
  <c r="P17" i="26"/>
  <c r="S17" i="26" s="1"/>
  <c r="P18" i="26"/>
  <c r="T18" i="26" s="1"/>
  <c r="P19" i="26"/>
  <c r="T19" i="26" s="1"/>
  <c r="P20" i="26"/>
  <c r="S20" i="26" s="1"/>
  <c r="P21" i="26"/>
  <c r="S21" i="26" s="1"/>
  <c r="P22" i="26"/>
  <c r="R22" i="26" s="1"/>
  <c r="P23" i="26"/>
  <c r="T23" i="26" s="1"/>
  <c r="P24" i="26"/>
  <c r="Q24" i="26" s="1"/>
  <c r="P25" i="26"/>
  <c r="S25" i="26" s="1"/>
  <c r="P26" i="26"/>
  <c r="T26" i="26" s="1"/>
  <c r="P27" i="26"/>
  <c r="T27" i="26" s="1"/>
  <c r="P28" i="26"/>
  <c r="S28" i="26" s="1"/>
  <c r="P29" i="26"/>
  <c r="S29" i="26" s="1"/>
  <c r="P30" i="26"/>
  <c r="R30" i="26" s="1"/>
  <c r="N15" i="26"/>
  <c r="N26" i="26"/>
  <c r="N30" i="26"/>
  <c r="I9" i="26"/>
  <c r="I21" i="26"/>
  <c r="I20" i="26"/>
  <c r="I40" i="25"/>
  <c r="I39" i="25"/>
  <c r="I38" i="25"/>
  <c r="I37" i="25"/>
  <c r="H40" i="25"/>
  <c r="H39" i="25"/>
  <c r="H38" i="25"/>
  <c r="H37" i="25"/>
  <c r="I95" i="25"/>
  <c r="K78" i="25"/>
  <c r="I81" i="25"/>
  <c r="I80" i="25"/>
  <c r="I79" i="25"/>
  <c r="I78" i="25"/>
  <c r="I33" i="25"/>
  <c r="I32" i="25"/>
  <c r="I29" i="25"/>
  <c r="I27" i="25"/>
  <c r="I28" i="25"/>
  <c r="F44" i="25"/>
  <c r="F53" i="25"/>
  <c r="F52" i="25"/>
  <c r="F51" i="25"/>
  <c r="F50" i="25"/>
  <c r="F67" i="25"/>
  <c r="F54" i="25"/>
  <c r="I9" i="25"/>
  <c r="L99" i="25"/>
  <c r="L98" i="25" s="1"/>
  <c r="M99" i="25"/>
  <c r="M98" i="25" s="1"/>
  <c r="N99" i="25"/>
  <c r="N98" i="25" s="1"/>
  <c r="O99" i="25"/>
  <c r="O98" i="25" s="1"/>
  <c r="P99" i="25"/>
  <c r="P98" i="25" s="1"/>
  <c r="L97" i="25"/>
  <c r="M97" i="25"/>
  <c r="N97" i="25"/>
  <c r="O97" i="25"/>
  <c r="P97" i="25"/>
  <c r="Q102" i="25"/>
  <c r="R102" i="25"/>
  <c r="S102" i="25"/>
  <c r="Q103" i="25"/>
  <c r="R103" i="25"/>
  <c r="S103" i="25"/>
  <c r="Q104" i="25"/>
  <c r="R104" i="25"/>
  <c r="I41" i="25" s="1"/>
  <c r="S104" i="25"/>
  <c r="Q105" i="25"/>
  <c r="R105" i="25"/>
  <c r="S105" i="25"/>
  <c r="Q106" i="25"/>
  <c r="R106" i="25"/>
  <c r="S106" i="25"/>
  <c r="Q107" i="25"/>
  <c r="R107" i="25"/>
  <c r="S107" i="25"/>
  <c r="Q108" i="25"/>
  <c r="R108" i="25"/>
  <c r="S108" i="25"/>
  <c r="Q109" i="25"/>
  <c r="R109" i="25"/>
  <c r="S109" i="25"/>
  <c r="I42" i="25" s="1"/>
  <c r="Q110" i="25"/>
  <c r="R110" i="25"/>
  <c r="S110" i="25"/>
  <c r="Q111" i="25"/>
  <c r="R111" i="25"/>
  <c r="S111" i="25"/>
  <c r="Q112" i="25"/>
  <c r="R112" i="25"/>
  <c r="S112" i="25"/>
  <c r="Q113" i="25"/>
  <c r="R113" i="25"/>
  <c r="S113" i="25"/>
  <c r="Q114" i="25"/>
  <c r="R114" i="25"/>
  <c r="S114" i="25"/>
  <c r="Q115" i="25"/>
  <c r="R115" i="25"/>
  <c r="S115" i="25"/>
  <c r="Q116" i="25"/>
  <c r="R116" i="25"/>
  <c r="S116" i="25"/>
  <c r="Q117" i="25"/>
  <c r="R117" i="25"/>
  <c r="S117" i="25"/>
  <c r="Q118" i="25"/>
  <c r="R118" i="25"/>
  <c r="S118" i="25"/>
  <c r="Q119" i="25"/>
  <c r="R119" i="25"/>
  <c r="S119" i="25"/>
  <c r="Q120" i="25"/>
  <c r="R120" i="25"/>
  <c r="S120" i="25"/>
  <c r="S101" i="25"/>
  <c r="R101" i="25"/>
  <c r="Q101" i="25"/>
  <c r="K99" i="25"/>
  <c r="K98" i="25" s="1"/>
  <c r="K97" i="25"/>
  <c r="P14" i="25"/>
  <c r="R14" i="25" s="1"/>
  <c r="P15" i="25"/>
  <c r="R15" i="25" s="1"/>
  <c r="P16" i="25"/>
  <c r="Q16" i="25" s="1"/>
  <c r="P17" i="25"/>
  <c r="R17" i="25" s="1"/>
  <c r="P18" i="25"/>
  <c r="T18" i="25" s="1"/>
  <c r="P19" i="25"/>
  <c r="T19" i="25" s="1"/>
  <c r="P20" i="25"/>
  <c r="S20" i="25" s="1"/>
  <c r="P21" i="25"/>
  <c r="T21" i="25" s="1"/>
  <c r="P22" i="25"/>
  <c r="R22" i="25" s="1"/>
  <c r="P23" i="25"/>
  <c r="R23" i="25" s="1"/>
  <c r="P24" i="25"/>
  <c r="Q24" i="25" s="1"/>
  <c r="P25" i="25"/>
  <c r="R25" i="25" s="1"/>
  <c r="P26" i="25"/>
  <c r="T26" i="25" s="1"/>
  <c r="P27" i="25"/>
  <c r="T27" i="25" s="1"/>
  <c r="P28" i="25"/>
  <c r="S28" i="25" s="1"/>
  <c r="P29" i="25"/>
  <c r="T29" i="25" s="1"/>
  <c r="P30" i="25"/>
  <c r="R30" i="25" s="1"/>
  <c r="N14" i="25"/>
  <c r="N15" i="25"/>
  <c r="N16" i="25"/>
  <c r="N17" i="25"/>
  <c r="N19" i="25"/>
  <c r="N21" i="25"/>
  <c r="N22" i="25"/>
  <c r="N23" i="25"/>
  <c r="N24" i="25"/>
  <c r="N28" i="25"/>
  <c r="N29" i="25"/>
  <c r="N30" i="25"/>
  <c r="I12" i="25"/>
  <c r="I21" i="25"/>
  <c r="I20" i="25"/>
  <c r="I42" i="24"/>
  <c r="I39" i="24"/>
  <c r="I38" i="24"/>
  <c r="I37" i="24"/>
  <c r="H42" i="24"/>
  <c r="H40" i="24"/>
  <c r="H39" i="24"/>
  <c r="H38" i="24"/>
  <c r="H37" i="24"/>
  <c r="I95" i="24"/>
  <c r="K78" i="24"/>
  <c r="J79" i="24"/>
  <c r="I81" i="24"/>
  <c r="I80" i="24"/>
  <c r="I79" i="24"/>
  <c r="I78" i="24"/>
  <c r="I33" i="24"/>
  <c r="I32" i="24"/>
  <c r="I29" i="24"/>
  <c r="I27" i="24"/>
  <c r="I28" i="24"/>
  <c r="F44" i="24"/>
  <c r="F53" i="24"/>
  <c r="F52" i="24"/>
  <c r="F51" i="24"/>
  <c r="F50" i="24"/>
  <c r="F66" i="24"/>
  <c r="F54" i="24"/>
  <c r="I9" i="24"/>
  <c r="L99" i="24"/>
  <c r="L98" i="24" s="1"/>
  <c r="M99" i="24"/>
  <c r="M98" i="24" s="1"/>
  <c r="N99" i="24"/>
  <c r="N98" i="24" s="1"/>
  <c r="O99" i="24"/>
  <c r="O98" i="24" s="1"/>
  <c r="P99" i="24"/>
  <c r="P98" i="24" s="1"/>
  <c r="L97" i="24"/>
  <c r="M97" i="24"/>
  <c r="N97" i="24"/>
  <c r="O97" i="24"/>
  <c r="P97" i="24"/>
  <c r="Q102" i="24"/>
  <c r="R102" i="24"/>
  <c r="S102" i="24"/>
  <c r="Q103" i="24"/>
  <c r="R103" i="24"/>
  <c r="S103" i="24"/>
  <c r="Q104" i="24"/>
  <c r="I40" i="24" s="1"/>
  <c r="R104" i="24"/>
  <c r="S104" i="24"/>
  <c r="Q105" i="24"/>
  <c r="R105" i="24"/>
  <c r="S105" i="24"/>
  <c r="Q106" i="24"/>
  <c r="R106" i="24"/>
  <c r="S106" i="24"/>
  <c r="Q107" i="24"/>
  <c r="R107" i="24"/>
  <c r="S107" i="24"/>
  <c r="Q108" i="24"/>
  <c r="R108" i="24"/>
  <c r="S108" i="24"/>
  <c r="Q109" i="24"/>
  <c r="R109" i="24"/>
  <c r="I41" i="24" s="1"/>
  <c r="S109" i="24"/>
  <c r="Q110" i="24"/>
  <c r="R110" i="24"/>
  <c r="S110" i="24"/>
  <c r="Q111" i="24"/>
  <c r="R111" i="24"/>
  <c r="S111" i="24"/>
  <c r="Q112" i="24"/>
  <c r="R112" i="24"/>
  <c r="S112" i="24"/>
  <c r="Q113" i="24"/>
  <c r="R113" i="24"/>
  <c r="S113" i="24"/>
  <c r="Q114" i="24"/>
  <c r="R114" i="24"/>
  <c r="S114" i="24"/>
  <c r="Q115" i="24"/>
  <c r="R115" i="24"/>
  <c r="S115" i="24"/>
  <c r="Q116" i="24"/>
  <c r="R116" i="24"/>
  <c r="S116" i="24"/>
  <c r="Q117" i="24"/>
  <c r="R117" i="24"/>
  <c r="S117" i="24"/>
  <c r="Q118" i="24"/>
  <c r="R118" i="24"/>
  <c r="S118" i="24"/>
  <c r="Q119" i="24"/>
  <c r="R119" i="24"/>
  <c r="S119" i="24"/>
  <c r="Q120" i="24"/>
  <c r="R120" i="24"/>
  <c r="S120" i="24"/>
  <c r="S101" i="24"/>
  <c r="R101" i="24"/>
  <c r="Q101" i="24"/>
  <c r="K99" i="24"/>
  <c r="K98" i="24" s="1"/>
  <c r="K97" i="24"/>
  <c r="P13" i="24"/>
  <c r="S13" i="24" s="1"/>
  <c r="P14" i="24"/>
  <c r="R14" i="24" s="1"/>
  <c r="P15" i="24"/>
  <c r="R15" i="24" s="1"/>
  <c r="P16" i="24"/>
  <c r="Q16" i="24" s="1"/>
  <c r="P17" i="24"/>
  <c r="Q17" i="24" s="1"/>
  <c r="P18" i="24"/>
  <c r="T18" i="24" s="1"/>
  <c r="P19" i="24"/>
  <c r="T19" i="24" s="1"/>
  <c r="P20" i="24"/>
  <c r="S20" i="24" s="1"/>
  <c r="P21" i="24"/>
  <c r="S21" i="24" s="1"/>
  <c r="P22" i="24"/>
  <c r="R22" i="24" s="1"/>
  <c r="P23" i="24"/>
  <c r="R23" i="24" s="1"/>
  <c r="P24" i="24"/>
  <c r="Q24" i="24" s="1"/>
  <c r="P25" i="24"/>
  <c r="Q25" i="24" s="1"/>
  <c r="P26" i="24"/>
  <c r="T26" i="24" s="1"/>
  <c r="P27" i="24"/>
  <c r="T27" i="24" s="1"/>
  <c r="P28" i="24"/>
  <c r="S28" i="24" s="1"/>
  <c r="P29" i="24"/>
  <c r="S29" i="24" s="1"/>
  <c r="P30" i="24"/>
  <c r="R30" i="24" s="1"/>
  <c r="N13" i="24"/>
  <c r="N18" i="24"/>
  <c r="N24" i="24"/>
  <c r="N29" i="24"/>
  <c r="I17" i="24"/>
  <c r="I31" i="24" s="1"/>
  <c r="J80" i="24" s="1"/>
  <c r="J81" i="24" s="1"/>
  <c r="I16" i="24"/>
  <c r="I21" i="24"/>
  <c r="I20" i="24"/>
  <c r="I42" i="23"/>
  <c r="I41" i="23"/>
  <c r="I39" i="23"/>
  <c r="I38" i="23"/>
  <c r="I37" i="23"/>
  <c r="H41" i="23"/>
  <c r="H40" i="23"/>
  <c r="H39" i="23"/>
  <c r="H38" i="23"/>
  <c r="H37" i="23"/>
  <c r="I95" i="23"/>
  <c r="K78" i="23"/>
  <c r="I81" i="23"/>
  <c r="I80" i="23"/>
  <c r="I79" i="23"/>
  <c r="I78" i="23"/>
  <c r="I33" i="23"/>
  <c r="I32" i="23"/>
  <c r="I29" i="23"/>
  <c r="I27" i="23"/>
  <c r="I28" i="23"/>
  <c r="F44" i="23"/>
  <c r="F53" i="23"/>
  <c r="F52" i="23"/>
  <c r="F51" i="23"/>
  <c r="F50" i="23"/>
  <c r="F67" i="23"/>
  <c r="F54" i="23"/>
  <c r="I9" i="23"/>
  <c r="L99" i="23"/>
  <c r="L98" i="23" s="1"/>
  <c r="M99" i="23"/>
  <c r="M98" i="23" s="1"/>
  <c r="N99" i="23"/>
  <c r="N98" i="23" s="1"/>
  <c r="O99" i="23"/>
  <c r="O98" i="23" s="1"/>
  <c r="P99" i="23"/>
  <c r="P98" i="23" s="1"/>
  <c r="L97" i="23"/>
  <c r="M97" i="23"/>
  <c r="N97" i="23"/>
  <c r="O97" i="23"/>
  <c r="P97" i="23"/>
  <c r="Q102" i="23"/>
  <c r="R102" i="23"/>
  <c r="S102" i="23"/>
  <c r="Q103" i="23"/>
  <c r="R103" i="23"/>
  <c r="S103" i="23"/>
  <c r="Q104" i="23"/>
  <c r="R104" i="23"/>
  <c r="S104" i="23"/>
  <c r="Q105" i="23"/>
  <c r="R105" i="23"/>
  <c r="S105" i="23"/>
  <c r="H42" i="23" s="1"/>
  <c r="Q106" i="23"/>
  <c r="R106" i="23"/>
  <c r="S106" i="23"/>
  <c r="Q107" i="23"/>
  <c r="R107" i="23"/>
  <c r="S107" i="23"/>
  <c r="Q108" i="23"/>
  <c r="R108" i="23"/>
  <c r="S108" i="23"/>
  <c r="Q109" i="23"/>
  <c r="R109" i="23"/>
  <c r="S109" i="23"/>
  <c r="Q110" i="23"/>
  <c r="R110" i="23"/>
  <c r="S110" i="23"/>
  <c r="Q111" i="23"/>
  <c r="R111" i="23"/>
  <c r="S111" i="23"/>
  <c r="Q112" i="23"/>
  <c r="R112" i="23"/>
  <c r="S112" i="23"/>
  <c r="Q113" i="23"/>
  <c r="R113" i="23"/>
  <c r="S113" i="23"/>
  <c r="Q114" i="23"/>
  <c r="R114" i="23"/>
  <c r="S114" i="23"/>
  <c r="Q115" i="23"/>
  <c r="R115" i="23"/>
  <c r="S115" i="23"/>
  <c r="Q116" i="23"/>
  <c r="R116" i="23"/>
  <c r="S116" i="23"/>
  <c r="Q117" i="23"/>
  <c r="R117" i="23"/>
  <c r="S117" i="23"/>
  <c r="Q118" i="23"/>
  <c r="R118" i="23"/>
  <c r="S118" i="23"/>
  <c r="Q119" i="23"/>
  <c r="R119" i="23"/>
  <c r="S119" i="23"/>
  <c r="Q120" i="23"/>
  <c r="R120" i="23"/>
  <c r="S120" i="23"/>
  <c r="S101" i="23"/>
  <c r="R101" i="23"/>
  <c r="Q101" i="23"/>
  <c r="I40" i="23" s="1"/>
  <c r="K99" i="23"/>
  <c r="K98" i="23" s="1"/>
  <c r="K97" i="23"/>
  <c r="P14" i="23"/>
  <c r="R14" i="23" s="1"/>
  <c r="P15" i="23"/>
  <c r="R15" i="23" s="1"/>
  <c r="P16" i="23"/>
  <c r="Q16" i="23" s="1"/>
  <c r="P17" i="23"/>
  <c r="R17" i="23" s="1"/>
  <c r="P18" i="23"/>
  <c r="T18" i="23" s="1"/>
  <c r="P19" i="23"/>
  <c r="T19" i="23" s="1"/>
  <c r="P20" i="23"/>
  <c r="S20" i="23" s="1"/>
  <c r="P21" i="23"/>
  <c r="T21" i="23" s="1"/>
  <c r="P22" i="23"/>
  <c r="R22" i="23" s="1"/>
  <c r="P23" i="23"/>
  <c r="R23" i="23" s="1"/>
  <c r="P24" i="23"/>
  <c r="Q24" i="23" s="1"/>
  <c r="P25" i="23"/>
  <c r="R25" i="23" s="1"/>
  <c r="P26" i="23"/>
  <c r="T26" i="23" s="1"/>
  <c r="P27" i="23"/>
  <c r="T27" i="23" s="1"/>
  <c r="P28" i="23"/>
  <c r="S28" i="23" s="1"/>
  <c r="P29" i="23"/>
  <c r="T29" i="23" s="1"/>
  <c r="P30" i="23"/>
  <c r="R30" i="23" s="1"/>
  <c r="N29" i="23"/>
  <c r="I12" i="23"/>
  <c r="I21" i="23"/>
  <c r="I20" i="23"/>
  <c r="I42" i="22"/>
  <c r="I39" i="22"/>
  <c r="I38" i="22"/>
  <c r="I37" i="22"/>
  <c r="H42" i="22"/>
  <c r="H39" i="22"/>
  <c r="H38" i="22"/>
  <c r="H37" i="22"/>
  <c r="I95" i="22"/>
  <c r="K78" i="22"/>
  <c r="I81" i="22"/>
  <c r="I80" i="22"/>
  <c r="I79" i="22"/>
  <c r="I78" i="22"/>
  <c r="I33" i="22"/>
  <c r="I32" i="22"/>
  <c r="I29" i="22"/>
  <c r="I27" i="22"/>
  <c r="I28" i="22"/>
  <c r="F44" i="22"/>
  <c r="F53" i="22"/>
  <c r="F52" i="22"/>
  <c r="F51" i="22"/>
  <c r="F50" i="22"/>
  <c r="F66" i="22"/>
  <c r="F54" i="22"/>
  <c r="I9" i="22"/>
  <c r="L99" i="22"/>
  <c r="L98" i="22" s="1"/>
  <c r="M99" i="22"/>
  <c r="M98" i="22" s="1"/>
  <c r="N99" i="22"/>
  <c r="N98" i="22" s="1"/>
  <c r="O99" i="22"/>
  <c r="P99" i="22"/>
  <c r="P98" i="22" s="1"/>
  <c r="O98" i="22"/>
  <c r="L97" i="22"/>
  <c r="M97" i="22"/>
  <c r="N97" i="22"/>
  <c r="O97" i="22"/>
  <c r="P97" i="22"/>
  <c r="Q102" i="22"/>
  <c r="R102" i="22"/>
  <c r="S102" i="22"/>
  <c r="Q103" i="22"/>
  <c r="R103" i="22"/>
  <c r="S103" i="22"/>
  <c r="Q104" i="22"/>
  <c r="I40" i="22" s="1"/>
  <c r="R104" i="22"/>
  <c r="S104" i="22"/>
  <c r="Q105" i="22"/>
  <c r="R105" i="22"/>
  <c r="S105" i="22"/>
  <c r="Q106" i="22"/>
  <c r="R106" i="22"/>
  <c r="S106" i="22"/>
  <c r="Q107" i="22"/>
  <c r="R107" i="22"/>
  <c r="S107" i="22"/>
  <c r="Q108" i="22"/>
  <c r="R108" i="22"/>
  <c r="S108" i="22"/>
  <c r="Q109" i="22"/>
  <c r="R109" i="22"/>
  <c r="I41" i="22" s="1"/>
  <c r="S109" i="22"/>
  <c r="Q110" i="22"/>
  <c r="R110" i="22"/>
  <c r="S110" i="22"/>
  <c r="Q111" i="22"/>
  <c r="R111" i="22"/>
  <c r="S111" i="22"/>
  <c r="Q112" i="22"/>
  <c r="R112" i="22"/>
  <c r="S112" i="22"/>
  <c r="Q113" i="22"/>
  <c r="R113" i="22"/>
  <c r="S113" i="22"/>
  <c r="Q114" i="22"/>
  <c r="R114" i="22"/>
  <c r="S114" i="22"/>
  <c r="Q115" i="22"/>
  <c r="R115" i="22"/>
  <c r="S115" i="22"/>
  <c r="Q116" i="22"/>
  <c r="R116" i="22"/>
  <c r="S116" i="22"/>
  <c r="Q117" i="22"/>
  <c r="R117" i="22"/>
  <c r="S117" i="22"/>
  <c r="Q118" i="22"/>
  <c r="R118" i="22"/>
  <c r="S118" i="22"/>
  <c r="Q119" i="22"/>
  <c r="R119" i="22"/>
  <c r="S119" i="22"/>
  <c r="Q120" i="22"/>
  <c r="R120" i="22"/>
  <c r="S120" i="22"/>
  <c r="S101" i="22"/>
  <c r="R101" i="22"/>
  <c r="Q101" i="22"/>
  <c r="K99" i="22"/>
  <c r="K98" i="22" s="1"/>
  <c r="K97" i="22"/>
  <c r="P13" i="22"/>
  <c r="S13" i="22" s="1"/>
  <c r="P14" i="22"/>
  <c r="R14" i="22" s="1"/>
  <c r="P15" i="22"/>
  <c r="R15" i="22" s="1"/>
  <c r="P16" i="22"/>
  <c r="Q16" i="22" s="1"/>
  <c r="P17" i="22"/>
  <c r="Q17" i="22" s="1"/>
  <c r="P18" i="22"/>
  <c r="T18" i="22" s="1"/>
  <c r="P19" i="22"/>
  <c r="T19" i="22" s="1"/>
  <c r="P20" i="22"/>
  <c r="S20" i="22" s="1"/>
  <c r="P21" i="22"/>
  <c r="S21" i="22" s="1"/>
  <c r="P22" i="22"/>
  <c r="R22" i="22" s="1"/>
  <c r="P23" i="22"/>
  <c r="R23" i="22" s="1"/>
  <c r="P24" i="22"/>
  <c r="Q24" i="22" s="1"/>
  <c r="P25" i="22"/>
  <c r="Q25" i="22" s="1"/>
  <c r="P26" i="22"/>
  <c r="T26" i="22" s="1"/>
  <c r="P27" i="22"/>
  <c r="T27" i="22" s="1"/>
  <c r="P28" i="22"/>
  <c r="S28" i="22" s="1"/>
  <c r="P29" i="22"/>
  <c r="S29" i="22" s="1"/>
  <c r="P30" i="22"/>
  <c r="R30" i="22" s="1"/>
  <c r="N13" i="22"/>
  <c r="N14" i="22"/>
  <c r="N15" i="22"/>
  <c r="N16" i="22"/>
  <c r="N18" i="22"/>
  <c r="N20" i="22"/>
  <c r="N21" i="22"/>
  <c r="N22" i="22"/>
  <c r="N23" i="22"/>
  <c r="N27" i="22"/>
  <c r="N28" i="22"/>
  <c r="N29" i="22"/>
  <c r="N30" i="22"/>
  <c r="I12" i="22"/>
  <c r="I21" i="22"/>
  <c r="I20" i="22"/>
  <c r="I42" i="21"/>
  <c r="I41" i="21"/>
  <c r="I40" i="21"/>
  <c r="I39" i="21"/>
  <c r="I38" i="21"/>
  <c r="I37" i="21"/>
  <c r="H42" i="21"/>
  <c r="H40" i="21"/>
  <c r="H39" i="21"/>
  <c r="H38" i="21"/>
  <c r="H37" i="21"/>
  <c r="I95" i="21"/>
  <c r="K78" i="21"/>
  <c r="I81" i="21"/>
  <c r="I80" i="21"/>
  <c r="I79" i="21"/>
  <c r="I78" i="21"/>
  <c r="I33" i="21"/>
  <c r="I32" i="21"/>
  <c r="I29" i="21"/>
  <c r="I27" i="21"/>
  <c r="I28" i="21"/>
  <c r="F52" i="21"/>
  <c r="F51" i="21"/>
  <c r="F44" i="21" s="1"/>
  <c r="F50" i="21"/>
  <c r="F53" i="21" s="1"/>
  <c r="F67" i="21"/>
  <c r="F54" i="21"/>
  <c r="L99" i="21"/>
  <c r="M99" i="21"/>
  <c r="N99" i="21"/>
  <c r="N98" i="21" s="1"/>
  <c r="O99" i="21"/>
  <c r="O98" i="21" s="1"/>
  <c r="P99" i="21"/>
  <c r="P98" i="21" s="1"/>
  <c r="L98" i="21"/>
  <c r="M98" i="21"/>
  <c r="L97" i="21"/>
  <c r="M97" i="21"/>
  <c r="N97" i="21"/>
  <c r="O97" i="21"/>
  <c r="P97" i="21"/>
  <c r="Q102" i="21"/>
  <c r="R102" i="21"/>
  <c r="S102" i="21"/>
  <c r="Q103" i="21"/>
  <c r="R103" i="21"/>
  <c r="S103" i="21"/>
  <c r="Q104" i="21"/>
  <c r="R104" i="21"/>
  <c r="S104" i="21"/>
  <c r="Q105" i="21"/>
  <c r="R105" i="21"/>
  <c r="S105" i="21"/>
  <c r="Q106" i="21"/>
  <c r="R106" i="21"/>
  <c r="S106" i="21"/>
  <c r="Q107" i="21"/>
  <c r="R107" i="21"/>
  <c r="S107" i="21"/>
  <c r="Q108" i="21"/>
  <c r="R108" i="21"/>
  <c r="H41" i="21" s="1"/>
  <c r="S108" i="21"/>
  <c r="Q109" i="21"/>
  <c r="R109" i="21"/>
  <c r="S109" i="21"/>
  <c r="Q110" i="21"/>
  <c r="R110" i="21"/>
  <c r="S110" i="21"/>
  <c r="Q111" i="21"/>
  <c r="R111" i="21"/>
  <c r="S111" i="21"/>
  <c r="Q112" i="21"/>
  <c r="R112" i="21"/>
  <c r="S112" i="21"/>
  <c r="Q113" i="21"/>
  <c r="R113" i="21"/>
  <c r="S113" i="21"/>
  <c r="Q114" i="21"/>
  <c r="R114" i="21"/>
  <c r="S114" i="21"/>
  <c r="Q115" i="21"/>
  <c r="R115" i="21"/>
  <c r="S115" i="21"/>
  <c r="Q116" i="21"/>
  <c r="R116" i="21"/>
  <c r="S116" i="21"/>
  <c r="Q117" i="21"/>
  <c r="R117" i="21"/>
  <c r="S117" i="21"/>
  <c r="Q118" i="21"/>
  <c r="R118" i="21"/>
  <c r="S118" i="21"/>
  <c r="Q119" i="21"/>
  <c r="R119" i="21"/>
  <c r="S119" i="21"/>
  <c r="Q120" i="21"/>
  <c r="R120" i="21"/>
  <c r="S120" i="21"/>
  <c r="S101" i="21"/>
  <c r="R101" i="21"/>
  <c r="Q101" i="21"/>
  <c r="K99" i="21"/>
  <c r="K98" i="21" s="1"/>
  <c r="K97" i="21"/>
  <c r="P14" i="21"/>
  <c r="R14" i="21" s="1"/>
  <c r="P15" i="21"/>
  <c r="R15" i="21" s="1"/>
  <c r="P16" i="21"/>
  <c r="Q16" i="21" s="1"/>
  <c r="P17" i="21"/>
  <c r="R17" i="21" s="1"/>
  <c r="P18" i="21"/>
  <c r="T18" i="21" s="1"/>
  <c r="P19" i="21"/>
  <c r="T19" i="21" s="1"/>
  <c r="P20" i="21"/>
  <c r="S20" i="21" s="1"/>
  <c r="P21" i="21"/>
  <c r="T21" i="21" s="1"/>
  <c r="P22" i="21"/>
  <c r="R22" i="21" s="1"/>
  <c r="P23" i="21"/>
  <c r="R23" i="21" s="1"/>
  <c r="P24" i="21"/>
  <c r="Q24" i="21" s="1"/>
  <c r="P25" i="21"/>
  <c r="R25" i="21" s="1"/>
  <c r="P26" i="21"/>
  <c r="T26" i="21" s="1"/>
  <c r="P27" i="21"/>
  <c r="T27" i="21" s="1"/>
  <c r="P28" i="21"/>
  <c r="S28" i="21" s="1"/>
  <c r="P29" i="21"/>
  <c r="T29" i="21" s="1"/>
  <c r="P30" i="21"/>
  <c r="R30" i="21" s="1"/>
  <c r="N14" i="21"/>
  <c r="N15" i="21"/>
  <c r="N16" i="21"/>
  <c r="N19" i="21"/>
  <c r="N22" i="21"/>
  <c r="N23" i="21"/>
  <c r="N24" i="21"/>
  <c r="N26" i="21"/>
  <c r="N27" i="21"/>
  <c r="N28" i="21"/>
  <c r="N30" i="21"/>
  <c r="I12" i="21"/>
  <c r="I9" i="21"/>
  <c r="I21" i="21"/>
  <c r="I20" i="21"/>
  <c r="I39" i="20"/>
  <c r="I38" i="20"/>
  <c r="I37" i="20"/>
  <c r="H41" i="20"/>
  <c r="H40" i="20"/>
  <c r="H39" i="20"/>
  <c r="H38" i="20"/>
  <c r="H37" i="20"/>
  <c r="I95" i="20"/>
  <c r="K78" i="20"/>
  <c r="J80" i="20"/>
  <c r="J81" i="20" s="1"/>
  <c r="I81" i="20"/>
  <c r="I80" i="20"/>
  <c r="I79" i="20"/>
  <c r="I78" i="20"/>
  <c r="I33" i="20"/>
  <c r="I32" i="20"/>
  <c r="I29" i="20"/>
  <c r="I27" i="20"/>
  <c r="I28" i="20"/>
  <c r="F44" i="20"/>
  <c r="F53" i="20"/>
  <c r="F52" i="20"/>
  <c r="F51" i="20"/>
  <c r="F50" i="20"/>
  <c r="F66" i="20"/>
  <c r="F54" i="20"/>
  <c r="I17" i="20"/>
  <c r="I31" i="20" s="1"/>
  <c r="N13" i="20"/>
  <c r="I9" i="20"/>
  <c r="L99" i="20"/>
  <c r="L98" i="20" s="1"/>
  <c r="M99" i="20"/>
  <c r="M98" i="20" s="1"/>
  <c r="N99" i="20"/>
  <c r="N98" i="20" s="1"/>
  <c r="O99" i="20"/>
  <c r="O98" i="20" s="1"/>
  <c r="P99" i="20"/>
  <c r="P98" i="20" s="1"/>
  <c r="L97" i="20"/>
  <c r="M97" i="20"/>
  <c r="N97" i="20"/>
  <c r="O97" i="20"/>
  <c r="P97" i="20"/>
  <c r="Q102" i="20"/>
  <c r="R102" i="20"/>
  <c r="S102" i="20"/>
  <c r="Q103" i="20"/>
  <c r="R103" i="20"/>
  <c r="S103" i="20"/>
  <c r="Q104" i="20"/>
  <c r="R104" i="20"/>
  <c r="S104" i="20"/>
  <c r="Q105" i="20"/>
  <c r="I40" i="20" s="1"/>
  <c r="R105" i="20"/>
  <c r="S105" i="20"/>
  <c r="Q106" i="20"/>
  <c r="R106" i="20"/>
  <c r="S106" i="20"/>
  <c r="Q107" i="20"/>
  <c r="R107" i="20"/>
  <c r="S107" i="20"/>
  <c r="Q108" i="20"/>
  <c r="R108" i="20"/>
  <c r="S108" i="20"/>
  <c r="Q109" i="20"/>
  <c r="R109" i="20"/>
  <c r="S109" i="20"/>
  <c r="Q110" i="20"/>
  <c r="R110" i="20"/>
  <c r="S110" i="20"/>
  <c r="Q111" i="20"/>
  <c r="R111" i="20"/>
  <c r="S111" i="20"/>
  <c r="Q112" i="20"/>
  <c r="R112" i="20"/>
  <c r="S112" i="20"/>
  <c r="Q113" i="20"/>
  <c r="R113" i="20"/>
  <c r="S113" i="20"/>
  <c r="Q114" i="20"/>
  <c r="R114" i="20"/>
  <c r="S114" i="20"/>
  <c r="Q115" i="20"/>
  <c r="R115" i="20"/>
  <c r="S115" i="20"/>
  <c r="Q116" i="20"/>
  <c r="R116" i="20"/>
  <c r="S116" i="20"/>
  <c r="Q117" i="20"/>
  <c r="R117" i="20"/>
  <c r="S117" i="20"/>
  <c r="Q118" i="20"/>
  <c r="R118" i="20"/>
  <c r="S118" i="20"/>
  <c r="Q119" i="20"/>
  <c r="R119" i="20"/>
  <c r="S119" i="20"/>
  <c r="Q120" i="20"/>
  <c r="R120" i="20"/>
  <c r="S120" i="20"/>
  <c r="S101" i="20"/>
  <c r="I42" i="20" s="1"/>
  <c r="R101" i="20"/>
  <c r="I41" i="20" s="1"/>
  <c r="Q101" i="20"/>
  <c r="K99" i="20"/>
  <c r="K98" i="20" s="1"/>
  <c r="K97" i="20"/>
  <c r="P13" i="20"/>
  <c r="T13" i="20" s="1"/>
  <c r="P14" i="20"/>
  <c r="R14" i="20" s="1"/>
  <c r="P15" i="20"/>
  <c r="R15" i="20" s="1"/>
  <c r="P16" i="20"/>
  <c r="Q16" i="20" s="1"/>
  <c r="P17" i="20"/>
  <c r="R17" i="20" s="1"/>
  <c r="P18" i="20"/>
  <c r="T18" i="20" s="1"/>
  <c r="P19" i="20"/>
  <c r="T19" i="20" s="1"/>
  <c r="P20" i="20"/>
  <c r="S20" i="20" s="1"/>
  <c r="P21" i="20"/>
  <c r="T21" i="20" s="1"/>
  <c r="P22" i="20"/>
  <c r="R22" i="20" s="1"/>
  <c r="P23" i="20"/>
  <c r="R23" i="20" s="1"/>
  <c r="P24" i="20"/>
  <c r="Q24" i="20" s="1"/>
  <c r="P25" i="20"/>
  <c r="R25" i="20" s="1"/>
  <c r="P26" i="20"/>
  <c r="T26" i="20" s="1"/>
  <c r="P27" i="20"/>
  <c r="T27" i="20" s="1"/>
  <c r="P28" i="20"/>
  <c r="S28" i="20" s="1"/>
  <c r="P29" i="20"/>
  <c r="T29" i="20" s="1"/>
  <c r="P30" i="20"/>
  <c r="R30" i="20" s="1"/>
  <c r="N24" i="20"/>
  <c r="N27" i="20"/>
  <c r="I21" i="20"/>
  <c r="I20" i="20"/>
  <c r="I39" i="19"/>
  <c r="I38" i="19"/>
  <c r="I37" i="19"/>
  <c r="H39" i="19"/>
  <c r="H38" i="19"/>
  <c r="H37" i="19"/>
  <c r="I95" i="19"/>
  <c r="K78" i="19"/>
  <c r="I81" i="19"/>
  <c r="I80" i="19"/>
  <c r="I79" i="19"/>
  <c r="I78" i="19"/>
  <c r="I33" i="19"/>
  <c r="I32" i="19"/>
  <c r="I29" i="19"/>
  <c r="I27" i="19"/>
  <c r="I28" i="19"/>
  <c r="F44" i="19"/>
  <c r="F50" i="19"/>
  <c r="F52" i="19"/>
  <c r="F53" i="19" s="1"/>
  <c r="F51" i="19"/>
  <c r="F68" i="19"/>
  <c r="F54" i="19"/>
  <c r="I9" i="19"/>
  <c r="L99" i="19"/>
  <c r="L98" i="19" s="1"/>
  <c r="M99" i="19"/>
  <c r="M98" i="19" s="1"/>
  <c r="N99" i="19"/>
  <c r="N98" i="19" s="1"/>
  <c r="O99" i="19"/>
  <c r="O98" i="19" s="1"/>
  <c r="P99" i="19"/>
  <c r="P98" i="19" s="1"/>
  <c r="L97" i="19"/>
  <c r="M97" i="19"/>
  <c r="N97" i="19"/>
  <c r="O97" i="19"/>
  <c r="P97" i="19"/>
  <c r="Q102" i="19"/>
  <c r="R102" i="19"/>
  <c r="H41" i="19" s="1"/>
  <c r="S102" i="19"/>
  <c r="H42" i="19" s="1"/>
  <c r="Q103" i="19"/>
  <c r="R103" i="19"/>
  <c r="S103" i="19"/>
  <c r="Q104" i="19"/>
  <c r="R104" i="19"/>
  <c r="S104" i="19"/>
  <c r="Q105" i="19"/>
  <c r="R105" i="19"/>
  <c r="S105" i="19"/>
  <c r="Q106" i="19"/>
  <c r="R106" i="19"/>
  <c r="S106" i="19"/>
  <c r="Q107" i="19"/>
  <c r="R107" i="19"/>
  <c r="S107" i="19"/>
  <c r="Q108" i="19"/>
  <c r="H40" i="19" s="1"/>
  <c r="R108" i="19"/>
  <c r="S108" i="19"/>
  <c r="Q109" i="19"/>
  <c r="R109" i="19"/>
  <c r="S109" i="19"/>
  <c r="Q110" i="19"/>
  <c r="R110" i="19"/>
  <c r="S110" i="19"/>
  <c r="Q111" i="19"/>
  <c r="R111" i="19"/>
  <c r="S111" i="19"/>
  <c r="Q112" i="19"/>
  <c r="R112" i="19"/>
  <c r="S112" i="19"/>
  <c r="Q113" i="19"/>
  <c r="R113" i="19"/>
  <c r="S113" i="19"/>
  <c r="Q114" i="19"/>
  <c r="R114" i="19"/>
  <c r="S114" i="19"/>
  <c r="Q115" i="19"/>
  <c r="R115" i="19"/>
  <c r="S115" i="19"/>
  <c r="Q116" i="19"/>
  <c r="R116" i="19"/>
  <c r="S116" i="19"/>
  <c r="Q117" i="19"/>
  <c r="R117" i="19"/>
  <c r="S117" i="19"/>
  <c r="Q118" i="19"/>
  <c r="R118" i="19"/>
  <c r="S118" i="19"/>
  <c r="Q119" i="19"/>
  <c r="R119" i="19"/>
  <c r="S119" i="19"/>
  <c r="Q120" i="19"/>
  <c r="R120" i="19"/>
  <c r="S120" i="19"/>
  <c r="S101" i="19"/>
  <c r="R101" i="19"/>
  <c r="Q101" i="19"/>
  <c r="K99" i="19"/>
  <c r="K98" i="19" s="1"/>
  <c r="K97" i="19"/>
  <c r="P15" i="19"/>
  <c r="R15" i="19" s="1"/>
  <c r="P16" i="19"/>
  <c r="Q16" i="19" s="1"/>
  <c r="P17" i="19"/>
  <c r="R17" i="19" s="1"/>
  <c r="P18" i="19"/>
  <c r="T18" i="19" s="1"/>
  <c r="P19" i="19"/>
  <c r="T19" i="19" s="1"/>
  <c r="P20" i="19"/>
  <c r="S20" i="19" s="1"/>
  <c r="P21" i="19"/>
  <c r="T21" i="19" s="1"/>
  <c r="P22" i="19"/>
  <c r="R22" i="19" s="1"/>
  <c r="P23" i="19"/>
  <c r="R23" i="19" s="1"/>
  <c r="P24" i="19"/>
  <c r="Q24" i="19" s="1"/>
  <c r="P25" i="19"/>
  <c r="R25" i="19" s="1"/>
  <c r="P26" i="19"/>
  <c r="T26" i="19" s="1"/>
  <c r="P27" i="19"/>
  <c r="T27" i="19" s="1"/>
  <c r="P28" i="19"/>
  <c r="S28" i="19" s="1"/>
  <c r="P29" i="19"/>
  <c r="T29" i="19" s="1"/>
  <c r="P30" i="19"/>
  <c r="R30" i="19" s="1"/>
  <c r="N15" i="19"/>
  <c r="N16" i="19"/>
  <c r="N17" i="19"/>
  <c r="N18" i="19"/>
  <c r="N19" i="19"/>
  <c r="N23" i="19"/>
  <c r="N30" i="19"/>
  <c r="I12" i="19"/>
  <c r="I21" i="19"/>
  <c r="I20" i="19"/>
  <c r="I39" i="18"/>
  <c r="I38" i="18"/>
  <c r="I37" i="18"/>
  <c r="H42" i="18"/>
  <c r="H39" i="18"/>
  <c r="H38" i="18"/>
  <c r="H37" i="18"/>
  <c r="I95" i="18"/>
  <c r="K78" i="18"/>
  <c r="I81" i="18"/>
  <c r="I80" i="18"/>
  <c r="I79" i="18"/>
  <c r="I78" i="18"/>
  <c r="I33" i="18"/>
  <c r="I32" i="18"/>
  <c r="I29" i="18"/>
  <c r="I27" i="18"/>
  <c r="I28" i="18"/>
  <c r="F44" i="18"/>
  <c r="F53" i="18"/>
  <c r="F50" i="18"/>
  <c r="F52" i="18"/>
  <c r="F51" i="18"/>
  <c r="F68" i="18"/>
  <c r="F54" i="18"/>
  <c r="L99" i="18"/>
  <c r="M99" i="18"/>
  <c r="M98" i="18" s="1"/>
  <c r="N99" i="18"/>
  <c r="N98" i="18" s="1"/>
  <c r="O99" i="18"/>
  <c r="P99" i="18"/>
  <c r="P98" i="18" s="1"/>
  <c r="L98" i="18"/>
  <c r="O98" i="18"/>
  <c r="L97" i="18"/>
  <c r="M97" i="18"/>
  <c r="N97" i="18"/>
  <c r="O97" i="18"/>
  <c r="P97" i="18"/>
  <c r="Q102" i="18"/>
  <c r="H40" i="18" s="1"/>
  <c r="R102" i="18"/>
  <c r="H41" i="18" s="1"/>
  <c r="S102" i="18"/>
  <c r="Q103" i="18"/>
  <c r="R103" i="18"/>
  <c r="S103" i="18"/>
  <c r="Q104" i="18"/>
  <c r="R104" i="18"/>
  <c r="S104" i="18"/>
  <c r="Q105" i="18"/>
  <c r="R105" i="18"/>
  <c r="S105" i="18"/>
  <c r="Q106" i="18"/>
  <c r="R106" i="18"/>
  <c r="S106" i="18"/>
  <c r="Q107" i="18"/>
  <c r="R107" i="18"/>
  <c r="S107" i="18"/>
  <c r="I42" i="18" s="1"/>
  <c r="Q108" i="18"/>
  <c r="R108" i="18"/>
  <c r="S108" i="18"/>
  <c r="Q109" i="18"/>
  <c r="R109" i="18"/>
  <c r="S109" i="18"/>
  <c r="Q110" i="18"/>
  <c r="R110" i="18"/>
  <c r="S110" i="18"/>
  <c r="Q111" i="18"/>
  <c r="R111" i="18"/>
  <c r="S111" i="18"/>
  <c r="Q112" i="18"/>
  <c r="R112" i="18"/>
  <c r="S112" i="18"/>
  <c r="Q113" i="18"/>
  <c r="R113" i="18"/>
  <c r="S113" i="18"/>
  <c r="Q114" i="18"/>
  <c r="R114" i="18"/>
  <c r="S114" i="18"/>
  <c r="Q115" i="18"/>
  <c r="R115" i="18"/>
  <c r="S115" i="18"/>
  <c r="Q116" i="18"/>
  <c r="R116" i="18"/>
  <c r="S116" i="18"/>
  <c r="Q117" i="18"/>
  <c r="R117" i="18"/>
  <c r="S117" i="18"/>
  <c r="Q118" i="18"/>
  <c r="R118" i="18"/>
  <c r="S118" i="18"/>
  <c r="Q119" i="18"/>
  <c r="R119" i="18"/>
  <c r="S119" i="18"/>
  <c r="Q120" i="18"/>
  <c r="R120" i="18"/>
  <c r="S120" i="18"/>
  <c r="S101" i="18"/>
  <c r="R101" i="18"/>
  <c r="Q101" i="18"/>
  <c r="K99" i="18"/>
  <c r="K98" i="18" s="1"/>
  <c r="K97" i="18"/>
  <c r="P15" i="18"/>
  <c r="R15" i="18" s="1"/>
  <c r="P16" i="18"/>
  <c r="Q16" i="18" s="1"/>
  <c r="P17" i="18"/>
  <c r="R17" i="18" s="1"/>
  <c r="P18" i="18"/>
  <c r="T18" i="18" s="1"/>
  <c r="P19" i="18"/>
  <c r="T19" i="18" s="1"/>
  <c r="P20" i="18"/>
  <c r="S20" i="18" s="1"/>
  <c r="P21" i="18"/>
  <c r="T21" i="18" s="1"/>
  <c r="P22" i="18"/>
  <c r="R22" i="18" s="1"/>
  <c r="P23" i="18"/>
  <c r="R23" i="18" s="1"/>
  <c r="P24" i="18"/>
  <c r="Q24" i="18" s="1"/>
  <c r="P25" i="18"/>
  <c r="R25" i="18" s="1"/>
  <c r="P26" i="18"/>
  <c r="T26" i="18" s="1"/>
  <c r="P27" i="18"/>
  <c r="T27" i="18" s="1"/>
  <c r="P28" i="18"/>
  <c r="S28" i="18" s="1"/>
  <c r="P29" i="18"/>
  <c r="T29" i="18" s="1"/>
  <c r="P30" i="18"/>
  <c r="R30" i="18" s="1"/>
  <c r="N18" i="18"/>
  <c r="N22" i="18"/>
  <c r="N29" i="18"/>
  <c r="N30" i="18"/>
  <c r="I9" i="18"/>
  <c r="I21" i="18"/>
  <c r="I20" i="18"/>
  <c r="I42" i="17"/>
  <c r="I39" i="17"/>
  <c r="I38" i="17"/>
  <c r="I37" i="17"/>
  <c r="H42" i="17"/>
  <c r="H41" i="17"/>
  <c r="H39" i="17"/>
  <c r="H38" i="17"/>
  <c r="H37" i="17"/>
  <c r="I95" i="17"/>
  <c r="K78" i="17"/>
  <c r="I81" i="17"/>
  <c r="I80" i="17"/>
  <c r="I79" i="17"/>
  <c r="I78" i="17"/>
  <c r="I33" i="17"/>
  <c r="I32" i="17"/>
  <c r="I29" i="17"/>
  <c r="I27" i="17"/>
  <c r="I28" i="17"/>
  <c r="F52" i="17"/>
  <c r="F67" i="17"/>
  <c r="F54" i="17"/>
  <c r="F51" i="17" s="1"/>
  <c r="F44" i="17" s="1"/>
  <c r="L99" i="17"/>
  <c r="M99" i="17"/>
  <c r="M98" i="17" s="1"/>
  <c r="N99" i="17"/>
  <c r="N98" i="17" s="1"/>
  <c r="O99" i="17"/>
  <c r="O98" i="17" s="1"/>
  <c r="P99" i="17"/>
  <c r="L98" i="17"/>
  <c r="P98" i="17"/>
  <c r="L97" i="17"/>
  <c r="M97" i="17"/>
  <c r="N97" i="17"/>
  <c r="O97" i="17"/>
  <c r="P97" i="17"/>
  <c r="Q102" i="17"/>
  <c r="R102" i="17"/>
  <c r="I41" i="17" s="1"/>
  <c r="S102" i="17"/>
  <c r="Q103" i="17"/>
  <c r="R103" i="17"/>
  <c r="S103" i="17"/>
  <c r="Q104" i="17"/>
  <c r="R104" i="17"/>
  <c r="S104" i="17"/>
  <c r="Q105" i="17"/>
  <c r="R105" i="17"/>
  <c r="S105" i="17"/>
  <c r="Q106" i="17"/>
  <c r="R106" i="17"/>
  <c r="S106" i="17"/>
  <c r="Q107" i="17"/>
  <c r="R107" i="17"/>
  <c r="S107" i="17"/>
  <c r="Q108" i="17"/>
  <c r="H40" i="17" s="1"/>
  <c r="R108" i="17"/>
  <c r="S108" i="17"/>
  <c r="Q109" i="17"/>
  <c r="R109" i="17"/>
  <c r="S109" i="17"/>
  <c r="Q110" i="17"/>
  <c r="R110" i="17"/>
  <c r="S110" i="17"/>
  <c r="Q111" i="17"/>
  <c r="R111" i="17"/>
  <c r="S111" i="17"/>
  <c r="Q112" i="17"/>
  <c r="R112" i="17"/>
  <c r="S112" i="17"/>
  <c r="Q113" i="17"/>
  <c r="R113" i="17"/>
  <c r="S113" i="17"/>
  <c r="Q114" i="17"/>
  <c r="R114" i="17"/>
  <c r="S114" i="17"/>
  <c r="Q115" i="17"/>
  <c r="R115" i="17"/>
  <c r="S115" i="17"/>
  <c r="Q116" i="17"/>
  <c r="R116" i="17"/>
  <c r="S116" i="17"/>
  <c r="Q117" i="17"/>
  <c r="R117" i="17"/>
  <c r="S117" i="17"/>
  <c r="Q118" i="17"/>
  <c r="R118" i="17"/>
  <c r="S118" i="17"/>
  <c r="Q119" i="17"/>
  <c r="R119" i="17"/>
  <c r="S119" i="17"/>
  <c r="Q120" i="17"/>
  <c r="R120" i="17"/>
  <c r="S120" i="17"/>
  <c r="S101" i="17"/>
  <c r="R101" i="17"/>
  <c r="Q101" i="17"/>
  <c r="K99" i="17"/>
  <c r="K98" i="17" s="1"/>
  <c r="K97" i="17"/>
  <c r="P14" i="17"/>
  <c r="R14" i="17" s="1"/>
  <c r="P15" i="17"/>
  <c r="R15" i="17" s="1"/>
  <c r="P16" i="17"/>
  <c r="Q16" i="17" s="1"/>
  <c r="P17" i="17"/>
  <c r="R17" i="17" s="1"/>
  <c r="P18" i="17"/>
  <c r="T18" i="17" s="1"/>
  <c r="P19" i="17"/>
  <c r="T19" i="17" s="1"/>
  <c r="P20" i="17"/>
  <c r="S20" i="17" s="1"/>
  <c r="P21" i="17"/>
  <c r="T21" i="17" s="1"/>
  <c r="P22" i="17"/>
  <c r="R22" i="17" s="1"/>
  <c r="P23" i="17"/>
  <c r="R23" i="17" s="1"/>
  <c r="P24" i="17"/>
  <c r="Q24" i="17" s="1"/>
  <c r="P25" i="17"/>
  <c r="R25" i="17" s="1"/>
  <c r="P26" i="17"/>
  <c r="T26" i="17" s="1"/>
  <c r="P27" i="17"/>
  <c r="T27" i="17" s="1"/>
  <c r="P28" i="17"/>
  <c r="S28" i="17" s="1"/>
  <c r="P29" i="17"/>
  <c r="T29" i="17" s="1"/>
  <c r="P30" i="17"/>
  <c r="R30" i="17" s="1"/>
  <c r="N14" i="17"/>
  <c r="N17" i="17"/>
  <c r="N20" i="17"/>
  <c r="N21" i="17"/>
  <c r="N27" i="17"/>
  <c r="N28" i="17"/>
  <c r="N29" i="17"/>
  <c r="N30" i="17"/>
  <c r="I12" i="17"/>
  <c r="I9" i="17"/>
  <c r="I21" i="17"/>
  <c r="I20" i="17"/>
  <c r="I42" i="16"/>
  <c r="I41" i="16"/>
  <c r="I39" i="16"/>
  <c r="I38" i="16"/>
  <c r="I37" i="16"/>
  <c r="H41" i="16"/>
  <c r="H40" i="16"/>
  <c r="H39" i="16"/>
  <c r="H38" i="16"/>
  <c r="H37" i="16"/>
  <c r="I95" i="16"/>
  <c r="K78" i="16"/>
  <c r="I81" i="16"/>
  <c r="I80" i="16"/>
  <c r="I79" i="16"/>
  <c r="I78" i="16"/>
  <c r="I33" i="16"/>
  <c r="I32" i="16"/>
  <c r="I29" i="16"/>
  <c r="I27" i="16"/>
  <c r="I28" i="16"/>
  <c r="F52" i="16"/>
  <c r="F51" i="16"/>
  <c r="F44" i="16" s="1"/>
  <c r="F68" i="16"/>
  <c r="F54" i="16"/>
  <c r="F50" i="16" s="1"/>
  <c r="F53" i="16" s="1"/>
  <c r="L99" i="16"/>
  <c r="M99" i="16"/>
  <c r="M98" i="16" s="1"/>
  <c r="N99" i="16"/>
  <c r="N98" i="16" s="1"/>
  <c r="O99" i="16"/>
  <c r="O98" i="16" s="1"/>
  <c r="P99" i="16"/>
  <c r="P98" i="16" s="1"/>
  <c r="L98" i="16"/>
  <c r="L97" i="16"/>
  <c r="M97" i="16"/>
  <c r="N97" i="16"/>
  <c r="O97" i="16"/>
  <c r="P97" i="16"/>
  <c r="Q102" i="16"/>
  <c r="R102" i="16"/>
  <c r="S102" i="16"/>
  <c r="Q103" i="16"/>
  <c r="I40" i="16" s="1"/>
  <c r="R103" i="16"/>
  <c r="S103" i="16"/>
  <c r="Q104" i="16"/>
  <c r="R104" i="16"/>
  <c r="S104" i="16"/>
  <c r="Q105" i="16"/>
  <c r="R105" i="16"/>
  <c r="S105" i="16"/>
  <c r="Q106" i="16"/>
  <c r="R106" i="16"/>
  <c r="S106" i="16"/>
  <c r="Q107" i="16"/>
  <c r="R107" i="16"/>
  <c r="S107" i="16"/>
  <c r="Q108" i="16"/>
  <c r="R108" i="16"/>
  <c r="S108" i="16"/>
  <c r="H42" i="16" s="1"/>
  <c r="Q109" i="16"/>
  <c r="R109" i="16"/>
  <c r="S109" i="16"/>
  <c r="Q110" i="16"/>
  <c r="R110" i="16"/>
  <c r="S110" i="16"/>
  <c r="Q111" i="16"/>
  <c r="R111" i="16"/>
  <c r="S111" i="16"/>
  <c r="Q112" i="16"/>
  <c r="R112" i="16"/>
  <c r="S112" i="16"/>
  <c r="Q113" i="16"/>
  <c r="R113" i="16"/>
  <c r="S113" i="16"/>
  <c r="Q114" i="16"/>
  <c r="R114" i="16"/>
  <c r="S114" i="16"/>
  <c r="Q115" i="16"/>
  <c r="R115" i="16"/>
  <c r="S115" i="16"/>
  <c r="Q116" i="16"/>
  <c r="R116" i="16"/>
  <c r="S116" i="16"/>
  <c r="Q117" i="16"/>
  <c r="R117" i="16"/>
  <c r="S117" i="16"/>
  <c r="Q118" i="16"/>
  <c r="R118" i="16"/>
  <c r="S118" i="16"/>
  <c r="Q119" i="16"/>
  <c r="R119" i="16"/>
  <c r="S119" i="16"/>
  <c r="Q120" i="16"/>
  <c r="R120" i="16"/>
  <c r="S120" i="16"/>
  <c r="S101" i="16"/>
  <c r="R101" i="16"/>
  <c r="Q101" i="16"/>
  <c r="K99" i="16"/>
  <c r="K98" i="16" s="1"/>
  <c r="K97" i="16"/>
  <c r="P15" i="16"/>
  <c r="R15" i="16" s="1"/>
  <c r="P16" i="16"/>
  <c r="Q16" i="16" s="1"/>
  <c r="P17" i="16"/>
  <c r="R17" i="16" s="1"/>
  <c r="P18" i="16"/>
  <c r="T18" i="16" s="1"/>
  <c r="P19" i="16"/>
  <c r="T19" i="16" s="1"/>
  <c r="P20" i="16"/>
  <c r="S20" i="16" s="1"/>
  <c r="P21" i="16"/>
  <c r="T21" i="16" s="1"/>
  <c r="P22" i="16"/>
  <c r="R22" i="16" s="1"/>
  <c r="P23" i="16"/>
  <c r="R23" i="16" s="1"/>
  <c r="P24" i="16"/>
  <c r="Q24" i="16" s="1"/>
  <c r="P25" i="16"/>
  <c r="R25" i="16" s="1"/>
  <c r="P26" i="16"/>
  <c r="T26" i="16" s="1"/>
  <c r="P27" i="16"/>
  <c r="T27" i="16" s="1"/>
  <c r="P28" i="16"/>
  <c r="S28" i="16" s="1"/>
  <c r="P29" i="16"/>
  <c r="T29" i="16" s="1"/>
  <c r="P30" i="16"/>
  <c r="R30" i="16" s="1"/>
  <c r="I12" i="16"/>
  <c r="I9" i="16"/>
  <c r="I21" i="16"/>
  <c r="I20" i="16"/>
  <c r="I40" i="15"/>
  <c r="I39" i="15"/>
  <c r="I38" i="15"/>
  <c r="I37" i="15"/>
  <c r="H39" i="15"/>
  <c r="H38" i="15"/>
  <c r="H37" i="15"/>
  <c r="I95" i="15"/>
  <c r="K78" i="15"/>
  <c r="I81" i="15"/>
  <c r="I80" i="15"/>
  <c r="I79" i="15"/>
  <c r="I78" i="15"/>
  <c r="I33" i="15"/>
  <c r="I32" i="15"/>
  <c r="I29" i="15"/>
  <c r="I27" i="15"/>
  <c r="I28" i="15"/>
  <c r="F44" i="15"/>
  <c r="F52" i="15"/>
  <c r="F51" i="15"/>
  <c r="F50" i="15"/>
  <c r="F53" i="15" s="1"/>
  <c r="F67" i="15"/>
  <c r="F54" i="15"/>
  <c r="I9" i="15"/>
  <c r="L99" i="15"/>
  <c r="L98" i="15" s="1"/>
  <c r="M99" i="15"/>
  <c r="M98" i="15" s="1"/>
  <c r="N99" i="15"/>
  <c r="N98" i="15" s="1"/>
  <c r="O99" i="15"/>
  <c r="O98" i="15" s="1"/>
  <c r="P99" i="15"/>
  <c r="P98" i="15" s="1"/>
  <c r="L97" i="15"/>
  <c r="M97" i="15"/>
  <c r="N97" i="15"/>
  <c r="O97" i="15"/>
  <c r="P97" i="15"/>
  <c r="Q102" i="15"/>
  <c r="R102" i="15"/>
  <c r="S102" i="15"/>
  <c r="Q103" i="15"/>
  <c r="R103" i="15"/>
  <c r="S103" i="15"/>
  <c r="I42" i="15" s="1"/>
  <c r="Q104" i="15"/>
  <c r="H40" i="15" s="1"/>
  <c r="R104" i="15"/>
  <c r="S104" i="15"/>
  <c r="Q105" i="15"/>
  <c r="R105" i="15"/>
  <c r="S105" i="15"/>
  <c r="Q106" i="15"/>
  <c r="R106" i="15"/>
  <c r="S106" i="15"/>
  <c r="Q107" i="15"/>
  <c r="R107" i="15"/>
  <c r="S107" i="15"/>
  <c r="Q108" i="15"/>
  <c r="R108" i="15"/>
  <c r="S108" i="15"/>
  <c r="Q109" i="15"/>
  <c r="R109" i="15"/>
  <c r="I41" i="15" s="1"/>
  <c r="S109" i="15"/>
  <c r="Q110" i="15"/>
  <c r="R110" i="15"/>
  <c r="S110" i="15"/>
  <c r="Q111" i="15"/>
  <c r="R111" i="15"/>
  <c r="S111" i="15"/>
  <c r="Q112" i="15"/>
  <c r="R112" i="15"/>
  <c r="S112" i="15"/>
  <c r="Q113" i="15"/>
  <c r="R113" i="15"/>
  <c r="S113" i="15"/>
  <c r="Q114" i="15"/>
  <c r="R114" i="15"/>
  <c r="S114" i="15"/>
  <c r="Q115" i="15"/>
  <c r="R115" i="15"/>
  <c r="S115" i="15"/>
  <c r="Q116" i="15"/>
  <c r="R116" i="15"/>
  <c r="S116" i="15"/>
  <c r="Q117" i="15"/>
  <c r="R117" i="15"/>
  <c r="S117" i="15"/>
  <c r="Q118" i="15"/>
  <c r="R118" i="15"/>
  <c r="S118" i="15"/>
  <c r="Q119" i="15"/>
  <c r="R119" i="15"/>
  <c r="S119" i="15"/>
  <c r="Q120" i="15"/>
  <c r="R120" i="15"/>
  <c r="S120" i="15"/>
  <c r="S101" i="15"/>
  <c r="R101" i="15"/>
  <c r="Q101" i="15"/>
  <c r="K99" i="15"/>
  <c r="K98" i="15" s="1"/>
  <c r="K97" i="15"/>
  <c r="P14" i="15"/>
  <c r="R14" i="15" s="1"/>
  <c r="P15" i="15"/>
  <c r="R15" i="15" s="1"/>
  <c r="P16" i="15"/>
  <c r="Q16" i="15" s="1"/>
  <c r="P17" i="15"/>
  <c r="R17" i="15" s="1"/>
  <c r="P18" i="15"/>
  <c r="T18" i="15" s="1"/>
  <c r="P19" i="15"/>
  <c r="T19" i="15" s="1"/>
  <c r="P20" i="15"/>
  <c r="S20" i="15" s="1"/>
  <c r="P21" i="15"/>
  <c r="T21" i="15" s="1"/>
  <c r="P22" i="15"/>
  <c r="R22" i="15" s="1"/>
  <c r="P23" i="15"/>
  <c r="R23" i="15" s="1"/>
  <c r="P24" i="15"/>
  <c r="Q24" i="15" s="1"/>
  <c r="P25" i="15"/>
  <c r="R25" i="15" s="1"/>
  <c r="P26" i="15"/>
  <c r="T26" i="15" s="1"/>
  <c r="P27" i="15"/>
  <c r="T27" i="15" s="1"/>
  <c r="P28" i="15"/>
  <c r="S28" i="15" s="1"/>
  <c r="P29" i="15"/>
  <c r="T29" i="15" s="1"/>
  <c r="P30" i="15"/>
  <c r="R30" i="15" s="1"/>
  <c r="N14" i="15"/>
  <c r="I21" i="15"/>
  <c r="I20" i="15"/>
  <c r="I42" i="14"/>
  <c r="I41" i="14"/>
  <c r="I39" i="14"/>
  <c r="I38" i="14"/>
  <c r="I37" i="14"/>
  <c r="H41" i="14"/>
  <c r="H40" i="14"/>
  <c r="H39" i="14"/>
  <c r="H38" i="14"/>
  <c r="H37" i="14"/>
  <c r="I95" i="14"/>
  <c r="K78" i="14"/>
  <c r="I81" i="14"/>
  <c r="I80" i="14"/>
  <c r="I79" i="14"/>
  <c r="I78" i="14"/>
  <c r="I33" i="14"/>
  <c r="I32" i="14"/>
  <c r="I29" i="14"/>
  <c r="I27" i="14"/>
  <c r="I28" i="14"/>
  <c r="F53" i="14"/>
  <c r="F52" i="14"/>
  <c r="F51" i="14"/>
  <c r="F44" i="14" s="1"/>
  <c r="F50" i="14"/>
  <c r="F65" i="14"/>
  <c r="F54" i="14"/>
  <c r="I12" i="14"/>
  <c r="L99" i="14"/>
  <c r="M99" i="14"/>
  <c r="M98" i="14" s="1"/>
  <c r="N99" i="14"/>
  <c r="N98" i="14" s="1"/>
  <c r="O99" i="14"/>
  <c r="O98" i="14" s="1"/>
  <c r="P99" i="14"/>
  <c r="P98" i="14" s="1"/>
  <c r="L98" i="14"/>
  <c r="L97" i="14"/>
  <c r="M97" i="14"/>
  <c r="N97" i="14"/>
  <c r="O97" i="14"/>
  <c r="P97" i="14"/>
  <c r="Q102" i="14"/>
  <c r="R102" i="14"/>
  <c r="S102" i="14"/>
  <c r="Q103" i="14"/>
  <c r="R103" i="14"/>
  <c r="S103" i="14"/>
  <c r="Q104" i="14"/>
  <c r="R104" i="14"/>
  <c r="S104" i="14"/>
  <c r="Q105" i="14"/>
  <c r="R105" i="14"/>
  <c r="S105" i="14"/>
  <c r="H42" i="14" s="1"/>
  <c r="Q106" i="14"/>
  <c r="R106" i="14"/>
  <c r="S106" i="14"/>
  <c r="Q107" i="14"/>
  <c r="R107" i="14"/>
  <c r="S107" i="14"/>
  <c r="Q108" i="14"/>
  <c r="R108" i="14"/>
  <c r="S108" i="14"/>
  <c r="Q109" i="14"/>
  <c r="R109" i="14"/>
  <c r="S109" i="14"/>
  <c r="Q110" i="14"/>
  <c r="R110" i="14"/>
  <c r="S110" i="14"/>
  <c r="Q111" i="14"/>
  <c r="R111" i="14"/>
  <c r="S111" i="14"/>
  <c r="Q112" i="14"/>
  <c r="R112" i="14"/>
  <c r="S112" i="14"/>
  <c r="Q113" i="14"/>
  <c r="R113" i="14"/>
  <c r="S113" i="14"/>
  <c r="Q114" i="14"/>
  <c r="R114" i="14"/>
  <c r="S114" i="14"/>
  <c r="Q115" i="14"/>
  <c r="R115" i="14"/>
  <c r="S115" i="14"/>
  <c r="Q116" i="14"/>
  <c r="R116" i="14"/>
  <c r="S116" i="14"/>
  <c r="Q117" i="14"/>
  <c r="R117" i="14"/>
  <c r="S117" i="14"/>
  <c r="Q118" i="14"/>
  <c r="R118" i="14"/>
  <c r="S118" i="14"/>
  <c r="Q119" i="14"/>
  <c r="R119" i="14"/>
  <c r="S119" i="14"/>
  <c r="Q120" i="14"/>
  <c r="R120" i="14"/>
  <c r="S120" i="14"/>
  <c r="S101" i="14"/>
  <c r="R101" i="14"/>
  <c r="Q101" i="14"/>
  <c r="I40" i="14" s="1"/>
  <c r="K99" i="14"/>
  <c r="K98" i="14" s="1"/>
  <c r="K97" i="14"/>
  <c r="P12" i="14"/>
  <c r="S12" i="14" s="1"/>
  <c r="P13" i="14"/>
  <c r="T13" i="14" s="1"/>
  <c r="P14" i="14"/>
  <c r="R14" i="14" s="1"/>
  <c r="P15" i="14"/>
  <c r="R15" i="14" s="1"/>
  <c r="P16" i="14"/>
  <c r="Q16" i="14" s="1"/>
  <c r="P17" i="14"/>
  <c r="R17" i="14" s="1"/>
  <c r="P18" i="14"/>
  <c r="T18" i="14" s="1"/>
  <c r="P19" i="14"/>
  <c r="T19" i="14" s="1"/>
  <c r="P20" i="14"/>
  <c r="S20" i="14" s="1"/>
  <c r="P21" i="14"/>
  <c r="T21" i="14" s="1"/>
  <c r="P22" i="14"/>
  <c r="R22" i="14" s="1"/>
  <c r="P23" i="14"/>
  <c r="R23" i="14" s="1"/>
  <c r="P24" i="14"/>
  <c r="Q24" i="14" s="1"/>
  <c r="P25" i="14"/>
  <c r="R25" i="14" s="1"/>
  <c r="P26" i="14"/>
  <c r="T26" i="14" s="1"/>
  <c r="P27" i="14"/>
  <c r="T27" i="14" s="1"/>
  <c r="P28" i="14"/>
  <c r="S28" i="14" s="1"/>
  <c r="P29" i="14"/>
  <c r="T29" i="14" s="1"/>
  <c r="P30" i="14"/>
  <c r="R30" i="14" s="1"/>
  <c r="I9" i="14"/>
  <c r="I21" i="14"/>
  <c r="I20" i="14"/>
  <c r="I39" i="13"/>
  <c r="I38" i="13"/>
  <c r="I37" i="13"/>
  <c r="H39" i="13"/>
  <c r="H38" i="13"/>
  <c r="H37" i="13"/>
  <c r="I95" i="13"/>
  <c r="K78" i="13"/>
  <c r="I81" i="13"/>
  <c r="I80" i="13"/>
  <c r="I79" i="13"/>
  <c r="I78" i="13"/>
  <c r="I33" i="13"/>
  <c r="I32" i="13"/>
  <c r="I29" i="13"/>
  <c r="I27" i="13"/>
  <c r="I28" i="13"/>
  <c r="F44" i="13"/>
  <c r="F53" i="13"/>
  <c r="F52" i="13"/>
  <c r="F51" i="13"/>
  <c r="F50" i="13"/>
  <c r="F68" i="13"/>
  <c r="F54" i="13"/>
  <c r="I9" i="13"/>
  <c r="L99" i="13"/>
  <c r="L98" i="13" s="1"/>
  <c r="M99" i="13"/>
  <c r="M98" i="13" s="1"/>
  <c r="N99" i="13"/>
  <c r="N98" i="13" s="1"/>
  <c r="O99" i="13"/>
  <c r="O98" i="13" s="1"/>
  <c r="P99" i="13"/>
  <c r="P98" i="13" s="1"/>
  <c r="L97" i="13"/>
  <c r="M97" i="13"/>
  <c r="N97" i="13"/>
  <c r="O97" i="13"/>
  <c r="P97" i="13"/>
  <c r="Q102" i="13"/>
  <c r="R102" i="13"/>
  <c r="S102" i="13"/>
  <c r="Q103" i="13"/>
  <c r="R103" i="13"/>
  <c r="S103" i="13"/>
  <c r="Q104" i="13"/>
  <c r="I40" i="13" s="1"/>
  <c r="R104" i="13"/>
  <c r="I41" i="13" s="1"/>
  <c r="S104" i="13"/>
  <c r="Q105" i="13"/>
  <c r="R105" i="13"/>
  <c r="S105" i="13"/>
  <c r="Q106" i="13"/>
  <c r="R106" i="13"/>
  <c r="S106" i="13"/>
  <c r="Q107" i="13"/>
  <c r="R107" i="13"/>
  <c r="S107" i="13"/>
  <c r="Q108" i="13"/>
  <c r="R108" i="13"/>
  <c r="S108" i="13"/>
  <c r="Q109" i="13"/>
  <c r="R109" i="13"/>
  <c r="S109" i="13"/>
  <c r="I42" i="13" s="1"/>
  <c r="Q110" i="13"/>
  <c r="R110" i="13"/>
  <c r="S110" i="13"/>
  <c r="Q111" i="13"/>
  <c r="R111" i="13"/>
  <c r="S111" i="13"/>
  <c r="Q112" i="13"/>
  <c r="R112" i="13"/>
  <c r="S112" i="13"/>
  <c r="Q113" i="13"/>
  <c r="R113" i="13"/>
  <c r="S113" i="13"/>
  <c r="Q114" i="13"/>
  <c r="R114" i="13"/>
  <c r="S114" i="13"/>
  <c r="Q115" i="13"/>
  <c r="R115" i="13"/>
  <c r="S115" i="13"/>
  <c r="Q116" i="13"/>
  <c r="R116" i="13"/>
  <c r="S116" i="13"/>
  <c r="Q117" i="13"/>
  <c r="R117" i="13"/>
  <c r="S117" i="13"/>
  <c r="Q118" i="13"/>
  <c r="R118" i="13"/>
  <c r="S118" i="13"/>
  <c r="Q119" i="13"/>
  <c r="R119" i="13"/>
  <c r="S119" i="13"/>
  <c r="Q120" i="13"/>
  <c r="R120" i="13"/>
  <c r="S120" i="13"/>
  <c r="S101" i="13"/>
  <c r="R101" i="13"/>
  <c r="Q101" i="13"/>
  <c r="K99" i="13"/>
  <c r="K98" i="13" s="1"/>
  <c r="K97" i="13"/>
  <c r="P15" i="13"/>
  <c r="R15" i="13" s="1"/>
  <c r="P16" i="13"/>
  <c r="Q16" i="13" s="1"/>
  <c r="P17" i="13"/>
  <c r="R17" i="13" s="1"/>
  <c r="P18" i="13"/>
  <c r="T18" i="13" s="1"/>
  <c r="P19" i="13"/>
  <c r="T19" i="13" s="1"/>
  <c r="P20" i="13"/>
  <c r="S20" i="13" s="1"/>
  <c r="P21" i="13"/>
  <c r="T21" i="13" s="1"/>
  <c r="P22" i="13"/>
  <c r="R22" i="13" s="1"/>
  <c r="P23" i="13"/>
  <c r="R23" i="13" s="1"/>
  <c r="P24" i="13"/>
  <c r="Q24" i="13" s="1"/>
  <c r="P25" i="13"/>
  <c r="R25" i="13" s="1"/>
  <c r="P26" i="13"/>
  <c r="T26" i="13" s="1"/>
  <c r="P27" i="13"/>
  <c r="T27" i="13" s="1"/>
  <c r="P28" i="13"/>
  <c r="S28" i="13" s="1"/>
  <c r="P29" i="13"/>
  <c r="T29" i="13" s="1"/>
  <c r="P30" i="13"/>
  <c r="R30" i="13" s="1"/>
  <c r="I12" i="13"/>
  <c r="I21" i="13"/>
  <c r="I20" i="13"/>
  <c r="I39" i="12"/>
  <c r="I38" i="12"/>
  <c r="I37" i="12"/>
  <c r="H42" i="12"/>
  <c r="H39" i="12"/>
  <c r="H38" i="12"/>
  <c r="H37" i="12"/>
  <c r="I95" i="12"/>
  <c r="K78" i="12"/>
  <c r="I81" i="12"/>
  <c r="I80" i="12"/>
  <c r="I79" i="12"/>
  <c r="I78" i="12"/>
  <c r="I33" i="12"/>
  <c r="I32" i="12"/>
  <c r="I29" i="12"/>
  <c r="I27" i="12"/>
  <c r="I28" i="12"/>
  <c r="F52" i="12"/>
  <c r="F66" i="12"/>
  <c r="F54" i="12"/>
  <c r="F51" i="12" s="1"/>
  <c r="F44" i="12" s="1"/>
  <c r="I9" i="12"/>
  <c r="L99" i="12"/>
  <c r="M99" i="12"/>
  <c r="M98" i="12" s="1"/>
  <c r="N99" i="12"/>
  <c r="N98" i="12" s="1"/>
  <c r="O99" i="12"/>
  <c r="O98" i="12" s="1"/>
  <c r="P99" i="12"/>
  <c r="P98" i="12" s="1"/>
  <c r="L98" i="12"/>
  <c r="L97" i="12"/>
  <c r="M97" i="12"/>
  <c r="N97" i="12"/>
  <c r="O97" i="12"/>
  <c r="P97" i="12"/>
  <c r="Q102" i="12"/>
  <c r="R102" i="12"/>
  <c r="H41" i="12" s="1"/>
  <c r="S102" i="12"/>
  <c r="I42" i="12" s="1"/>
  <c r="Q103" i="12"/>
  <c r="R103" i="12"/>
  <c r="S103" i="12"/>
  <c r="Q104" i="12"/>
  <c r="R104" i="12"/>
  <c r="S104" i="12"/>
  <c r="Q105" i="12"/>
  <c r="R105" i="12"/>
  <c r="S105" i="12"/>
  <c r="Q106" i="12"/>
  <c r="R106" i="12"/>
  <c r="S106" i="12"/>
  <c r="Q107" i="12"/>
  <c r="R107" i="12"/>
  <c r="S107" i="12"/>
  <c r="Q108" i="12"/>
  <c r="H40" i="12" s="1"/>
  <c r="R108" i="12"/>
  <c r="S108" i="12"/>
  <c r="Q109" i="12"/>
  <c r="R109" i="12"/>
  <c r="S109" i="12"/>
  <c r="Q110" i="12"/>
  <c r="R110" i="12"/>
  <c r="S110" i="12"/>
  <c r="Q111" i="12"/>
  <c r="R111" i="12"/>
  <c r="S111" i="12"/>
  <c r="Q112" i="12"/>
  <c r="R112" i="12"/>
  <c r="S112" i="12"/>
  <c r="Q113" i="12"/>
  <c r="R113" i="12"/>
  <c r="S113" i="12"/>
  <c r="Q114" i="12"/>
  <c r="R114" i="12"/>
  <c r="S114" i="12"/>
  <c r="Q115" i="12"/>
  <c r="R115" i="12"/>
  <c r="S115" i="12"/>
  <c r="Q116" i="12"/>
  <c r="R116" i="12"/>
  <c r="S116" i="12"/>
  <c r="Q117" i="12"/>
  <c r="R117" i="12"/>
  <c r="S117" i="12"/>
  <c r="Q118" i="12"/>
  <c r="R118" i="12"/>
  <c r="S118" i="12"/>
  <c r="Q119" i="12"/>
  <c r="R119" i="12"/>
  <c r="S119" i="12"/>
  <c r="Q120" i="12"/>
  <c r="R120" i="12"/>
  <c r="S120" i="12"/>
  <c r="S101" i="12"/>
  <c r="R101" i="12"/>
  <c r="Q101" i="12"/>
  <c r="K99" i="12"/>
  <c r="K98" i="12" s="1"/>
  <c r="K97" i="12"/>
  <c r="P13" i="12"/>
  <c r="T13" i="12" s="1"/>
  <c r="P14" i="12"/>
  <c r="R14" i="12" s="1"/>
  <c r="P15" i="12"/>
  <c r="R15" i="12" s="1"/>
  <c r="P16" i="12"/>
  <c r="Q16" i="12" s="1"/>
  <c r="P17" i="12"/>
  <c r="R17" i="12" s="1"/>
  <c r="P18" i="12"/>
  <c r="T18" i="12" s="1"/>
  <c r="P19" i="12"/>
  <c r="T19" i="12" s="1"/>
  <c r="P20" i="12"/>
  <c r="S20" i="12" s="1"/>
  <c r="P21" i="12"/>
  <c r="T21" i="12" s="1"/>
  <c r="P22" i="12"/>
  <c r="R22" i="12" s="1"/>
  <c r="P23" i="12"/>
  <c r="R23" i="12" s="1"/>
  <c r="P24" i="12"/>
  <c r="Q24" i="12" s="1"/>
  <c r="P25" i="12"/>
  <c r="R25" i="12" s="1"/>
  <c r="P26" i="12"/>
  <c r="T26" i="12" s="1"/>
  <c r="P27" i="12"/>
  <c r="T27" i="12" s="1"/>
  <c r="P28" i="12"/>
  <c r="S28" i="12" s="1"/>
  <c r="P29" i="12"/>
  <c r="T29" i="12" s="1"/>
  <c r="P30" i="12"/>
  <c r="R30" i="12" s="1"/>
  <c r="N18" i="12"/>
  <c r="I21" i="12"/>
  <c r="I20" i="12"/>
  <c r="I41" i="11"/>
  <c r="I40" i="11"/>
  <c r="I39" i="11"/>
  <c r="I38" i="11"/>
  <c r="I37" i="11"/>
  <c r="H40" i="11"/>
  <c r="H39" i="11"/>
  <c r="H38" i="11"/>
  <c r="H37" i="11"/>
  <c r="I95" i="11"/>
  <c r="K78" i="11"/>
  <c r="I81" i="11"/>
  <c r="I80" i="11"/>
  <c r="I79" i="11"/>
  <c r="I78" i="11"/>
  <c r="I33" i="11"/>
  <c r="I32" i="11"/>
  <c r="I29" i="11"/>
  <c r="I27" i="11"/>
  <c r="I28" i="11"/>
  <c r="F52" i="11"/>
  <c r="F51" i="11"/>
  <c r="F44" i="11" s="1"/>
  <c r="F50" i="11"/>
  <c r="F53" i="11" s="1"/>
  <c r="F65" i="11"/>
  <c r="F54" i="11"/>
  <c r="L99" i="11"/>
  <c r="L98" i="11" s="1"/>
  <c r="M99" i="11"/>
  <c r="M98" i="11" s="1"/>
  <c r="N99" i="11"/>
  <c r="N98" i="11" s="1"/>
  <c r="O99" i="11"/>
  <c r="O98" i="11" s="1"/>
  <c r="P99" i="11"/>
  <c r="P98" i="11" s="1"/>
  <c r="L97" i="11"/>
  <c r="M97" i="11"/>
  <c r="N97" i="11"/>
  <c r="O97" i="11"/>
  <c r="P97" i="11"/>
  <c r="Q102" i="11"/>
  <c r="R102" i="11"/>
  <c r="S102" i="11"/>
  <c r="Q103" i="11"/>
  <c r="R103" i="11"/>
  <c r="H41" i="11" s="1"/>
  <c r="S103" i="11"/>
  <c r="I42" i="11" s="1"/>
  <c r="Q104" i="11"/>
  <c r="R104" i="11"/>
  <c r="S104" i="11"/>
  <c r="Q105" i="11"/>
  <c r="R105" i="11"/>
  <c r="S105" i="11"/>
  <c r="Q106" i="11"/>
  <c r="R106" i="11"/>
  <c r="S106" i="11"/>
  <c r="Q107" i="11"/>
  <c r="R107" i="11"/>
  <c r="S107" i="11"/>
  <c r="Q108" i="11"/>
  <c r="R108" i="11"/>
  <c r="S108" i="11"/>
  <c r="Q109" i="11"/>
  <c r="R109" i="11"/>
  <c r="S109" i="11"/>
  <c r="Q110" i="11"/>
  <c r="R110" i="11"/>
  <c r="S110" i="11"/>
  <c r="Q111" i="11"/>
  <c r="R111" i="11"/>
  <c r="S111" i="11"/>
  <c r="Q112" i="11"/>
  <c r="R112" i="11"/>
  <c r="S112" i="11"/>
  <c r="Q113" i="11"/>
  <c r="R113" i="11"/>
  <c r="S113" i="11"/>
  <c r="Q114" i="11"/>
  <c r="R114" i="11"/>
  <c r="S114" i="11"/>
  <c r="Q115" i="11"/>
  <c r="R115" i="11"/>
  <c r="S115" i="11"/>
  <c r="Q116" i="11"/>
  <c r="R116" i="11"/>
  <c r="S116" i="11"/>
  <c r="Q117" i="11"/>
  <c r="R117" i="11"/>
  <c r="S117" i="11"/>
  <c r="Q118" i="11"/>
  <c r="R118" i="11"/>
  <c r="S118" i="11"/>
  <c r="Q119" i="11"/>
  <c r="R119" i="11"/>
  <c r="S119" i="11"/>
  <c r="Q120" i="11"/>
  <c r="R120" i="11"/>
  <c r="S120" i="11"/>
  <c r="S101" i="11"/>
  <c r="R101" i="11"/>
  <c r="Q101" i="11"/>
  <c r="K99" i="11"/>
  <c r="K98" i="11" s="1"/>
  <c r="K97" i="11"/>
  <c r="P12" i="11"/>
  <c r="S12" i="11" s="1"/>
  <c r="P13" i="11"/>
  <c r="T13" i="11" s="1"/>
  <c r="P14" i="11"/>
  <c r="R14" i="11" s="1"/>
  <c r="P15" i="11"/>
  <c r="R15" i="11" s="1"/>
  <c r="P16" i="11"/>
  <c r="Q16" i="11" s="1"/>
  <c r="P17" i="11"/>
  <c r="R17" i="11" s="1"/>
  <c r="P18" i="11"/>
  <c r="T18" i="11" s="1"/>
  <c r="P19" i="11"/>
  <c r="T19" i="11" s="1"/>
  <c r="P20" i="11"/>
  <c r="S20" i="11" s="1"/>
  <c r="P21" i="11"/>
  <c r="T21" i="11" s="1"/>
  <c r="P22" i="11"/>
  <c r="R22" i="11" s="1"/>
  <c r="P23" i="11"/>
  <c r="R23" i="11" s="1"/>
  <c r="P24" i="11"/>
  <c r="Q24" i="11" s="1"/>
  <c r="P25" i="11"/>
  <c r="R25" i="11" s="1"/>
  <c r="P26" i="11"/>
  <c r="T26" i="11" s="1"/>
  <c r="P27" i="11"/>
  <c r="T27" i="11" s="1"/>
  <c r="P28" i="11"/>
  <c r="S28" i="11" s="1"/>
  <c r="P29" i="11"/>
  <c r="T29" i="11" s="1"/>
  <c r="P30" i="11"/>
  <c r="R30" i="11" s="1"/>
  <c r="I9" i="11"/>
  <c r="I21" i="11"/>
  <c r="I20" i="11"/>
  <c r="I40" i="10"/>
  <c r="I39" i="10"/>
  <c r="I38" i="10"/>
  <c r="I37" i="10"/>
  <c r="H41" i="10"/>
  <c r="H40" i="10"/>
  <c r="H39" i="10"/>
  <c r="H38" i="10"/>
  <c r="H37" i="10"/>
  <c r="I95" i="10"/>
  <c r="I92" i="10"/>
  <c r="K78" i="10"/>
  <c r="I81" i="10"/>
  <c r="I80" i="10"/>
  <c r="I79" i="10"/>
  <c r="I78" i="10"/>
  <c r="I33" i="10"/>
  <c r="I32" i="10"/>
  <c r="I29" i="10"/>
  <c r="I27" i="10"/>
  <c r="I28" i="10"/>
  <c r="F53" i="10"/>
  <c r="F52" i="10"/>
  <c r="F51" i="10"/>
  <c r="F44" i="10" s="1"/>
  <c r="F50" i="10"/>
  <c r="F63" i="10"/>
  <c r="F54" i="10"/>
  <c r="I9" i="10"/>
  <c r="L99" i="10"/>
  <c r="M99" i="10"/>
  <c r="M98" i="10" s="1"/>
  <c r="N99" i="10"/>
  <c r="N98" i="10" s="1"/>
  <c r="O99" i="10"/>
  <c r="O98" i="10" s="1"/>
  <c r="P99" i="10"/>
  <c r="P98" i="10" s="1"/>
  <c r="L98" i="10"/>
  <c r="L97" i="10"/>
  <c r="M97" i="10"/>
  <c r="N97" i="10"/>
  <c r="O97" i="10"/>
  <c r="P97" i="10"/>
  <c r="Q102" i="10"/>
  <c r="R102" i="10"/>
  <c r="S102" i="10"/>
  <c r="Q103" i="10"/>
  <c r="R103" i="10"/>
  <c r="S103" i="10"/>
  <c r="Q104" i="10"/>
  <c r="R104" i="10"/>
  <c r="S104" i="10"/>
  <c r="Q105" i="10"/>
  <c r="R105" i="10"/>
  <c r="S105" i="10"/>
  <c r="I42" i="10" s="1"/>
  <c r="Q106" i="10"/>
  <c r="R106" i="10"/>
  <c r="S106" i="10"/>
  <c r="Q107" i="10"/>
  <c r="R107" i="10"/>
  <c r="S107" i="10"/>
  <c r="Q108" i="10"/>
  <c r="R108" i="10"/>
  <c r="S108" i="10"/>
  <c r="Q109" i="10"/>
  <c r="R109" i="10"/>
  <c r="S109" i="10"/>
  <c r="Q110" i="10"/>
  <c r="R110" i="10"/>
  <c r="S110" i="10"/>
  <c r="Q111" i="10"/>
  <c r="R111" i="10"/>
  <c r="S111" i="10"/>
  <c r="Q112" i="10"/>
  <c r="R112" i="10"/>
  <c r="S112" i="10"/>
  <c r="Q113" i="10"/>
  <c r="R113" i="10"/>
  <c r="S113" i="10"/>
  <c r="Q114" i="10"/>
  <c r="R114" i="10"/>
  <c r="S114" i="10"/>
  <c r="Q115" i="10"/>
  <c r="R115" i="10"/>
  <c r="S115" i="10"/>
  <c r="Q116" i="10"/>
  <c r="R116" i="10"/>
  <c r="S116" i="10"/>
  <c r="Q117" i="10"/>
  <c r="R117" i="10"/>
  <c r="S117" i="10"/>
  <c r="Q118" i="10"/>
  <c r="R118" i="10"/>
  <c r="S118" i="10"/>
  <c r="Q119" i="10"/>
  <c r="R119" i="10"/>
  <c r="S119" i="10"/>
  <c r="Q120" i="10"/>
  <c r="R120" i="10"/>
  <c r="S120" i="10"/>
  <c r="S101" i="10"/>
  <c r="R101" i="10"/>
  <c r="I41" i="10" s="1"/>
  <c r="Q101" i="10"/>
  <c r="K99" i="10"/>
  <c r="K98" i="10" s="1"/>
  <c r="K97" i="10"/>
  <c r="P10" i="10"/>
  <c r="T10" i="10" s="1"/>
  <c r="P11" i="10"/>
  <c r="T11" i="10" s="1"/>
  <c r="P12" i="10"/>
  <c r="S12" i="10" s="1"/>
  <c r="P13" i="10"/>
  <c r="S13" i="10" s="1"/>
  <c r="P14" i="10"/>
  <c r="R14" i="10" s="1"/>
  <c r="P15" i="10"/>
  <c r="R15" i="10" s="1"/>
  <c r="P16" i="10"/>
  <c r="Q16" i="10" s="1"/>
  <c r="P17" i="10"/>
  <c r="Q17" i="10" s="1"/>
  <c r="P18" i="10"/>
  <c r="T18" i="10" s="1"/>
  <c r="P19" i="10"/>
  <c r="T19" i="10" s="1"/>
  <c r="P20" i="10"/>
  <c r="S20" i="10" s="1"/>
  <c r="P21" i="10"/>
  <c r="S21" i="10" s="1"/>
  <c r="P22" i="10"/>
  <c r="R22" i="10" s="1"/>
  <c r="P23" i="10"/>
  <c r="R23" i="10" s="1"/>
  <c r="P24" i="10"/>
  <c r="Q24" i="10" s="1"/>
  <c r="P25" i="10"/>
  <c r="Q25" i="10" s="1"/>
  <c r="P26" i="10"/>
  <c r="T26" i="10" s="1"/>
  <c r="P27" i="10"/>
  <c r="T27" i="10" s="1"/>
  <c r="P28" i="10"/>
  <c r="S28" i="10" s="1"/>
  <c r="P29" i="10"/>
  <c r="S29" i="10" s="1"/>
  <c r="P30" i="10"/>
  <c r="R30" i="10" s="1"/>
  <c r="N15" i="10"/>
  <c r="I12" i="10"/>
  <c r="I17" i="10"/>
  <c r="I31" i="10" s="1"/>
  <c r="J80" i="10" s="1"/>
  <c r="I16" i="10"/>
  <c r="I21" i="10"/>
  <c r="I20" i="10"/>
  <c r="I40" i="9"/>
  <c r="I39" i="9"/>
  <c r="I38" i="9"/>
  <c r="I37" i="9"/>
  <c r="H41" i="9"/>
  <c r="H40" i="9"/>
  <c r="H39" i="9"/>
  <c r="H38" i="9"/>
  <c r="H37" i="9"/>
  <c r="I95" i="9"/>
  <c r="K78" i="9"/>
  <c r="I81" i="9"/>
  <c r="I80" i="9"/>
  <c r="I79" i="9"/>
  <c r="I78" i="9"/>
  <c r="I33" i="9"/>
  <c r="I32" i="9"/>
  <c r="I29" i="9"/>
  <c r="I27" i="9"/>
  <c r="I28" i="9"/>
  <c r="F44" i="9"/>
  <c r="F53" i="9"/>
  <c r="F52" i="9"/>
  <c r="F51" i="9"/>
  <c r="F50" i="9"/>
  <c r="F67" i="9"/>
  <c r="F54" i="9"/>
  <c r="I9" i="9"/>
  <c r="L99" i="9"/>
  <c r="L98" i="9" s="1"/>
  <c r="M99" i="9"/>
  <c r="M98" i="9" s="1"/>
  <c r="N99" i="9"/>
  <c r="N98" i="9" s="1"/>
  <c r="O99" i="9"/>
  <c r="O98" i="9" s="1"/>
  <c r="P99" i="9"/>
  <c r="P98" i="9" s="1"/>
  <c r="L97" i="9"/>
  <c r="M97" i="9"/>
  <c r="N97" i="9"/>
  <c r="O97" i="9"/>
  <c r="P97" i="9"/>
  <c r="Q102" i="9"/>
  <c r="R102" i="9"/>
  <c r="S102" i="9"/>
  <c r="Q103" i="9"/>
  <c r="R103" i="9"/>
  <c r="S103" i="9"/>
  <c r="Q104" i="9"/>
  <c r="R104" i="9"/>
  <c r="S104" i="9"/>
  <c r="Q105" i="9"/>
  <c r="R105" i="9"/>
  <c r="S105" i="9"/>
  <c r="I42" i="9" s="1"/>
  <c r="Q106" i="9"/>
  <c r="R106" i="9"/>
  <c r="S106" i="9"/>
  <c r="Q107" i="9"/>
  <c r="R107" i="9"/>
  <c r="S107" i="9"/>
  <c r="Q108" i="9"/>
  <c r="R108" i="9"/>
  <c r="S108" i="9"/>
  <c r="Q109" i="9"/>
  <c r="R109" i="9"/>
  <c r="S109" i="9"/>
  <c r="Q110" i="9"/>
  <c r="R110" i="9"/>
  <c r="S110" i="9"/>
  <c r="Q111" i="9"/>
  <c r="R111" i="9"/>
  <c r="S111" i="9"/>
  <c r="Q112" i="9"/>
  <c r="R112" i="9"/>
  <c r="S112" i="9"/>
  <c r="Q113" i="9"/>
  <c r="R113" i="9"/>
  <c r="S113" i="9"/>
  <c r="Q114" i="9"/>
  <c r="R114" i="9"/>
  <c r="S114" i="9"/>
  <c r="Q115" i="9"/>
  <c r="R115" i="9"/>
  <c r="S115" i="9"/>
  <c r="Q116" i="9"/>
  <c r="R116" i="9"/>
  <c r="S116" i="9"/>
  <c r="Q117" i="9"/>
  <c r="R117" i="9"/>
  <c r="S117" i="9"/>
  <c r="Q118" i="9"/>
  <c r="R118" i="9"/>
  <c r="S118" i="9"/>
  <c r="Q119" i="9"/>
  <c r="R119" i="9"/>
  <c r="S119" i="9"/>
  <c r="Q120" i="9"/>
  <c r="R120" i="9"/>
  <c r="S120" i="9"/>
  <c r="S101" i="9"/>
  <c r="R101" i="9"/>
  <c r="I41" i="9" s="1"/>
  <c r="Q101" i="9"/>
  <c r="K99" i="9"/>
  <c r="K98" i="9" s="1"/>
  <c r="K97" i="9"/>
  <c r="P14" i="9"/>
  <c r="R14" i="9" s="1"/>
  <c r="P15" i="9"/>
  <c r="T15" i="9" s="1"/>
  <c r="P16" i="9"/>
  <c r="Q16" i="9" s="1"/>
  <c r="P17" i="9"/>
  <c r="S17" i="9" s="1"/>
  <c r="P18" i="9"/>
  <c r="T18" i="9" s="1"/>
  <c r="P19" i="9"/>
  <c r="T19" i="9" s="1"/>
  <c r="P20" i="9"/>
  <c r="S20" i="9" s="1"/>
  <c r="P21" i="9"/>
  <c r="S21" i="9" s="1"/>
  <c r="P22" i="9"/>
  <c r="R22" i="9" s="1"/>
  <c r="P23" i="9"/>
  <c r="T23" i="9" s="1"/>
  <c r="P24" i="9"/>
  <c r="Q24" i="9" s="1"/>
  <c r="P25" i="9"/>
  <c r="S25" i="9" s="1"/>
  <c r="P26" i="9"/>
  <c r="T26" i="9" s="1"/>
  <c r="P27" i="9"/>
  <c r="T27" i="9" s="1"/>
  <c r="P28" i="9"/>
  <c r="S28" i="9" s="1"/>
  <c r="P29" i="9"/>
  <c r="S29" i="9" s="1"/>
  <c r="P30" i="9"/>
  <c r="R30" i="9" s="1"/>
  <c r="I21" i="9"/>
  <c r="I20" i="9"/>
  <c r="I39" i="8"/>
  <c r="I38" i="8"/>
  <c r="I37" i="8"/>
  <c r="H39" i="8"/>
  <c r="H38" i="8"/>
  <c r="H37" i="8"/>
  <c r="I95" i="8"/>
  <c r="K78" i="8"/>
  <c r="I81" i="8"/>
  <c r="I80" i="8"/>
  <c r="I79" i="8"/>
  <c r="I33" i="8"/>
  <c r="I32" i="8"/>
  <c r="I78" i="8" s="1"/>
  <c r="I29" i="8"/>
  <c r="I27" i="8"/>
  <c r="I28" i="8"/>
  <c r="F52" i="8"/>
  <c r="F51" i="8"/>
  <c r="F44" i="8" s="1"/>
  <c r="F50" i="8"/>
  <c r="F53" i="8" s="1"/>
  <c r="F67" i="8"/>
  <c r="F54" i="8"/>
  <c r="L99" i="8"/>
  <c r="L98" i="8" s="1"/>
  <c r="M99" i="8"/>
  <c r="M98" i="8" s="1"/>
  <c r="N99" i="8"/>
  <c r="N98" i="8" s="1"/>
  <c r="O99" i="8"/>
  <c r="O98" i="8" s="1"/>
  <c r="P99" i="8"/>
  <c r="P98" i="8" s="1"/>
  <c r="L97" i="8"/>
  <c r="M97" i="8"/>
  <c r="N97" i="8"/>
  <c r="O97" i="8"/>
  <c r="P97" i="8"/>
  <c r="Q102" i="8"/>
  <c r="R102" i="8"/>
  <c r="S102" i="8"/>
  <c r="Q103" i="8"/>
  <c r="R103" i="8"/>
  <c r="S103" i="8"/>
  <c r="Q104" i="8"/>
  <c r="R104" i="8"/>
  <c r="S104" i="8"/>
  <c r="Q105" i="8"/>
  <c r="I40" i="8" s="1"/>
  <c r="R105" i="8"/>
  <c r="S105" i="8"/>
  <c r="Q106" i="8"/>
  <c r="R106" i="8"/>
  <c r="S106" i="8"/>
  <c r="Q107" i="8"/>
  <c r="R107" i="8"/>
  <c r="S107" i="8"/>
  <c r="Q108" i="8"/>
  <c r="R108" i="8"/>
  <c r="S108" i="8"/>
  <c r="Q109" i="8"/>
  <c r="R109" i="8"/>
  <c r="S109" i="8"/>
  <c r="Q110" i="8"/>
  <c r="R110" i="8"/>
  <c r="S110" i="8"/>
  <c r="Q111" i="8"/>
  <c r="R111" i="8"/>
  <c r="S111" i="8"/>
  <c r="Q112" i="8"/>
  <c r="R112" i="8"/>
  <c r="S112" i="8"/>
  <c r="Q113" i="8"/>
  <c r="R113" i="8"/>
  <c r="S113" i="8"/>
  <c r="Q114" i="8"/>
  <c r="R114" i="8"/>
  <c r="S114" i="8"/>
  <c r="Q115" i="8"/>
  <c r="R115" i="8"/>
  <c r="S115" i="8"/>
  <c r="Q116" i="8"/>
  <c r="R116" i="8"/>
  <c r="S116" i="8"/>
  <c r="Q117" i="8"/>
  <c r="R117" i="8"/>
  <c r="S117" i="8"/>
  <c r="Q118" i="8"/>
  <c r="R118" i="8"/>
  <c r="S118" i="8"/>
  <c r="Q119" i="8"/>
  <c r="R119" i="8"/>
  <c r="S119" i="8"/>
  <c r="Q120" i="8"/>
  <c r="R120" i="8"/>
  <c r="S120" i="8"/>
  <c r="S101" i="8"/>
  <c r="I42" i="8" s="1"/>
  <c r="R101" i="8"/>
  <c r="I41" i="8" s="1"/>
  <c r="Q101" i="8"/>
  <c r="K99" i="8"/>
  <c r="K98" i="8" s="1"/>
  <c r="K97" i="8"/>
  <c r="P14" i="8"/>
  <c r="R14" i="8" s="1"/>
  <c r="P15" i="8"/>
  <c r="R15" i="8" s="1"/>
  <c r="P16" i="8"/>
  <c r="R16" i="8" s="1"/>
  <c r="P17" i="8"/>
  <c r="R17" i="8" s="1"/>
  <c r="P18" i="8"/>
  <c r="T18" i="8" s="1"/>
  <c r="P19" i="8"/>
  <c r="T19" i="8" s="1"/>
  <c r="P20" i="8"/>
  <c r="S20" i="8" s="1"/>
  <c r="P21" i="8"/>
  <c r="T21" i="8" s="1"/>
  <c r="P22" i="8"/>
  <c r="R22" i="8" s="1"/>
  <c r="P23" i="8"/>
  <c r="R23" i="8" s="1"/>
  <c r="P24" i="8"/>
  <c r="R24" i="8" s="1"/>
  <c r="P25" i="8"/>
  <c r="R25" i="8" s="1"/>
  <c r="P26" i="8"/>
  <c r="T26" i="8" s="1"/>
  <c r="P27" i="8"/>
  <c r="T27" i="8" s="1"/>
  <c r="P28" i="8"/>
  <c r="S28" i="8" s="1"/>
  <c r="P29" i="8"/>
  <c r="T29" i="8" s="1"/>
  <c r="P30" i="8"/>
  <c r="R30" i="8" s="1"/>
  <c r="I12" i="8"/>
  <c r="I9" i="8"/>
  <c r="I16" i="8"/>
  <c r="I21" i="8"/>
  <c r="I20" i="8"/>
  <c r="I39" i="7"/>
  <c r="I38" i="7"/>
  <c r="I37" i="7"/>
  <c r="H40" i="7"/>
  <c r="H39" i="7"/>
  <c r="H38" i="7"/>
  <c r="H37" i="7"/>
  <c r="I95" i="7"/>
  <c r="K78" i="7"/>
  <c r="I81" i="7"/>
  <c r="I80" i="7"/>
  <c r="I79" i="7"/>
  <c r="I78" i="7"/>
  <c r="I33" i="7"/>
  <c r="I32" i="7"/>
  <c r="I29" i="7"/>
  <c r="I27" i="7"/>
  <c r="I28" i="7"/>
  <c r="F44" i="7"/>
  <c r="F52" i="7"/>
  <c r="F51" i="7"/>
  <c r="F50" i="7"/>
  <c r="F53" i="7" s="1"/>
  <c r="F66" i="7"/>
  <c r="F54" i="7"/>
  <c r="I9" i="7"/>
  <c r="L99" i="7"/>
  <c r="L98" i="7" s="1"/>
  <c r="M99" i="7"/>
  <c r="N99" i="7"/>
  <c r="N98" i="7" s="1"/>
  <c r="O99" i="7"/>
  <c r="O98" i="7" s="1"/>
  <c r="P99" i="7"/>
  <c r="P98" i="7" s="1"/>
  <c r="M98" i="7"/>
  <c r="L97" i="7"/>
  <c r="M97" i="7"/>
  <c r="N97" i="7"/>
  <c r="O97" i="7"/>
  <c r="P97" i="7"/>
  <c r="Q102" i="7"/>
  <c r="I40" i="7" s="1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H42" i="7" s="1"/>
  <c r="Q108" i="7"/>
  <c r="R108" i="7"/>
  <c r="S108" i="7"/>
  <c r="Q109" i="7"/>
  <c r="R109" i="7"/>
  <c r="S109" i="7"/>
  <c r="Q110" i="7"/>
  <c r="R110" i="7"/>
  <c r="S110" i="7"/>
  <c r="Q111" i="7"/>
  <c r="R111" i="7"/>
  <c r="S111" i="7"/>
  <c r="Q112" i="7"/>
  <c r="R112" i="7"/>
  <c r="S112" i="7"/>
  <c r="Q113" i="7"/>
  <c r="R113" i="7"/>
  <c r="S113" i="7"/>
  <c r="Q114" i="7"/>
  <c r="R114" i="7"/>
  <c r="S114" i="7"/>
  <c r="Q115" i="7"/>
  <c r="R115" i="7"/>
  <c r="S115" i="7"/>
  <c r="Q116" i="7"/>
  <c r="R116" i="7"/>
  <c r="S116" i="7"/>
  <c r="Q117" i="7"/>
  <c r="R117" i="7"/>
  <c r="S117" i="7"/>
  <c r="Q118" i="7"/>
  <c r="R118" i="7"/>
  <c r="S118" i="7"/>
  <c r="Q119" i="7"/>
  <c r="R119" i="7"/>
  <c r="S119" i="7"/>
  <c r="Q120" i="7"/>
  <c r="R120" i="7"/>
  <c r="S120" i="7"/>
  <c r="S101" i="7"/>
  <c r="R101" i="7"/>
  <c r="H41" i="7" s="1"/>
  <c r="Q101" i="7"/>
  <c r="K99" i="7"/>
  <c r="K98" i="7" s="1"/>
  <c r="K97" i="7"/>
  <c r="P13" i="7"/>
  <c r="T13" i="7" s="1"/>
  <c r="P14" i="7"/>
  <c r="R14" i="7" s="1"/>
  <c r="P15" i="7"/>
  <c r="R15" i="7" s="1"/>
  <c r="P16" i="7"/>
  <c r="R16" i="7" s="1"/>
  <c r="P17" i="7"/>
  <c r="R17" i="7" s="1"/>
  <c r="P18" i="7"/>
  <c r="T18" i="7" s="1"/>
  <c r="P19" i="7"/>
  <c r="T19" i="7" s="1"/>
  <c r="P20" i="7"/>
  <c r="S20" i="7" s="1"/>
  <c r="P21" i="7"/>
  <c r="T21" i="7" s="1"/>
  <c r="P22" i="7"/>
  <c r="R22" i="7" s="1"/>
  <c r="P23" i="7"/>
  <c r="R23" i="7" s="1"/>
  <c r="P24" i="7"/>
  <c r="R24" i="7" s="1"/>
  <c r="P25" i="7"/>
  <c r="R25" i="7" s="1"/>
  <c r="P26" i="7"/>
  <c r="T26" i="7" s="1"/>
  <c r="P27" i="7"/>
  <c r="T27" i="7" s="1"/>
  <c r="P28" i="7"/>
  <c r="S28" i="7" s="1"/>
  <c r="P29" i="7"/>
  <c r="T29" i="7" s="1"/>
  <c r="P30" i="7"/>
  <c r="R30" i="7" s="1"/>
  <c r="N22" i="7"/>
  <c r="N30" i="7"/>
  <c r="I12" i="7"/>
  <c r="I21" i="7"/>
  <c r="I20" i="7"/>
  <c r="I41" i="6"/>
  <c r="I40" i="6"/>
  <c r="I39" i="6"/>
  <c r="I38" i="6"/>
  <c r="I37" i="6"/>
  <c r="H42" i="6"/>
  <c r="H41" i="6"/>
  <c r="H39" i="6"/>
  <c r="H38" i="6"/>
  <c r="H37" i="6"/>
  <c r="I95" i="6"/>
  <c r="I92" i="6"/>
  <c r="K78" i="6"/>
  <c r="I81" i="6"/>
  <c r="I80" i="6"/>
  <c r="I79" i="6"/>
  <c r="I78" i="6"/>
  <c r="I33" i="6"/>
  <c r="I32" i="6"/>
  <c r="I29" i="6"/>
  <c r="I27" i="6"/>
  <c r="I28" i="6"/>
  <c r="F52" i="6"/>
  <c r="F53" i="6" s="1"/>
  <c r="F51" i="6"/>
  <c r="F44" i="6" s="1"/>
  <c r="F50" i="6"/>
  <c r="F64" i="6"/>
  <c r="F54" i="6"/>
  <c r="I9" i="6"/>
  <c r="L99" i="6"/>
  <c r="M99" i="6"/>
  <c r="M98" i="6" s="1"/>
  <c r="N99" i="6"/>
  <c r="N98" i="6" s="1"/>
  <c r="O99" i="6"/>
  <c r="O98" i="6" s="1"/>
  <c r="P99" i="6"/>
  <c r="P98" i="6" s="1"/>
  <c r="L98" i="6"/>
  <c r="L97" i="6"/>
  <c r="M97" i="6"/>
  <c r="N97" i="6"/>
  <c r="O97" i="6"/>
  <c r="P97" i="6"/>
  <c r="Q102" i="6"/>
  <c r="R102" i="6"/>
  <c r="S102" i="6"/>
  <c r="Q103" i="6"/>
  <c r="R103" i="6"/>
  <c r="S103" i="6"/>
  <c r="Q104" i="6"/>
  <c r="R104" i="6"/>
  <c r="S104" i="6"/>
  <c r="I42" i="6" s="1"/>
  <c r="Q105" i="6"/>
  <c r="R105" i="6"/>
  <c r="S105" i="6"/>
  <c r="Q106" i="6"/>
  <c r="R106" i="6"/>
  <c r="S106" i="6"/>
  <c r="Q107" i="6"/>
  <c r="H40" i="6" s="1"/>
  <c r="R107" i="6"/>
  <c r="S107" i="6"/>
  <c r="Q108" i="6"/>
  <c r="R108" i="6"/>
  <c r="S108" i="6"/>
  <c r="Q109" i="6"/>
  <c r="R109" i="6"/>
  <c r="S109" i="6"/>
  <c r="Q110" i="6"/>
  <c r="R110" i="6"/>
  <c r="S110" i="6"/>
  <c r="Q111" i="6"/>
  <c r="R111" i="6"/>
  <c r="S111" i="6"/>
  <c r="Q112" i="6"/>
  <c r="R112" i="6"/>
  <c r="S112" i="6"/>
  <c r="Q113" i="6"/>
  <c r="R113" i="6"/>
  <c r="S113" i="6"/>
  <c r="Q114" i="6"/>
  <c r="R114" i="6"/>
  <c r="S114" i="6"/>
  <c r="Q115" i="6"/>
  <c r="R115" i="6"/>
  <c r="S115" i="6"/>
  <c r="Q116" i="6"/>
  <c r="R116" i="6"/>
  <c r="S116" i="6"/>
  <c r="Q117" i="6"/>
  <c r="R117" i="6"/>
  <c r="S117" i="6"/>
  <c r="Q118" i="6"/>
  <c r="R118" i="6"/>
  <c r="S118" i="6"/>
  <c r="Q119" i="6"/>
  <c r="R119" i="6"/>
  <c r="S119" i="6"/>
  <c r="Q120" i="6"/>
  <c r="R120" i="6"/>
  <c r="S120" i="6"/>
  <c r="S101" i="6"/>
  <c r="R101" i="6"/>
  <c r="Q101" i="6"/>
  <c r="K99" i="6"/>
  <c r="K98" i="6" s="1"/>
  <c r="K97" i="6"/>
  <c r="P11" i="6"/>
  <c r="T11" i="6" s="1"/>
  <c r="P12" i="6"/>
  <c r="S12" i="6" s="1"/>
  <c r="P13" i="6"/>
  <c r="T13" i="6" s="1"/>
  <c r="P14" i="6"/>
  <c r="R14" i="6" s="1"/>
  <c r="P15" i="6"/>
  <c r="R15" i="6" s="1"/>
  <c r="P16" i="6"/>
  <c r="Q16" i="6" s="1"/>
  <c r="P17" i="6"/>
  <c r="R17" i="6" s="1"/>
  <c r="P18" i="6"/>
  <c r="T18" i="6" s="1"/>
  <c r="P19" i="6"/>
  <c r="T19" i="6" s="1"/>
  <c r="P20" i="6"/>
  <c r="S20" i="6" s="1"/>
  <c r="P21" i="6"/>
  <c r="T21" i="6" s="1"/>
  <c r="P22" i="6"/>
  <c r="R22" i="6" s="1"/>
  <c r="P23" i="6"/>
  <c r="R23" i="6" s="1"/>
  <c r="P24" i="6"/>
  <c r="Q24" i="6" s="1"/>
  <c r="P25" i="6"/>
  <c r="R25" i="6" s="1"/>
  <c r="P26" i="6"/>
  <c r="T26" i="6" s="1"/>
  <c r="P27" i="6"/>
  <c r="T27" i="6" s="1"/>
  <c r="P28" i="6"/>
  <c r="S28" i="6" s="1"/>
  <c r="P29" i="6"/>
  <c r="T29" i="6" s="1"/>
  <c r="P30" i="6"/>
  <c r="R30" i="6" s="1"/>
  <c r="N21" i="6"/>
  <c r="I21" i="6"/>
  <c r="I20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L15" i="26"/>
  <c r="L16" i="26"/>
  <c r="L17" i="26"/>
  <c r="L18" i="26"/>
  <c r="L19" i="26"/>
  <c r="L20" i="26"/>
  <c r="L21" i="26"/>
  <c r="L22" i="26"/>
  <c r="L23" i="26"/>
  <c r="L24" i="26"/>
  <c r="L25" i="26"/>
  <c r="L26" i="26"/>
  <c r="L28" i="26"/>
  <c r="L29" i="26"/>
  <c r="L30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L27" i="26" s="1"/>
  <c r="K28" i="26"/>
  <c r="K29" i="26"/>
  <c r="K30" i="26"/>
  <c r="D13" i="26"/>
  <c r="D14" i="26" s="1"/>
  <c r="D12" i="26"/>
  <c r="I5" i="26"/>
  <c r="L14" i="25"/>
  <c r="L15" i="25"/>
  <c r="L16" i="25"/>
  <c r="L17" i="25"/>
  <c r="L19" i="25"/>
  <c r="L20" i="25"/>
  <c r="L21" i="25"/>
  <c r="L22" i="25"/>
  <c r="L23" i="25"/>
  <c r="L24" i="25"/>
  <c r="L27" i="25"/>
  <c r="L28" i="25"/>
  <c r="L29" i="25"/>
  <c r="L30" i="25"/>
  <c r="K14" i="25"/>
  <c r="K15" i="25"/>
  <c r="K16" i="25"/>
  <c r="K17" i="25"/>
  <c r="K18" i="25"/>
  <c r="N18" i="25" s="1"/>
  <c r="K19" i="25"/>
  <c r="K20" i="25"/>
  <c r="N20" i="25" s="1"/>
  <c r="K21" i="25"/>
  <c r="K22" i="25"/>
  <c r="K23" i="25"/>
  <c r="K24" i="25"/>
  <c r="K25" i="25"/>
  <c r="N25" i="25" s="1"/>
  <c r="K26" i="25"/>
  <c r="N26" i="25" s="1"/>
  <c r="K27" i="25"/>
  <c r="N27" i="25" s="1"/>
  <c r="K28" i="25"/>
  <c r="K29" i="25"/>
  <c r="K30" i="25"/>
  <c r="D13" i="25"/>
  <c r="D12" i="25"/>
  <c r="D11" i="25"/>
  <c r="I5" i="25"/>
  <c r="L13" i="24"/>
  <c r="L14" i="24"/>
  <c r="L15" i="24"/>
  <c r="L16" i="24"/>
  <c r="L17" i="24"/>
  <c r="L18" i="24"/>
  <c r="L20" i="24"/>
  <c r="L21" i="24"/>
  <c r="L22" i="24"/>
  <c r="L23" i="24"/>
  <c r="L24" i="24"/>
  <c r="L25" i="24"/>
  <c r="L28" i="24"/>
  <c r="L29" i="24"/>
  <c r="L30" i="24"/>
  <c r="K13" i="24"/>
  <c r="K14" i="24"/>
  <c r="K15" i="24"/>
  <c r="K16" i="24"/>
  <c r="K17" i="24"/>
  <c r="K18" i="24"/>
  <c r="K19" i="24"/>
  <c r="L19" i="24" s="1"/>
  <c r="K20" i="24"/>
  <c r="K21" i="24"/>
  <c r="K22" i="24"/>
  <c r="K23" i="24"/>
  <c r="K24" i="24"/>
  <c r="K25" i="24"/>
  <c r="K26" i="24"/>
  <c r="L26" i="24" s="1"/>
  <c r="K27" i="24"/>
  <c r="L27" i="24" s="1"/>
  <c r="K28" i="24"/>
  <c r="K29" i="24"/>
  <c r="K30" i="24"/>
  <c r="D11" i="24"/>
  <c r="D12" i="24" s="1"/>
  <c r="D10" i="24"/>
  <c r="I5" i="24"/>
  <c r="L14" i="23"/>
  <c r="L15" i="23"/>
  <c r="L16" i="23"/>
  <c r="L17" i="23"/>
  <c r="L19" i="23"/>
  <c r="L20" i="23"/>
  <c r="L21" i="23"/>
  <c r="L22" i="23"/>
  <c r="L23" i="23"/>
  <c r="L24" i="23"/>
  <c r="L27" i="23"/>
  <c r="L28" i="23"/>
  <c r="L29" i="23"/>
  <c r="L30" i="23"/>
  <c r="K14" i="23"/>
  <c r="K15" i="23"/>
  <c r="K16" i="23"/>
  <c r="K17" i="23"/>
  <c r="K18" i="23"/>
  <c r="L18" i="23" s="1"/>
  <c r="K19" i="23"/>
  <c r="K20" i="23"/>
  <c r="K21" i="23"/>
  <c r="K22" i="23"/>
  <c r="K23" i="23"/>
  <c r="K24" i="23"/>
  <c r="K25" i="23"/>
  <c r="L25" i="23" s="1"/>
  <c r="K26" i="23"/>
  <c r="L26" i="23" s="1"/>
  <c r="K27" i="23"/>
  <c r="K28" i="23"/>
  <c r="K29" i="23"/>
  <c r="K30" i="23"/>
  <c r="D13" i="23"/>
  <c r="D12" i="23"/>
  <c r="D11" i="23"/>
  <c r="D1" i="23"/>
  <c r="D2" i="23"/>
  <c r="I5" i="23"/>
  <c r="L13" i="22"/>
  <c r="L14" i="22"/>
  <c r="L15" i="22"/>
  <c r="L16" i="22"/>
  <c r="L18" i="22"/>
  <c r="L19" i="22"/>
  <c r="L20" i="22"/>
  <c r="L21" i="22"/>
  <c r="L22" i="22"/>
  <c r="L23" i="22"/>
  <c r="L26" i="22"/>
  <c r="L27" i="22"/>
  <c r="L28" i="22"/>
  <c r="L29" i="22"/>
  <c r="L30" i="22"/>
  <c r="K13" i="22"/>
  <c r="K14" i="22"/>
  <c r="K15" i="22"/>
  <c r="K16" i="22"/>
  <c r="K17" i="22"/>
  <c r="N17" i="22" s="1"/>
  <c r="K18" i="22"/>
  <c r="K19" i="22"/>
  <c r="N19" i="22" s="1"/>
  <c r="K20" i="22"/>
  <c r="K21" i="22"/>
  <c r="K22" i="22"/>
  <c r="K23" i="22"/>
  <c r="K24" i="22"/>
  <c r="N24" i="22" s="1"/>
  <c r="K25" i="22"/>
  <c r="N25" i="22" s="1"/>
  <c r="K26" i="22"/>
  <c r="N26" i="22" s="1"/>
  <c r="K27" i="22"/>
  <c r="K28" i="22"/>
  <c r="K29" i="22"/>
  <c r="K30" i="22"/>
  <c r="D12" i="22"/>
  <c r="D11" i="22"/>
  <c r="D10" i="22"/>
  <c r="I5" i="22"/>
  <c r="L14" i="21"/>
  <c r="L15" i="21"/>
  <c r="L16" i="21"/>
  <c r="L17" i="21"/>
  <c r="L19" i="21"/>
  <c r="L20" i="21"/>
  <c r="L21" i="21"/>
  <c r="L22" i="21"/>
  <c r="L23" i="21"/>
  <c r="L24" i="21"/>
  <c r="L27" i="21"/>
  <c r="L28" i="21"/>
  <c r="L29" i="21"/>
  <c r="L30" i="21"/>
  <c r="K14" i="21"/>
  <c r="K15" i="21"/>
  <c r="K16" i="21"/>
  <c r="K17" i="21"/>
  <c r="K18" i="21"/>
  <c r="N18" i="21" s="1"/>
  <c r="K19" i="21"/>
  <c r="K20" i="21"/>
  <c r="N20" i="21" s="1"/>
  <c r="K21" i="21"/>
  <c r="K22" i="21"/>
  <c r="K23" i="21"/>
  <c r="K24" i="21"/>
  <c r="K25" i="21"/>
  <c r="L25" i="21" s="1"/>
  <c r="K26" i="21"/>
  <c r="L26" i="21" s="1"/>
  <c r="K27" i="21"/>
  <c r="K28" i="21"/>
  <c r="K29" i="21"/>
  <c r="K30" i="21"/>
  <c r="D13" i="21"/>
  <c r="D12" i="21"/>
  <c r="D11" i="21"/>
  <c r="I5" i="21"/>
  <c r="L13" i="20"/>
  <c r="L14" i="20"/>
  <c r="L15" i="20"/>
  <c r="L16" i="20"/>
  <c r="L17" i="20"/>
  <c r="L18" i="20"/>
  <c r="L21" i="20"/>
  <c r="L22" i="20"/>
  <c r="L24" i="20"/>
  <c r="L28" i="20"/>
  <c r="L29" i="20"/>
  <c r="L30" i="20"/>
  <c r="K13" i="20"/>
  <c r="K14" i="20"/>
  <c r="K15" i="20"/>
  <c r="K16" i="20"/>
  <c r="K17" i="20"/>
  <c r="K18" i="20"/>
  <c r="K19" i="20"/>
  <c r="L19" i="20" s="1"/>
  <c r="K20" i="20"/>
  <c r="L20" i="20" s="1"/>
  <c r="K21" i="20"/>
  <c r="N21" i="20" s="1"/>
  <c r="K22" i="20"/>
  <c r="K23" i="20"/>
  <c r="L23" i="20" s="1"/>
  <c r="K24" i="20"/>
  <c r="K25" i="20"/>
  <c r="L25" i="20" s="1"/>
  <c r="K26" i="20"/>
  <c r="L26" i="20" s="1"/>
  <c r="K27" i="20"/>
  <c r="L27" i="20" s="1"/>
  <c r="K28" i="20"/>
  <c r="K29" i="20"/>
  <c r="K30" i="20"/>
  <c r="D12" i="20"/>
  <c r="D11" i="20"/>
  <c r="D10" i="20"/>
  <c r="I5" i="20"/>
  <c r="L15" i="19"/>
  <c r="L16" i="19"/>
  <c r="L17" i="19"/>
  <c r="L18" i="19"/>
  <c r="L19" i="19"/>
  <c r="L22" i="19"/>
  <c r="L23" i="19"/>
  <c r="L29" i="19"/>
  <c r="L30" i="19"/>
  <c r="K15" i="19"/>
  <c r="K16" i="19"/>
  <c r="K17" i="19"/>
  <c r="K18" i="19"/>
  <c r="K19" i="19"/>
  <c r="K20" i="19"/>
  <c r="L20" i="19" s="1"/>
  <c r="K21" i="19"/>
  <c r="L21" i="19" s="1"/>
  <c r="K22" i="19"/>
  <c r="N22" i="19" s="1"/>
  <c r="K23" i="19"/>
  <c r="K24" i="19"/>
  <c r="L24" i="19" s="1"/>
  <c r="K25" i="19"/>
  <c r="K26" i="19"/>
  <c r="N26" i="19" s="1"/>
  <c r="K27" i="19"/>
  <c r="N27" i="19" s="1"/>
  <c r="K28" i="19"/>
  <c r="N28" i="19" s="1"/>
  <c r="K29" i="19"/>
  <c r="N29" i="19" s="1"/>
  <c r="K30" i="19"/>
  <c r="D14" i="19"/>
  <c r="D13" i="19"/>
  <c r="D12" i="19"/>
  <c r="I5" i="19"/>
  <c r="L15" i="18"/>
  <c r="L16" i="18"/>
  <c r="L17" i="18"/>
  <c r="L18" i="18"/>
  <c r="L21" i="18"/>
  <c r="L22" i="18"/>
  <c r="L28" i="18"/>
  <c r="L29" i="18"/>
  <c r="L30" i="18"/>
  <c r="K15" i="18"/>
  <c r="K16" i="18"/>
  <c r="K17" i="18"/>
  <c r="K18" i="18"/>
  <c r="K19" i="18"/>
  <c r="L19" i="18" s="1"/>
  <c r="K20" i="18"/>
  <c r="L20" i="18" s="1"/>
  <c r="K21" i="18"/>
  <c r="N21" i="18" s="1"/>
  <c r="K22" i="18"/>
  <c r="K23" i="18"/>
  <c r="L23" i="18" s="1"/>
  <c r="K24" i="18"/>
  <c r="L24" i="18" s="1"/>
  <c r="K25" i="18"/>
  <c r="L25" i="18" s="1"/>
  <c r="K26" i="18"/>
  <c r="N26" i="18" s="1"/>
  <c r="K27" i="18"/>
  <c r="L27" i="18" s="1"/>
  <c r="K28" i="18"/>
  <c r="K29" i="18"/>
  <c r="K30" i="18"/>
  <c r="D14" i="18"/>
  <c r="D13" i="18"/>
  <c r="D12" i="18"/>
  <c r="D1" i="18"/>
  <c r="D2" i="18"/>
  <c r="I5" i="18"/>
  <c r="L14" i="17"/>
  <c r="L17" i="17"/>
  <c r="L20" i="17"/>
  <c r="L21" i="17"/>
  <c r="L27" i="17"/>
  <c r="L28" i="17"/>
  <c r="L29" i="17"/>
  <c r="L30" i="17"/>
  <c r="K14" i="17"/>
  <c r="K15" i="17"/>
  <c r="L15" i="17" s="1"/>
  <c r="K16" i="17"/>
  <c r="L16" i="17" s="1"/>
  <c r="K17" i="17"/>
  <c r="K18" i="17"/>
  <c r="N18" i="17" s="1"/>
  <c r="K19" i="17"/>
  <c r="N19" i="17" s="1"/>
  <c r="K20" i="17"/>
  <c r="K21" i="17"/>
  <c r="K22" i="17"/>
  <c r="K23" i="17"/>
  <c r="K24" i="17"/>
  <c r="N24" i="17" s="1"/>
  <c r="K25" i="17"/>
  <c r="N25" i="17" s="1"/>
  <c r="K26" i="17"/>
  <c r="N26" i="17" s="1"/>
  <c r="K27" i="17"/>
  <c r="K28" i="17"/>
  <c r="K29" i="17"/>
  <c r="K30" i="17"/>
  <c r="D13" i="17"/>
  <c r="K13" i="17" s="1"/>
  <c r="D12" i="17"/>
  <c r="D11" i="17"/>
  <c r="D1" i="17"/>
  <c r="I5" i="17"/>
  <c r="I2" i="17"/>
  <c r="L17" i="16"/>
  <c r="L18" i="16"/>
  <c r="L19" i="16"/>
  <c r="L24" i="16"/>
  <c r="L26" i="16"/>
  <c r="L27" i="16"/>
  <c r="L28" i="16"/>
  <c r="K4" i="16"/>
  <c r="K5" i="16"/>
  <c r="L5" i="16" s="1"/>
  <c r="K13" i="16"/>
  <c r="L13" i="16" s="1"/>
  <c r="K15" i="16"/>
  <c r="N15" i="16" s="1"/>
  <c r="K16" i="16"/>
  <c r="N16" i="16" s="1"/>
  <c r="K17" i="16"/>
  <c r="K18" i="16"/>
  <c r="K19" i="16"/>
  <c r="K20" i="16"/>
  <c r="K21" i="16"/>
  <c r="L21" i="16" s="1"/>
  <c r="K22" i="16"/>
  <c r="L22" i="16" s="1"/>
  <c r="K23" i="16"/>
  <c r="N23" i="16" s="1"/>
  <c r="K24" i="16"/>
  <c r="N24" i="16" s="1"/>
  <c r="K25" i="16"/>
  <c r="L25" i="16" s="1"/>
  <c r="K26" i="16"/>
  <c r="K27" i="16"/>
  <c r="K28" i="16"/>
  <c r="N28" i="16" s="1"/>
  <c r="K29" i="16"/>
  <c r="L29" i="16" s="1"/>
  <c r="K30" i="16"/>
  <c r="L30" i="16" s="1"/>
  <c r="D14" i="16"/>
  <c r="K14" i="16" s="1"/>
  <c r="L14" i="16" s="1"/>
  <c r="D13" i="16"/>
  <c r="D12" i="16"/>
  <c r="K12" i="16" s="1"/>
  <c r="D1" i="16"/>
  <c r="I5" i="16"/>
  <c r="I2" i="16"/>
  <c r="K7" i="16" s="1"/>
  <c r="L17" i="15"/>
  <c r="L18" i="15"/>
  <c r="L19" i="15"/>
  <c r="L26" i="15"/>
  <c r="L27" i="15"/>
  <c r="L28" i="15"/>
  <c r="K14" i="15"/>
  <c r="L14" i="15" s="1"/>
  <c r="K15" i="15"/>
  <c r="L15" i="15" s="1"/>
  <c r="K16" i="15"/>
  <c r="L16" i="15" s="1"/>
  <c r="K17" i="15"/>
  <c r="K18" i="15"/>
  <c r="N18" i="15" s="1"/>
  <c r="K19" i="15"/>
  <c r="K20" i="15"/>
  <c r="L20" i="15" s="1"/>
  <c r="K21" i="15"/>
  <c r="L21" i="15" s="1"/>
  <c r="K22" i="15"/>
  <c r="N22" i="15" s="1"/>
  <c r="K23" i="15"/>
  <c r="L23" i="15" s="1"/>
  <c r="K24" i="15"/>
  <c r="L24" i="15" s="1"/>
  <c r="K25" i="15"/>
  <c r="L25" i="15" s="1"/>
  <c r="K26" i="15"/>
  <c r="N26" i="15" s="1"/>
  <c r="K27" i="15"/>
  <c r="K28" i="15"/>
  <c r="K29" i="15"/>
  <c r="L29" i="15" s="1"/>
  <c r="K30" i="15"/>
  <c r="N30" i="15" s="1"/>
  <c r="D13" i="15"/>
  <c r="D12" i="15"/>
  <c r="D11" i="15"/>
  <c r="I5" i="15"/>
  <c r="L12" i="14"/>
  <c r="L13" i="14"/>
  <c r="L18" i="14"/>
  <c r="L19" i="14"/>
  <c r="L20" i="14"/>
  <c r="L28" i="14"/>
  <c r="L29" i="14"/>
  <c r="K12" i="14"/>
  <c r="K13" i="14"/>
  <c r="K14" i="14"/>
  <c r="L14" i="14" s="1"/>
  <c r="K15" i="14"/>
  <c r="L15" i="14" s="1"/>
  <c r="K16" i="14"/>
  <c r="L16" i="14" s="1"/>
  <c r="K17" i="14"/>
  <c r="L17" i="14" s="1"/>
  <c r="K18" i="14"/>
  <c r="K19" i="14"/>
  <c r="K20" i="14"/>
  <c r="K21" i="14"/>
  <c r="L21" i="14" s="1"/>
  <c r="K22" i="14"/>
  <c r="L22" i="14" s="1"/>
  <c r="K23" i="14"/>
  <c r="L23" i="14" s="1"/>
  <c r="K24" i="14"/>
  <c r="L24" i="14" s="1"/>
  <c r="K25" i="14"/>
  <c r="L25" i="14" s="1"/>
  <c r="K26" i="14"/>
  <c r="L26" i="14" s="1"/>
  <c r="K27" i="14"/>
  <c r="L27" i="14" s="1"/>
  <c r="K28" i="14"/>
  <c r="K29" i="14"/>
  <c r="K30" i="14"/>
  <c r="L30" i="14" s="1"/>
  <c r="D11" i="14"/>
  <c r="K11" i="14" s="1"/>
  <c r="L11" i="14" s="1"/>
  <c r="D10" i="14"/>
  <c r="K10" i="14" s="1"/>
  <c r="L10" i="14" s="1"/>
  <c r="D9" i="14"/>
  <c r="I5" i="14"/>
  <c r="L19" i="13"/>
  <c r="L20" i="13"/>
  <c r="L21" i="13"/>
  <c r="L29" i="13"/>
  <c r="L30" i="13"/>
  <c r="K15" i="13"/>
  <c r="K16" i="13"/>
  <c r="N16" i="13" s="1"/>
  <c r="K17" i="13"/>
  <c r="L17" i="13" s="1"/>
  <c r="K18" i="13"/>
  <c r="N18" i="13" s="1"/>
  <c r="K19" i="13"/>
  <c r="N19" i="13" s="1"/>
  <c r="K20" i="13"/>
  <c r="K21" i="13"/>
  <c r="K22" i="13"/>
  <c r="K23" i="13"/>
  <c r="K24" i="13"/>
  <c r="N24" i="13" s="1"/>
  <c r="K25" i="13"/>
  <c r="L25" i="13" s="1"/>
  <c r="K26" i="13"/>
  <c r="N26" i="13" s="1"/>
  <c r="K27" i="13"/>
  <c r="N27" i="13" s="1"/>
  <c r="K28" i="13"/>
  <c r="L28" i="13" s="1"/>
  <c r="K29" i="13"/>
  <c r="K30" i="13"/>
  <c r="N30" i="13" s="1"/>
  <c r="D14" i="13"/>
  <c r="D13" i="13"/>
  <c r="D12" i="13"/>
  <c r="I5" i="13"/>
  <c r="L13" i="12"/>
  <c r="L18" i="12"/>
  <c r="L19" i="12"/>
  <c r="L20" i="12"/>
  <c r="L28" i="12"/>
  <c r="L29" i="12"/>
  <c r="K5" i="12"/>
  <c r="L5" i="12" s="1"/>
  <c r="K6" i="12"/>
  <c r="L6" i="12" s="1"/>
  <c r="K13" i="12"/>
  <c r="K14" i="12"/>
  <c r="K15" i="12"/>
  <c r="L15" i="12" s="1"/>
  <c r="K16" i="12"/>
  <c r="L16" i="12" s="1"/>
  <c r="K17" i="12"/>
  <c r="L17" i="12" s="1"/>
  <c r="K18" i="12"/>
  <c r="K19" i="12"/>
  <c r="K20" i="12"/>
  <c r="N20" i="12" s="1"/>
  <c r="K21" i="12"/>
  <c r="L21" i="12" s="1"/>
  <c r="K22" i="12"/>
  <c r="L22" i="12" s="1"/>
  <c r="K23" i="12"/>
  <c r="N23" i="12" s="1"/>
  <c r="K24" i="12"/>
  <c r="L24" i="12" s="1"/>
  <c r="K25" i="12"/>
  <c r="L25" i="12" s="1"/>
  <c r="K26" i="12"/>
  <c r="N26" i="12" s="1"/>
  <c r="K27" i="12"/>
  <c r="L27" i="12" s="1"/>
  <c r="K28" i="12"/>
  <c r="N28" i="12" s="1"/>
  <c r="K29" i="12"/>
  <c r="K30" i="12"/>
  <c r="L30" i="12" s="1"/>
  <c r="D10" i="12"/>
  <c r="K10" i="12" s="1"/>
  <c r="I5" i="12"/>
  <c r="I2" i="12"/>
  <c r="K8" i="12" s="1"/>
  <c r="L8" i="12" s="1"/>
  <c r="L12" i="11"/>
  <c r="L17" i="11"/>
  <c r="L18" i="11"/>
  <c r="L19" i="11"/>
  <c r="L27" i="11"/>
  <c r="L28" i="11"/>
  <c r="K12" i="11"/>
  <c r="K13" i="11"/>
  <c r="L13" i="11" s="1"/>
  <c r="K14" i="11"/>
  <c r="L14" i="11" s="1"/>
  <c r="K15" i="11"/>
  <c r="N15" i="11" s="1"/>
  <c r="K16" i="11"/>
  <c r="L16" i="11" s="1"/>
  <c r="K17" i="11"/>
  <c r="N17" i="11" s="1"/>
  <c r="K18" i="11"/>
  <c r="K19" i="1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N25" i="11" s="1"/>
  <c r="K26" i="11"/>
  <c r="N26" i="11" s="1"/>
  <c r="K27" i="11"/>
  <c r="K28" i="11"/>
  <c r="K29" i="11"/>
  <c r="L29" i="11" s="1"/>
  <c r="K30" i="11"/>
  <c r="L30" i="11" s="1"/>
  <c r="D11" i="11"/>
  <c r="D10" i="11"/>
  <c r="D9" i="11"/>
  <c r="I5" i="11"/>
  <c r="L12" i="10"/>
  <c r="L13" i="10"/>
  <c r="L18" i="10"/>
  <c r="L19" i="10"/>
  <c r="L20" i="10"/>
  <c r="L28" i="10"/>
  <c r="L29" i="10"/>
  <c r="K10" i="10"/>
  <c r="N10" i="10" s="1"/>
  <c r="K11" i="10"/>
  <c r="L11" i="10" s="1"/>
  <c r="K12" i="10"/>
  <c r="N12" i="10" s="1"/>
  <c r="K13" i="10"/>
  <c r="N13" i="10" s="1"/>
  <c r="K14" i="10"/>
  <c r="K15" i="10"/>
  <c r="L15" i="10" s="1"/>
  <c r="K16" i="10"/>
  <c r="N16" i="10" s="1"/>
  <c r="K17" i="10"/>
  <c r="L17" i="10" s="1"/>
  <c r="K18" i="10"/>
  <c r="N18" i="10" s="1"/>
  <c r="K19" i="10"/>
  <c r="K20" i="10"/>
  <c r="N20" i="10" s="1"/>
  <c r="K21" i="10"/>
  <c r="K22" i="10"/>
  <c r="K23" i="10"/>
  <c r="N23" i="10" s="1"/>
  <c r="K24" i="10"/>
  <c r="N24" i="10" s="1"/>
  <c r="K25" i="10"/>
  <c r="L25" i="10" s="1"/>
  <c r="K26" i="10"/>
  <c r="N26" i="10" s="1"/>
  <c r="K27" i="10"/>
  <c r="L27" i="10" s="1"/>
  <c r="K28" i="10"/>
  <c r="N28" i="10" s="1"/>
  <c r="K29" i="10"/>
  <c r="N29" i="10" s="1"/>
  <c r="K30" i="10"/>
  <c r="D9" i="10"/>
  <c r="D8" i="10"/>
  <c r="D7" i="10"/>
  <c r="I5" i="10"/>
  <c r="L14" i="9"/>
  <c r="L19" i="9"/>
  <c r="L20" i="9"/>
  <c r="L21" i="9"/>
  <c r="L29" i="9"/>
  <c r="L30" i="9"/>
  <c r="K14" i="9"/>
  <c r="K15" i="9"/>
  <c r="L15" i="9" s="1"/>
  <c r="K16" i="9"/>
  <c r="L16" i="9" s="1"/>
  <c r="K17" i="9"/>
  <c r="L17" i="9" s="1"/>
  <c r="K18" i="9"/>
  <c r="L18" i="9" s="1"/>
  <c r="K19" i="9"/>
  <c r="K20" i="9"/>
  <c r="K21" i="9"/>
  <c r="K22" i="9"/>
  <c r="K23" i="9"/>
  <c r="L23" i="9" s="1"/>
  <c r="K24" i="9"/>
  <c r="L24" i="9" s="1"/>
  <c r="K25" i="9"/>
  <c r="L25" i="9" s="1"/>
  <c r="K26" i="9"/>
  <c r="L26" i="9" s="1"/>
  <c r="K27" i="9"/>
  <c r="L27" i="9" s="1"/>
  <c r="K28" i="9"/>
  <c r="L28" i="9" s="1"/>
  <c r="K29" i="9"/>
  <c r="K30" i="9"/>
  <c r="D11" i="9"/>
  <c r="I5" i="9"/>
  <c r="L18" i="8"/>
  <c r="L19" i="8"/>
  <c r="L20" i="8"/>
  <c r="L28" i="8"/>
  <c r="L29" i="8"/>
  <c r="K5" i="8"/>
  <c r="L5" i="8" s="1"/>
  <c r="K6" i="8"/>
  <c r="L6" i="8" s="1"/>
  <c r="K14" i="8"/>
  <c r="K15" i="8"/>
  <c r="N15" i="8" s="1"/>
  <c r="K16" i="8"/>
  <c r="N16" i="8" s="1"/>
  <c r="K17" i="8"/>
  <c r="N17" i="8" s="1"/>
  <c r="K18" i="8"/>
  <c r="N18" i="8" s="1"/>
  <c r="K19" i="8"/>
  <c r="K20" i="8"/>
  <c r="K21" i="8"/>
  <c r="K22" i="8"/>
  <c r="K23" i="8"/>
  <c r="L23" i="8" s="1"/>
  <c r="K24" i="8"/>
  <c r="L24" i="8" s="1"/>
  <c r="K25" i="8"/>
  <c r="N25" i="8" s="1"/>
  <c r="K26" i="8"/>
  <c r="N26" i="8" s="1"/>
  <c r="K27" i="8"/>
  <c r="L27" i="8" s="1"/>
  <c r="K28" i="8"/>
  <c r="K29" i="8"/>
  <c r="N29" i="8" s="1"/>
  <c r="K30" i="8"/>
  <c r="D13" i="8"/>
  <c r="K13" i="8" s="1"/>
  <c r="D12" i="8"/>
  <c r="K12" i="8" s="1"/>
  <c r="L12" i="8" s="1"/>
  <c r="D11" i="8"/>
  <c r="K11" i="8" s="1"/>
  <c r="L11" i="8" s="1"/>
  <c r="D2" i="8"/>
  <c r="D1" i="8" s="1"/>
  <c r="K1" i="8" s="1"/>
  <c r="I5" i="8"/>
  <c r="I2" i="8"/>
  <c r="K8" i="8" s="1"/>
  <c r="L17" i="7"/>
  <c r="L18" i="7"/>
  <c r="L19" i="7"/>
  <c r="L27" i="7"/>
  <c r="L28" i="7"/>
  <c r="K4" i="7"/>
  <c r="K5" i="7"/>
  <c r="K13" i="7"/>
  <c r="K14" i="7"/>
  <c r="N14" i="7" s="1"/>
  <c r="K15" i="7"/>
  <c r="N15" i="7" s="1"/>
  <c r="K16" i="7"/>
  <c r="N16" i="7" s="1"/>
  <c r="K17" i="7"/>
  <c r="N17" i="7" s="1"/>
  <c r="K18" i="7"/>
  <c r="N18" i="7" s="1"/>
  <c r="K19" i="7"/>
  <c r="N19" i="7" s="1"/>
  <c r="K20" i="7"/>
  <c r="K21" i="7"/>
  <c r="K22" i="7"/>
  <c r="L22" i="7" s="1"/>
  <c r="K23" i="7"/>
  <c r="N23" i="7" s="1"/>
  <c r="K24" i="7"/>
  <c r="N24" i="7" s="1"/>
  <c r="K25" i="7"/>
  <c r="N25" i="7" s="1"/>
  <c r="K26" i="7"/>
  <c r="N26" i="7" s="1"/>
  <c r="K27" i="7"/>
  <c r="N27" i="7" s="1"/>
  <c r="K28" i="7"/>
  <c r="N28" i="7" s="1"/>
  <c r="K29" i="7"/>
  <c r="K30" i="7"/>
  <c r="L30" i="7" s="1"/>
  <c r="D10" i="7"/>
  <c r="K10" i="7" s="1"/>
  <c r="D1" i="7"/>
  <c r="K1" i="7" s="1"/>
  <c r="L1" i="7" s="1"/>
  <c r="I5" i="7"/>
  <c r="I2" i="7"/>
  <c r="K7" i="7" s="1"/>
  <c r="L11" i="6"/>
  <c r="L12" i="6"/>
  <c r="L17" i="6"/>
  <c r="L18" i="6"/>
  <c r="L19" i="6"/>
  <c r="L27" i="6"/>
  <c r="L28" i="6"/>
  <c r="K11" i="6"/>
  <c r="N11" i="6" s="1"/>
  <c r="K12" i="6"/>
  <c r="N12" i="6" s="1"/>
  <c r="K13" i="6"/>
  <c r="K14" i="6"/>
  <c r="L14" i="6" s="1"/>
  <c r="K15" i="6"/>
  <c r="L15" i="6" s="1"/>
  <c r="K16" i="6"/>
  <c r="L16" i="6" s="1"/>
  <c r="K17" i="6"/>
  <c r="K18" i="6"/>
  <c r="K19" i="6"/>
  <c r="N19" i="6" s="1"/>
  <c r="K20" i="6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N27" i="6" s="1"/>
  <c r="K28" i="6"/>
  <c r="N28" i="6" s="1"/>
  <c r="K29" i="6"/>
  <c r="K30" i="6"/>
  <c r="L30" i="6" s="1"/>
  <c r="D8" i="6"/>
  <c r="I5" i="6"/>
  <c r="P14" i="5"/>
  <c r="S14" i="5" s="1"/>
  <c r="P15" i="5"/>
  <c r="R15" i="5" s="1"/>
  <c r="P16" i="5"/>
  <c r="R16" i="5" s="1"/>
  <c r="P17" i="5"/>
  <c r="Q17" i="5" s="1"/>
  <c r="P18" i="5"/>
  <c r="T18" i="5" s="1"/>
  <c r="P19" i="5"/>
  <c r="T19" i="5" s="1"/>
  <c r="P20" i="5"/>
  <c r="T20" i="5" s="1"/>
  <c r="P21" i="5"/>
  <c r="S21" i="5" s="1"/>
  <c r="P22" i="5"/>
  <c r="S22" i="5" s="1"/>
  <c r="P23" i="5"/>
  <c r="R23" i="5" s="1"/>
  <c r="P24" i="5"/>
  <c r="R24" i="5" s="1"/>
  <c r="P25" i="5"/>
  <c r="Q25" i="5" s="1"/>
  <c r="P26" i="5"/>
  <c r="T26" i="5" s="1"/>
  <c r="P27" i="5"/>
  <c r="T27" i="5" s="1"/>
  <c r="P28" i="5"/>
  <c r="T28" i="5" s="1"/>
  <c r="P29" i="5"/>
  <c r="S29" i="5" s="1"/>
  <c r="P30" i="5"/>
  <c r="S30" i="5" s="1"/>
  <c r="L17" i="5"/>
  <c r="L18" i="5"/>
  <c r="L19" i="5"/>
  <c r="L27" i="5"/>
  <c r="L28" i="5"/>
  <c r="K14" i="5"/>
  <c r="L14" i="5" s="1"/>
  <c r="K15" i="5"/>
  <c r="L15" i="5" s="1"/>
  <c r="K16" i="5"/>
  <c r="L16" i="5" s="1"/>
  <c r="K17" i="5"/>
  <c r="K18" i="5"/>
  <c r="K19" i="5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K28" i="5"/>
  <c r="K29" i="5"/>
  <c r="L29" i="5" s="1"/>
  <c r="K30" i="5"/>
  <c r="L30" i="5" s="1"/>
  <c r="I9" i="5"/>
  <c r="F50" i="5"/>
  <c r="F52" i="5"/>
  <c r="F53" i="5" s="1"/>
  <c r="F51" i="5"/>
  <c r="F44" i="5" s="1"/>
  <c r="F54" i="5"/>
  <c r="I5" i="5"/>
  <c r="P8" i="4"/>
  <c r="Q8" i="4" s="1"/>
  <c r="P9" i="4"/>
  <c r="R9" i="4" s="1"/>
  <c r="P10" i="4"/>
  <c r="T10" i="4" s="1"/>
  <c r="P11" i="4"/>
  <c r="T11" i="4" s="1"/>
  <c r="P12" i="4"/>
  <c r="S12" i="4" s="1"/>
  <c r="P13" i="4"/>
  <c r="T13" i="4" s="1"/>
  <c r="P14" i="4"/>
  <c r="R14" i="4" s="1"/>
  <c r="P15" i="4"/>
  <c r="R15" i="4" s="1"/>
  <c r="P16" i="4"/>
  <c r="Q16" i="4" s="1"/>
  <c r="P17" i="4"/>
  <c r="R17" i="4" s="1"/>
  <c r="P18" i="4"/>
  <c r="T18" i="4" s="1"/>
  <c r="P19" i="4"/>
  <c r="T19" i="4" s="1"/>
  <c r="P20" i="4"/>
  <c r="S20" i="4" s="1"/>
  <c r="P21" i="4"/>
  <c r="T21" i="4" s="1"/>
  <c r="P22" i="4"/>
  <c r="R22" i="4" s="1"/>
  <c r="P23" i="4"/>
  <c r="R23" i="4" s="1"/>
  <c r="P24" i="4"/>
  <c r="Q24" i="4" s="1"/>
  <c r="P25" i="4"/>
  <c r="R25" i="4" s="1"/>
  <c r="P26" i="4"/>
  <c r="T26" i="4" s="1"/>
  <c r="P27" i="4"/>
  <c r="T27" i="4" s="1"/>
  <c r="P28" i="4"/>
  <c r="S28" i="4" s="1"/>
  <c r="P29" i="4"/>
  <c r="T29" i="4" s="1"/>
  <c r="P30" i="4"/>
  <c r="R30" i="4" s="1"/>
  <c r="L15" i="4"/>
  <c r="L16" i="4"/>
  <c r="L21" i="4"/>
  <c r="L22" i="4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K16" i="4"/>
  <c r="K17" i="4"/>
  <c r="L17" i="4" s="1"/>
  <c r="K18" i="4"/>
  <c r="L18" i="4" s="1"/>
  <c r="K19" i="4"/>
  <c r="L19" i="4" s="1"/>
  <c r="K20" i="4"/>
  <c r="L20" i="4" s="1"/>
  <c r="K21" i="4"/>
  <c r="K22" i="4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I9" i="4"/>
  <c r="F52" i="4"/>
  <c r="F61" i="4"/>
  <c r="F54" i="4"/>
  <c r="D6" i="4"/>
  <c r="D5" i="4"/>
  <c r="I5" i="4"/>
  <c r="D12" i="5"/>
  <c r="D13" i="5" s="1"/>
  <c r="D11" i="5"/>
  <c r="D2" i="5"/>
  <c r="D3" i="5"/>
  <c r="I2" i="3"/>
  <c r="I2" i="14" s="1"/>
  <c r="N14" i="8" l="1"/>
  <c r="L14" i="8"/>
  <c r="N29" i="6"/>
  <c r="L29" i="6"/>
  <c r="N13" i="6"/>
  <c r="L13" i="6"/>
  <c r="N22" i="10"/>
  <c r="L22" i="10"/>
  <c r="N15" i="13"/>
  <c r="L15" i="13"/>
  <c r="K8" i="14"/>
  <c r="L8" i="14" s="1"/>
  <c r="K1" i="14"/>
  <c r="L1" i="14" s="1"/>
  <c r="K4" i="14"/>
  <c r="L4" i="14" s="1"/>
  <c r="K2" i="14"/>
  <c r="L2" i="14" s="1"/>
  <c r="K3" i="14"/>
  <c r="L3" i="14" s="1"/>
  <c r="K7" i="14"/>
  <c r="L7" i="14" s="1"/>
  <c r="N10" i="7"/>
  <c r="L10" i="7"/>
  <c r="L21" i="7"/>
  <c r="N21" i="7"/>
  <c r="N21" i="10"/>
  <c r="L21" i="10"/>
  <c r="N20" i="7"/>
  <c r="L20" i="7"/>
  <c r="N10" i="12"/>
  <c r="L10" i="12"/>
  <c r="L25" i="19"/>
  <c r="N25" i="19"/>
  <c r="N30" i="8"/>
  <c r="L30" i="8"/>
  <c r="N20" i="16"/>
  <c r="L20" i="16"/>
  <c r="D1" i="5"/>
  <c r="N1" i="8"/>
  <c r="L1" i="8"/>
  <c r="N22" i="8"/>
  <c r="L22" i="8"/>
  <c r="K12" i="13"/>
  <c r="L12" i="13" s="1"/>
  <c r="K6" i="14"/>
  <c r="L6" i="14" s="1"/>
  <c r="N4" i="16"/>
  <c r="L4" i="16"/>
  <c r="L13" i="17"/>
  <c r="N13" i="17"/>
  <c r="N7" i="7"/>
  <c r="L7" i="7"/>
  <c r="N21" i="8"/>
  <c r="L21" i="8"/>
  <c r="N30" i="10"/>
  <c r="L30" i="10"/>
  <c r="N14" i="10"/>
  <c r="L14" i="10"/>
  <c r="N23" i="13"/>
  <c r="L23" i="13"/>
  <c r="K5" i="14"/>
  <c r="L5" i="14" s="1"/>
  <c r="N20" i="6"/>
  <c r="L20" i="6"/>
  <c r="N29" i="7"/>
  <c r="L29" i="7"/>
  <c r="N13" i="7"/>
  <c r="L13" i="7"/>
  <c r="N13" i="8"/>
  <c r="L13" i="8"/>
  <c r="L14" i="12"/>
  <c r="N14" i="12"/>
  <c r="N22" i="13"/>
  <c r="L22" i="13"/>
  <c r="N7" i="16"/>
  <c r="L7" i="16"/>
  <c r="K12" i="15"/>
  <c r="L12" i="15" s="1"/>
  <c r="F50" i="4"/>
  <c r="F53" i="4" s="1"/>
  <c r="F51" i="4"/>
  <c r="F44" i="4" s="1"/>
  <c r="L5" i="7"/>
  <c r="N5" i="7"/>
  <c r="K8" i="6"/>
  <c r="L8" i="6" s="1"/>
  <c r="D7" i="4"/>
  <c r="N4" i="7"/>
  <c r="L4" i="7"/>
  <c r="N22" i="9"/>
  <c r="L22" i="9"/>
  <c r="K14" i="18"/>
  <c r="N1" i="7"/>
  <c r="N8" i="8"/>
  <c r="L8" i="8"/>
  <c r="K9" i="14"/>
  <c r="L9" i="14" s="1"/>
  <c r="N12" i="16"/>
  <c r="L12" i="16"/>
  <c r="K6" i="7"/>
  <c r="K7" i="8"/>
  <c r="K7" i="12"/>
  <c r="K6" i="16"/>
  <c r="L6" i="16" s="1"/>
  <c r="K1" i="17"/>
  <c r="K2" i="17"/>
  <c r="K3" i="17"/>
  <c r="K4" i="17"/>
  <c r="L4" i="17" s="1"/>
  <c r="K5" i="17"/>
  <c r="K8" i="17"/>
  <c r="K9" i="17"/>
  <c r="K10" i="17"/>
  <c r="I2" i="6"/>
  <c r="K2" i="7"/>
  <c r="L16" i="7"/>
  <c r="K3" i="8"/>
  <c r="L17" i="8"/>
  <c r="I2" i="9"/>
  <c r="I2" i="11"/>
  <c r="K11" i="11" s="1"/>
  <c r="K3" i="12"/>
  <c r="L3" i="12" s="1"/>
  <c r="I2" i="13"/>
  <c r="K14" i="13" s="1"/>
  <c r="L18" i="13"/>
  <c r="I2" i="15"/>
  <c r="K11" i="15" s="1"/>
  <c r="K2" i="16"/>
  <c r="L2" i="16" s="1"/>
  <c r="L16" i="16"/>
  <c r="J81" i="10"/>
  <c r="J79" i="10"/>
  <c r="K3" i="7"/>
  <c r="K4" i="12"/>
  <c r="K3" i="16"/>
  <c r="L3" i="16" s="1"/>
  <c r="L15" i="7"/>
  <c r="K2" i="8"/>
  <c r="L16" i="8"/>
  <c r="I2" i="10"/>
  <c r="L16" i="10"/>
  <c r="L15" i="11"/>
  <c r="K2" i="12"/>
  <c r="L15" i="16"/>
  <c r="K7" i="17"/>
  <c r="N24" i="8"/>
  <c r="L14" i="7"/>
  <c r="L15" i="8"/>
  <c r="D11" i="12"/>
  <c r="L16" i="13"/>
  <c r="L30" i="15"/>
  <c r="K11" i="17"/>
  <c r="K6" i="17"/>
  <c r="N23" i="8"/>
  <c r="I2" i="20"/>
  <c r="I2" i="25"/>
  <c r="I2" i="21"/>
  <c r="I2" i="19"/>
  <c r="K13" i="19" s="1"/>
  <c r="I2" i="26"/>
  <c r="K13" i="26" s="1"/>
  <c r="I2" i="24"/>
  <c r="K12" i="24" s="1"/>
  <c r="I2" i="22"/>
  <c r="I2" i="18"/>
  <c r="I2" i="23"/>
  <c r="K2" i="23" s="1"/>
  <c r="D9" i="6"/>
  <c r="D11" i="7"/>
  <c r="D12" i="9"/>
  <c r="K1" i="16"/>
  <c r="K12" i="17"/>
  <c r="L12" i="17" s="1"/>
  <c r="K13" i="18"/>
  <c r="K4" i="8"/>
  <c r="L4" i="8" s="1"/>
  <c r="K1" i="12"/>
  <c r="L1" i="12" s="1"/>
  <c r="N24" i="19"/>
  <c r="K12" i="5"/>
  <c r="L12" i="5" s="1"/>
  <c r="L26" i="7"/>
  <c r="L26" i="11"/>
  <c r="N23" i="17"/>
  <c r="L23" i="17"/>
  <c r="L25" i="7"/>
  <c r="L26" i="8"/>
  <c r="L26" i="10"/>
  <c r="L10" i="10"/>
  <c r="L25" i="11"/>
  <c r="L26" i="12"/>
  <c r="L27" i="13"/>
  <c r="K11" i="16"/>
  <c r="L11" i="16" s="1"/>
  <c r="N22" i="17"/>
  <c r="L22" i="17"/>
  <c r="L24" i="7"/>
  <c r="L25" i="8"/>
  <c r="L26" i="13"/>
  <c r="K10" i="16"/>
  <c r="L10" i="16" s="1"/>
  <c r="K9" i="7"/>
  <c r="L23" i="7"/>
  <c r="K10" i="8"/>
  <c r="L24" i="10"/>
  <c r="K9" i="16"/>
  <c r="L23" i="16"/>
  <c r="K11" i="22"/>
  <c r="I2" i="4"/>
  <c r="I2" i="5"/>
  <c r="K8" i="7"/>
  <c r="K9" i="8"/>
  <c r="L23" i="10"/>
  <c r="K9" i="12"/>
  <c r="L9" i="12" s="1"/>
  <c r="L23" i="12"/>
  <c r="L24" i="13"/>
  <c r="L22" i="15"/>
  <c r="K8" i="16"/>
  <c r="L26" i="17"/>
  <c r="L28" i="19"/>
  <c r="L25" i="22"/>
  <c r="L26" i="25"/>
  <c r="I42" i="26"/>
  <c r="L25" i="17"/>
  <c r="L26" i="18"/>
  <c r="L27" i="19"/>
  <c r="L24" i="22"/>
  <c r="L25" i="25"/>
  <c r="H42" i="11"/>
  <c r="H40" i="13"/>
  <c r="H41" i="15"/>
  <c r="I40" i="19"/>
  <c r="H40" i="22"/>
  <c r="L24" i="17"/>
  <c r="L26" i="19"/>
  <c r="K11" i="24"/>
  <c r="L11" i="24" s="1"/>
  <c r="I41" i="7"/>
  <c r="H40" i="8"/>
  <c r="I40" i="12"/>
  <c r="H41" i="13"/>
  <c r="H42" i="15"/>
  <c r="I40" i="18"/>
  <c r="N21" i="19"/>
  <c r="I41" i="19"/>
  <c r="H41" i="22"/>
  <c r="H41" i="24"/>
  <c r="H41" i="25"/>
  <c r="I42" i="7"/>
  <c r="H41" i="8"/>
  <c r="F50" i="12"/>
  <c r="F53" i="12" s="1"/>
  <c r="I41" i="12"/>
  <c r="H42" i="13"/>
  <c r="F50" i="17"/>
  <c r="F53" i="17" s="1"/>
  <c r="I40" i="17"/>
  <c r="I41" i="18"/>
  <c r="N20" i="19"/>
  <c r="I42" i="19"/>
  <c r="H42" i="25"/>
  <c r="H42" i="8"/>
  <c r="L19" i="17"/>
  <c r="H42" i="9"/>
  <c r="H42" i="10"/>
  <c r="H42" i="20"/>
  <c r="L18" i="17"/>
  <c r="L18" i="21"/>
  <c r="L17" i="22"/>
  <c r="L18" i="25"/>
  <c r="N15" i="17"/>
  <c r="J79" i="20"/>
  <c r="N27" i="26"/>
  <c r="N23" i="26"/>
  <c r="N22" i="26"/>
  <c r="N19" i="26"/>
  <c r="I17" i="26"/>
  <c r="I31" i="26" s="1"/>
  <c r="J80" i="26" s="1"/>
  <c r="I16" i="26"/>
  <c r="N29" i="26"/>
  <c r="N21" i="26"/>
  <c r="N28" i="26"/>
  <c r="N20" i="26"/>
  <c r="N25" i="26"/>
  <c r="N17" i="26"/>
  <c r="I12" i="26"/>
  <c r="N24" i="26"/>
  <c r="N16" i="26"/>
  <c r="I16" i="25"/>
  <c r="I17" i="25"/>
  <c r="I31" i="25" s="1"/>
  <c r="J80" i="25" s="1"/>
  <c r="N28" i="24"/>
  <c r="N17" i="24"/>
  <c r="N26" i="24"/>
  <c r="N16" i="24"/>
  <c r="N25" i="24"/>
  <c r="N14" i="24"/>
  <c r="N22" i="24"/>
  <c r="I12" i="24"/>
  <c r="N21" i="24"/>
  <c r="N30" i="24"/>
  <c r="N20" i="24"/>
  <c r="N27" i="24"/>
  <c r="N19" i="24"/>
  <c r="N11" i="24"/>
  <c r="N23" i="24"/>
  <c r="N15" i="24"/>
  <c r="N23" i="23"/>
  <c r="N19" i="23"/>
  <c r="N28" i="23"/>
  <c r="N17" i="23"/>
  <c r="N27" i="23"/>
  <c r="N16" i="23"/>
  <c r="N25" i="23"/>
  <c r="N15" i="23"/>
  <c r="N24" i="23"/>
  <c r="N21" i="23"/>
  <c r="N30" i="23"/>
  <c r="N20" i="23"/>
  <c r="N22" i="23"/>
  <c r="N14" i="23"/>
  <c r="N26" i="23"/>
  <c r="N18" i="23"/>
  <c r="I17" i="23"/>
  <c r="I31" i="23" s="1"/>
  <c r="J80" i="23" s="1"/>
  <c r="I16" i="23"/>
  <c r="I16" i="22"/>
  <c r="I17" i="22"/>
  <c r="I31" i="22" s="1"/>
  <c r="J80" i="22" s="1"/>
  <c r="N29" i="21"/>
  <c r="N21" i="21"/>
  <c r="N25" i="21"/>
  <c r="N17" i="21"/>
  <c r="I17" i="21"/>
  <c r="I31" i="21" s="1"/>
  <c r="J80" i="21" s="1"/>
  <c r="I16" i="21"/>
  <c r="N22" i="20"/>
  <c r="N19" i="20"/>
  <c r="I12" i="20"/>
  <c r="N16" i="20"/>
  <c r="N30" i="20"/>
  <c r="N14" i="20"/>
  <c r="N29" i="20"/>
  <c r="N28" i="20"/>
  <c r="N20" i="20"/>
  <c r="N26" i="20"/>
  <c r="N18" i="20"/>
  <c r="N25" i="20"/>
  <c r="N17" i="20"/>
  <c r="N23" i="20"/>
  <c r="N15" i="20"/>
  <c r="I16" i="20"/>
  <c r="I16" i="19"/>
  <c r="I17" i="19"/>
  <c r="I31" i="19" s="1"/>
  <c r="J80" i="19" s="1"/>
  <c r="N28" i="18"/>
  <c r="N20" i="18"/>
  <c r="N27" i="18"/>
  <c r="N19" i="18"/>
  <c r="N25" i="18"/>
  <c r="N17" i="18"/>
  <c r="I12" i="18"/>
  <c r="N24" i="18"/>
  <c r="N16" i="18"/>
  <c r="N23" i="18"/>
  <c r="N15" i="18"/>
  <c r="I17" i="18"/>
  <c r="I31" i="18" s="1"/>
  <c r="J80" i="18" s="1"/>
  <c r="I16" i="18"/>
  <c r="N12" i="17"/>
  <c r="N4" i="17"/>
  <c r="N16" i="17"/>
  <c r="I16" i="17"/>
  <c r="I17" i="17"/>
  <c r="I31" i="17" s="1"/>
  <c r="J80" i="17" s="1"/>
  <c r="N30" i="16"/>
  <c r="N22" i="16"/>
  <c r="N14" i="16"/>
  <c r="N6" i="16"/>
  <c r="N29" i="16"/>
  <c r="N21" i="16"/>
  <c r="N13" i="16"/>
  <c r="N5" i="16"/>
  <c r="N27" i="16"/>
  <c r="N19" i="16"/>
  <c r="N11" i="16"/>
  <c r="N3" i="16"/>
  <c r="N26" i="16"/>
  <c r="N18" i="16"/>
  <c r="N10" i="16"/>
  <c r="N2" i="16"/>
  <c r="N25" i="16"/>
  <c r="N17" i="16"/>
  <c r="I17" i="16"/>
  <c r="I31" i="16" s="1"/>
  <c r="J80" i="16" s="1"/>
  <c r="I16" i="16"/>
  <c r="I17" i="15"/>
  <c r="I31" i="15" s="1"/>
  <c r="J80" i="15" s="1"/>
  <c r="N29" i="15"/>
  <c r="N21" i="15"/>
  <c r="N28" i="15"/>
  <c r="N20" i="15"/>
  <c r="N27" i="15"/>
  <c r="N19" i="15"/>
  <c r="N25" i="15"/>
  <c r="N17" i="15"/>
  <c r="I12" i="15"/>
  <c r="N24" i="15"/>
  <c r="N16" i="15"/>
  <c r="N23" i="15"/>
  <c r="N15" i="15"/>
  <c r="I16" i="15"/>
  <c r="N21" i="14"/>
  <c r="N17" i="14"/>
  <c r="N13" i="14"/>
  <c r="N5" i="14"/>
  <c r="N29" i="14"/>
  <c r="N25" i="14"/>
  <c r="N9" i="14"/>
  <c r="N6" i="14"/>
  <c r="N28" i="14"/>
  <c r="N20" i="14"/>
  <c r="N12" i="14"/>
  <c r="N4" i="14"/>
  <c r="N27" i="14"/>
  <c r="N19" i="14"/>
  <c r="N11" i="14"/>
  <c r="N3" i="14"/>
  <c r="N26" i="14"/>
  <c r="N18" i="14"/>
  <c r="N10" i="14"/>
  <c r="N2" i="14"/>
  <c r="N24" i="14"/>
  <c r="N16" i="14"/>
  <c r="N8" i="14"/>
  <c r="N23" i="14"/>
  <c r="N15" i="14"/>
  <c r="N7" i="14"/>
  <c r="N30" i="14"/>
  <c r="N22" i="14"/>
  <c r="N14" i="14"/>
  <c r="I17" i="14"/>
  <c r="I31" i="14" s="1"/>
  <c r="J80" i="14" s="1"/>
  <c r="I16" i="14"/>
  <c r="I17" i="13"/>
  <c r="I31" i="13" s="1"/>
  <c r="J80" i="13" s="1"/>
  <c r="N29" i="13"/>
  <c r="N21" i="13"/>
  <c r="N28" i="13"/>
  <c r="N20" i="13"/>
  <c r="N12" i="13"/>
  <c r="N25" i="13"/>
  <c r="N17" i="13"/>
  <c r="I16" i="13"/>
  <c r="N22" i="12"/>
  <c r="N6" i="12"/>
  <c r="N8" i="12"/>
  <c r="N15" i="12"/>
  <c r="N30" i="12"/>
  <c r="N29" i="12"/>
  <c r="N21" i="12"/>
  <c r="N13" i="12"/>
  <c r="N5" i="12"/>
  <c r="N27" i="12"/>
  <c r="N19" i="12"/>
  <c r="N3" i="12"/>
  <c r="N25" i="12"/>
  <c r="N17" i="12"/>
  <c r="N9" i="12"/>
  <c r="I12" i="12"/>
  <c r="N24" i="12"/>
  <c r="N16" i="12"/>
  <c r="I17" i="12"/>
  <c r="I31" i="12" s="1"/>
  <c r="J80" i="12" s="1"/>
  <c r="I16" i="12"/>
  <c r="N14" i="11"/>
  <c r="I17" i="11"/>
  <c r="I31" i="11" s="1"/>
  <c r="J80" i="11" s="1"/>
  <c r="I16" i="11"/>
  <c r="N23" i="11"/>
  <c r="N22" i="11"/>
  <c r="N18" i="11"/>
  <c r="N30" i="11"/>
  <c r="N29" i="11"/>
  <c r="N21" i="11"/>
  <c r="N13" i="11"/>
  <c r="N28" i="11"/>
  <c r="N20" i="11"/>
  <c r="N12" i="11"/>
  <c r="N27" i="11"/>
  <c r="N19" i="11"/>
  <c r="I12" i="11"/>
  <c r="N24" i="11"/>
  <c r="N16" i="11"/>
  <c r="N25" i="10"/>
  <c r="N17" i="10"/>
  <c r="N27" i="10"/>
  <c r="N19" i="10"/>
  <c r="N11" i="10"/>
  <c r="N26" i="9"/>
  <c r="N18" i="9"/>
  <c r="N14" i="9"/>
  <c r="N30" i="9"/>
  <c r="I17" i="9"/>
  <c r="I31" i="9" s="1"/>
  <c r="J80" i="9" s="1"/>
  <c r="N29" i="9"/>
  <c r="N21" i="9"/>
  <c r="N28" i="9"/>
  <c r="N20" i="9"/>
  <c r="N27" i="9"/>
  <c r="N19" i="9"/>
  <c r="N25" i="9"/>
  <c r="N17" i="9"/>
  <c r="I12" i="9"/>
  <c r="N24" i="9"/>
  <c r="N16" i="9"/>
  <c r="N23" i="9"/>
  <c r="N15" i="9"/>
  <c r="I16" i="9"/>
  <c r="N6" i="8"/>
  <c r="N5" i="8"/>
  <c r="N28" i="8"/>
  <c r="N20" i="8"/>
  <c r="N12" i="8"/>
  <c r="N4" i="8"/>
  <c r="N27" i="8"/>
  <c r="N19" i="8"/>
  <c r="N11" i="8"/>
  <c r="I17" i="8"/>
  <c r="I31" i="8" s="1"/>
  <c r="J80" i="8" s="1"/>
  <c r="I17" i="7"/>
  <c r="I31" i="7" s="1"/>
  <c r="J80" i="7" s="1"/>
  <c r="I16" i="7"/>
  <c r="N26" i="6"/>
  <c r="N18" i="6"/>
  <c r="N25" i="6"/>
  <c r="N17" i="6"/>
  <c r="I12" i="6"/>
  <c r="N24" i="6"/>
  <c r="N16" i="6"/>
  <c r="N8" i="6"/>
  <c r="N23" i="6"/>
  <c r="N15" i="6"/>
  <c r="N30" i="6"/>
  <c r="N22" i="6"/>
  <c r="N14" i="6"/>
  <c r="I17" i="6"/>
  <c r="I31" i="6" s="1"/>
  <c r="J80" i="6" s="1"/>
  <c r="I16" i="6"/>
  <c r="R25" i="26"/>
  <c r="Q25" i="26"/>
  <c r="Q17" i="26"/>
  <c r="R23" i="26"/>
  <c r="R17" i="26"/>
  <c r="R15" i="26"/>
  <c r="S23" i="26"/>
  <c r="S15" i="26"/>
  <c r="Q23" i="26"/>
  <c r="Q15" i="26"/>
  <c r="R29" i="26"/>
  <c r="R21" i="26"/>
  <c r="S27" i="26"/>
  <c r="S19" i="26"/>
  <c r="T25" i="26"/>
  <c r="T17" i="26"/>
  <c r="Q30" i="26"/>
  <c r="Q22" i="26"/>
  <c r="R28" i="26"/>
  <c r="R20" i="26"/>
  <c r="S26" i="26"/>
  <c r="S18" i="26"/>
  <c r="T24" i="26"/>
  <c r="T16" i="26"/>
  <c r="Q29" i="26"/>
  <c r="Q21" i="26"/>
  <c r="R27" i="26"/>
  <c r="R19" i="26"/>
  <c r="Q28" i="26"/>
  <c r="Q20" i="26"/>
  <c r="R26" i="26"/>
  <c r="R18" i="26"/>
  <c r="S24" i="26"/>
  <c r="S16" i="26"/>
  <c r="T30" i="26"/>
  <c r="T22" i="26"/>
  <c r="Q27" i="26"/>
  <c r="Q19" i="26"/>
  <c r="T29" i="26"/>
  <c r="T21" i="26"/>
  <c r="Q26" i="26"/>
  <c r="Q18" i="26"/>
  <c r="R24" i="26"/>
  <c r="R16" i="26"/>
  <c r="S30" i="26"/>
  <c r="S22" i="26"/>
  <c r="T28" i="26"/>
  <c r="T20" i="26"/>
  <c r="Q26" i="25"/>
  <c r="Q21" i="25"/>
  <c r="Q17" i="25"/>
  <c r="S25" i="25"/>
  <c r="Q18" i="25"/>
  <c r="Q30" i="25"/>
  <c r="Q14" i="25"/>
  <c r="Q29" i="25"/>
  <c r="S29" i="25"/>
  <c r="Q25" i="25"/>
  <c r="S21" i="25"/>
  <c r="Q22" i="25"/>
  <c r="S17" i="25"/>
  <c r="Q23" i="25"/>
  <c r="Q15" i="25"/>
  <c r="R29" i="25"/>
  <c r="R21" i="25"/>
  <c r="S27" i="25"/>
  <c r="S19" i="25"/>
  <c r="T25" i="25"/>
  <c r="T17" i="25"/>
  <c r="R28" i="25"/>
  <c r="R20" i="25"/>
  <c r="S26" i="25"/>
  <c r="S18" i="25"/>
  <c r="T24" i="25"/>
  <c r="T16" i="25"/>
  <c r="R27" i="25"/>
  <c r="R19" i="25"/>
  <c r="T23" i="25"/>
  <c r="T15" i="25"/>
  <c r="Q28" i="25"/>
  <c r="Q20" i="25"/>
  <c r="R26" i="25"/>
  <c r="R18" i="25"/>
  <c r="S24" i="25"/>
  <c r="S16" i="25"/>
  <c r="T30" i="25"/>
  <c r="T22" i="25"/>
  <c r="T14" i="25"/>
  <c r="Q27" i="25"/>
  <c r="Q19" i="25"/>
  <c r="S23" i="25"/>
  <c r="S15" i="25"/>
  <c r="R24" i="25"/>
  <c r="R16" i="25"/>
  <c r="S30" i="25"/>
  <c r="S22" i="25"/>
  <c r="S14" i="25"/>
  <c r="T28" i="25"/>
  <c r="T20" i="25"/>
  <c r="Q23" i="24"/>
  <c r="Q15" i="24"/>
  <c r="R29" i="24"/>
  <c r="R21" i="24"/>
  <c r="R13" i="24"/>
  <c r="S27" i="24"/>
  <c r="S19" i="24"/>
  <c r="T25" i="24"/>
  <c r="T17" i="24"/>
  <c r="Q30" i="24"/>
  <c r="Q22" i="24"/>
  <c r="Q14" i="24"/>
  <c r="R28" i="24"/>
  <c r="R20" i="24"/>
  <c r="S26" i="24"/>
  <c r="S18" i="24"/>
  <c r="T24" i="24"/>
  <c r="T16" i="24"/>
  <c r="Q29" i="24"/>
  <c r="Q21" i="24"/>
  <c r="Q13" i="24"/>
  <c r="R27" i="24"/>
  <c r="R19" i="24"/>
  <c r="S25" i="24"/>
  <c r="S17" i="24"/>
  <c r="T23" i="24"/>
  <c r="T15" i="24"/>
  <c r="Q28" i="24"/>
  <c r="Q20" i="24"/>
  <c r="R26" i="24"/>
  <c r="R18" i="24"/>
  <c r="S24" i="24"/>
  <c r="S16" i="24"/>
  <c r="T30" i="24"/>
  <c r="T22" i="24"/>
  <c r="T14" i="24"/>
  <c r="Q27" i="24"/>
  <c r="Q19" i="24"/>
  <c r="R25" i="24"/>
  <c r="R17" i="24"/>
  <c r="S23" i="24"/>
  <c r="S15" i="24"/>
  <c r="T29" i="24"/>
  <c r="T21" i="24"/>
  <c r="T13" i="24"/>
  <c r="Q26" i="24"/>
  <c r="Q18" i="24"/>
  <c r="R24" i="24"/>
  <c r="R16" i="24"/>
  <c r="S30" i="24"/>
  <c r="S22" i="24"/>
  <c r="S14" i="24"/>
  <c r="T28" i="24"/>
  <c r="T20" i="24"/>
  <c r="Q17" i="23"/>
  <c r="S17" i="23"/>
  <c r="Q29" i="23"/>
  <c r="Q25" i="23"/>
  <c r="Q21" i="23"/>
  <c r="S29" i="23"/>
  <c r="S25" i="23"/>
  <c r="S21" i="23"/>
  <c r="Q23" i="23"/>
  <c r="Q15" i="23"/>
  <c r="R29" i="23"/>
  <c r="R21" i="23"/>
  <c r="S27" i="23"/>
  <c r="S19" i="23"/>
  <c r="T25" i="23"/>
  <c r="T17" i="23"/>
  <c r="Q30" i="23"/>
  <c r="Q22" i="23"/>
  <c r="Q14" i="23"/>
  <c r="R28" i="23"/>
  <c r="R20" i="23"/>
  <c r="S26" i="23"/>
  <c r="S18" i="23"/>
  <c r="T24" i="23"/>
  <c r="T16" i="23"/>
  <c r="R27" i="23"/>
  <c r="R19" i="23"/>
  <c r="T23" i="23"/>
  <c r="T15" i="23"/>
  <c r="Q28" i="23"/>
  <c r="Q20" i="23"/>
  <c r="R26" i="23"/>
  <c r="R18" i="23"/>
  <c r="S24" i="23"/>
  <c r="S16" i="23"/>
  <c r="T30" i="23"/>
  <c r="T22" i="23"/>
  <c r="T14" i="23"/>
  <c r="Q27" i="23"/>
  <c r="Q19" i="23"/>
  <c r="S23" i="23"/>
  <c r="S15" i="23"/>
  <c r="Q26" i="23"/>
  <c r="Q18" i="23"/>
  <c r="R24" i="23"/>
  <c r="R16" i="23"/>
  <c r="S30" i="23"/>
  <c r="S22" i="23"/>
  <c r="S14" i="23"/>
  <c r="T28" i="23"/>
  <c r="T20" i="23"/>
  <c r="Q23" i="22"/>
  <c r="Q15" i="22"/>
  <c r="R29" i="22"/>
  <c r="R21" i="22"/>
  <c r="R13" i="22"/>
  <c r="S27" i="22"/>
  <c r="S19" i="22"/>
  <c r="T25" i="22"/>
  <c r="T17" i="22"/>
  <c r="Q30" i="22"/>
  <c r="Q22" i="22"/>
  <c r="Q14" i="22"/>
  <c r="R28" i="22"/>
  <c r="R20" i="22"/>
  <c r="S26" i="22"/>
  <c r="S18" i="22"/>
  <c r="T24" i="22"/>
  <c r="T16" i="22"/>
  <c r="Q29" i="22"/>
  <c r="Q21" i="22"/>
  <c r="Q13" i="22"/>
  <c r="R27" i="22"/>
  <c r="R19" i="22"/>
  <c r="S25" i="22"/>
  <c r="S17" i="22"/>
  <c r="T23" i="22"/>
  <c r="T15" i="22"/>
  <c r="Q28" i="22"/>
  <c r="Q20" i="22"/>
  <c r="R26" i="22"/>
  <c r="R18" i="22"/>
  <c r="S24" i="22"/>
  <c r="S16" i="22"/>
  <c r="T30" i="22"/>
  <c r="T22" i="22"/>
  <c r="T14" i="22"/>
  <c r="Q27" i="22"/>
  <c r="Q19" i="22"/>
  <c r="R25" i="22"/>
  <c r="R17" i="22"/>
  <c r="S23" i="22"/>
  <c r="S15" i="22"/>
  <c r="T29" i="22"/>
  <c r="T21" i="22"/>
  <c r="T13" i="22"/>
  <c r="Q26" i="22"/>
  <c r="Q18" i="22"/>
  <c r="R24" i="22"/>
  <c r="R16" i="22"/>
  <c r="S30" i="22"/>
  <c r="S22" i="22"/>
  <c r="S14" i="22"/>
  <c r="T28" i="22"/>
  <c r="T20" i="22"/>
  <c r="Q29" i="21"/>
  <c r="Q25" i="21"/>
  <c r="Q21" i="21"/>
  <c r="Q17" i="21"/>
  <c r="S29" i="21"/>
  <c r="S25" i="21"/>
  <c r="S21" i="21"/>
  <c r="S17" i="21"/>
  <c r="Q23" i="21"/>
  <c r="Q15" i="21"/>
  <c r="R29" i="21"/>
  <c r="R21" i="21"/>
  <c r="S27" i="21"/>
  <c r="S19" i="21"/>
  <c r="T25" i="21"/>
  <c r="T17" i="21"/>
  <c r="Q30" i="21"/>
  <c r="Q22" i="21"/>
  <c r="Q14" i="21"/>
  <c r="R28" i="21"/>
  <c r="R20" i="21"/>
  <c r="S26" i="21"/>
  <c r="S18" i="21"/>
  <c r="T24" i="21"/>
  <c r="T16" i="21"/>
  <c r="R27" i="21"/>
  <c r="R19" i="21"/>
  <c r="T23" i="21"/>
  <c r="T15" i="21"/>
  <c r="Q28" i="21"/>
  <c r="Q20" i="21"/>
  <c r="R26" i="21"/>
  <c r="R18" i="21"/>
  <c r="S24" i="21"/>
  <c r="S16" i="21"/>
  <c r="T30" i="21"/>
  <c r="T22" i="21"/>
  <c r="T14" i="21"/>
  <c r="Q27" i="21"/>
  <c r="Q19" i="21"/>
  <c r="S23" i="21"/>
  <c r="S15" i="21"/>
  <c r="Q26" i="21"/>
  <c r="Q18" i="21"/>
  <c r="R24" i="21"/>
  <c r="R16" i="21"/>
  <c r="S30" i="21"/>
  <c r="S22" i="21"/>
  <c r="S14" i="21"/>
  <c r="T28" i="21"/>
  <c r="T20" i="21"/>
  <c r="S13" i="20"/>
  <c r="Q25" i="20"/>
  <c r="Q21" i="20"/>
  <c r="Q17" i="20"/>
  <c r="Q13" i="20"/>
  <c r="S29" i="20"/>
  <c r="S25" i="20"/>
  <c r="S21" i="20"/>
  <c r="Q29" i="20"/>
  <c r="S17" i="20"/>
  <c r="Q23" i="20"/>
  <c r="Q15" i="20"/>
  <c r="R29" i="20"/>
  <c r="R21" i="20"/>
  <c r="R13" i="20"/>
  <c r="S27" i="20"/>
  <c r="S19" i="20"/>
  <c r="T25" i="20"/>
  <c r="T17" i="20"/>
  <c r="Q30" i="20"/>
  <c r="Q22" i="20"/>
  <c r="Q14" i="20"/>
  <c r="R28" i="20"/>
  <c r="R20" i="20"/>
  <c r="S26" i="20"/>
  <c r="S18" i="20"/>
  <c r="T24" i="20"/>
  <c r="T16" i="20"/>
  <c r="R27" i="20"/>
  <c r="R19" i="20"/>
  <c r="T23" i="20"/>
  <c r="T15" i="20"/>
  <c r="Q28" i="20"/>
  <c r="Q20" i="20"/>
  <c r="R26" i="20"/>
  <c r="R18" i="20"/>
  <c r="S24" i="20"/>
  <c r="S16" i="20"/>
  <c r="T30" i="20"/>
  <c r="T22" i="20"/>
  <c r="T14" i="20"/>
  <c r="Q27" i="20"/>
  <c r="Q19" i="20"/>
  <c r="S23" i="20"/>
  <c r="S15" i="20"/>
  <c r="Q26" i="20"/>
  <c r="Q18" i="20"/>
  <c r="R24" i="20"/>
  <c r="R16" i="20"/>
  <c r="S30" i="20"/>
  <c r="S22" i="20"/>
  <c r="S14" i="20"/>
  <c r="T28" i="20"/>
  <c r="T20" i="20"/>
  <c r="Q25" i="19"/>
  <c r="Q17" i="19"/>
  <c r="S17" i="19"/>
  <c r="Q29" i="19"/>
  <c r="Q21" i="19"/>
  <c r="S29" i="19"/>
  <c r="S25" i="19"/>
  <c r="S21" i="19"/>
  <c r="Q23" i="19"/>
  <c r="Q15" i="19"/>
  <c r="R29" i="19"/>
  <c r="R21" i="19"/>
  <c r="S27" i="19"/>
  <c r="S19" i="19"/>
  <c r="T25" i="19"/>
  <c r="T17" i="19"/>
  <c r="Q30" i="19"/>
  <c r="Q22" i="19"/>
  <c r="R28" i="19"/>
  <c r="R20" i="19"/>
  <c r="S26" i="19"/>
  <c r="S18" i="19"/>
  <c r="T24" i="19"/>
  <c r="T16" i="19"/>
  <c r="R27" i="19"/>
  <c r="R19" i="19"/>
  <c r="T23" i="19"/>
  <c r="T15" i="19"/>
  <c r="Q28" i="19"/>
  <c r="Q20" i="19"/>
  <c r="R26" i="19"/>
  <c r="R18" i="19"/>
  <c r="S24" i="19"/>
  <c r="S16" i="19"/>
  <c r="T30" i="19"/>
  <c r="T22" i="19"/>
  <c r="Q27" i="19"/>
  <c r="Q19" i="19"/>
  <c r="S23" i="19"/>
  <c r="S15" i="19"/>
  <c r="Q26" i="19"/>
  <c r="Q18" i="19"/>
  <c r="R24" i="19"/>
  <c r="R16" i="19"/>
  <c r="S30" i="19"/>
  <c r="S22" i="19"/>
  <c r="T28" i="19"/>
  <c r="T20" i="19"/>
  <c r="Q29" i="18"/>
  <c r="Q25" i="18"/>
  <c r="Q21" i="18"/>
  <c r="Q17" i="18"/>
  <c r="S29" i="18"/>
  <c r="S25" i="18"/>
  <c r="S21" i="18"/>
  <c r="S17" i="18"/>
  <c r="Q23" i="18"/>
  <c r="Q15" i="18"/>
  <c r="R29" i="18"/>
  <c r="R21" i="18"/>
  <c r="S27" i="18"/>
  <c r="S19" i="18"/>
  <c r="T25" i="18"/>
  <c r="T17" i="18"/>
  <c r="Q30" i="18"/>
  <c r="Q22" i="18"/>
  <c r="R28" i="18"/>
  <c r="R20" i="18"/>
  <c r="S26" i="18"/>
  <c r="S18" i="18"/>
  <c r="T24" i="18"/>
  <c r="T16" i="18"/>
  <c r="R27" i="18"/>
  <c r="R19" i="18"/>
  <c r="T23" i="18"/>
  <c r="T15" i="18"/>
  <c r="Q28" i="18"/>
  <c r="Q20" i="18"/>
  <c r="R26" i="18"/>
  <c r="R18" i="18"/>
  <c r="S24" i="18"/>
  <c r="S16" i="18"/>
  <c r="T30" i="18"/>
  <c r="T22" i="18"/>
  <c r="Q27" i="18"/>
  <c r="Q19" i="18"/>
  <c r="S23" i="18"/>
  <c r="S15" i="18"/>
  <c r="Q26" i="18"/>
  <c r="Q18" i="18"/>
  <c r="R24" i="18"/>
  <c r="R16" i="18"/>
  <c r="S30" i="18"/>
  <c r="S22" i="18"/>
  <c r="T28" i="18"/>
  <c r="T20" i="18"/>
  <c r="S21" i="17"/>
  <c r="S29" i="17"/>
  <c r="Q29" i="17"/>
  <c r="Q25" i="17"/>
  <c r="Q21" i="17"/>
  <c r="Q17" i="17"/>
  <c r="S25" i="17"/>
  <c r="S17" i="17"/>
  <c r="Q23" i="17"/>
  <c r="Q15" i="17"/>
  <c r="R29" i="17"/>
  <c r="R21" i="17"/>
  <c r="S27" i="17"/>
  <c r="S19" i="17"/>
  <c r="T25" i="17"/>
  <c r="T17" i="17"/>
  <c r="Q30" i="17"/>
  <c r="Q22" i="17"/>
  <c r="Q14" i="17"/>
  <c r="R28" i="17"/>
  <c r="R20" i="17"/>
  <c r="S26" i="17"/>
  <c r="S18" i="17"/>
  <c r="T24" i="17"/>
  <c r="T16" i="17"/>
  <c r="R27" i="17"/>
  <c r="R19" i="17"/>
  <c r="T23" i="17"/>
  <c r="T15" i="17"/>
  <c r="Q28" i="17"/>
  <c r="Q20" i="17"/>
  <c r="R26" i="17"/>
  <c r="R18" i="17"/>
  <c r="S24" i="17"/>
  <c r="S16" i="17"/>
  <c r="T30" i="17"/>
  <c r="T22" i="17"/>
  <c r="T14" i="17"/>
  <c r="Q27" i="17"/>
  <c r="Q19" i="17"/>
  <c r="S23" i="17"/>
  <c r="S15" i="17"/>
  <c r="Q26" i="17"/>
  <c r="Q18" i="17"/>
  <c r="R24" i="17"/>
  <c r="R16" i="17"/>
  <c r="S30" i="17"/>
  <c r="S22" i="17"/>
  <c r="S14" i="17"/>
  <c r="T28" i="17"/>
  <c r="T20" i="17"/>
  <c r="Q17" i="16"/>
  <c r="S21" i="16"/>
  <c r="Q29" i="16"/>
  <c r="Q21" i="16"/>
  <c r="S17" i="16"/>
  <c r="Q25" i="16"/>
  <c r="S29" i="16"/>
  <c r="S25" i="16"/>
  <c r="Q23" i="16"/>
  <c r="Q15" i="16"/>
  <c r="R29" i="16"/>
  <c r="R21" i="16"/>
  <c r="S27" i="16"/>
  <c r="S19" i="16"/>
  <c r="T25" i="16"/>
  <c r="T17" i="16"/>
  <c r="Q30" i="16"/>
  <c r="Q22" i="16"/>
  <c r="R28" i="16"/>
  <c r="R20" i="16"/>
  <c r="S26" i="16"/>
  <c r="S18" i="16"/>
  <c r="T24" i="16"/>
  <c r="T16" i="16"/>
  <c r="R27" i="16"/>
  <c r="R19" i="16"/>
  <c r="T23" i="16"/>
  <c r="T15" i="16"/>
  <c r="Q28" i="16"/>
  <c r="Q20" i="16"/>
  <c r="R26" i="16"/>
  <c r="R18" i="16"/>
  <c r="S24" i="16"/>
  <c r="S16" i="16"/>
  <c r="T30" i="16"/>
  <c r="T22" i="16"/>
  <c r="Q27" i="16"/>
  <c r="Q19" i="16"/>
  <c r="S23" i="16"/>
  <c r="S15" i="16"/>
  <c r="Q26" i="16"/>
  <c r="Q18" i="16"/>
  <c r="R24" i="16"/>
  <c r="R16" i="16"/>
  <c r="S30" i="16"/>
  <c r="S22" i="16"/>
  <c r="T28" i="16"/>
  <c r="T20" i="16"/>
  <c r="Q21" i="15"/>
  <c r="Q17" i="15"/>
  <c r="S21" i="15"/>
  <c r="S17" i="15"/>
  <c r="Q29" i="15"/>
  <c r="Q25" i="15"/>
  <c r="S29" i="15"/>
  <c r="S25" i="15"/>
  <c r="Q23" i="15"/>
  <c r="Q15" i="15"/>
  <c r="R29" i="15"/>
  <c r="R21" i="15"/>
  <c r="S27" i="15"/>
  <c r="S19" i="15"/>
  <c r="T25" i="15"/>
  <c r="T17" i="15"/>
  <c r="Q30" i="15"/>
  <c r="Q22" i="15"/>
  <c r="Q14" i="15"/>
  <c r="R28" i="15"/>
  <c r="R20" i="15"/>
  <c r="S26" i="15"/>
  <c r="S18" i="15"/>
  <c r="T24" i="15"/>
  <c r="T16" i="15"/>
  <c r="R27" i="15"/>
  <c r="R19" i="15"/>
  <c r="T23" i="15"/>
  <c r="T15" i="15"/>
  <c r="Q28" i="15"/>
  <c r="Q20" i="15"/>
  <c r="R26" i="15"/>
  <c r="R18" i="15"/>
  <c r="S24" i="15"/>
  <c r="S16" i="15"/>
  <c r="T30" i="15"/>
  <c r="T22" i="15"/>
  <c r="T14" i="15"/>
  <c r="Q27" i="15"/>
  <c r="Q19" i="15"/>
  <c r="S23" i="15"/>
  <c r="S15" i="15"/>
  <c r="Q26" i="15"/>
  <c r="Q18" i="15"/>
  <c r="R24" i="15"/>
  <c r="R16" i="15"/>
  <c r="S30" i="15"/>
  <c r="S22" i="15"/>
  <c r="S14" i="15"/>
  <c r="T28" i="15"/>
  <c r="T20" i="15"/>
  <c r="Q25" i="14"/>
  <c r="S21" i="14"/>
  <c r="Q29" i="14"/>
  <c r="Q17" i="14"/>
  <c r="Q13" i="14"/>
  <c r="S29" i="14"/>
  <c r="S17" i="14"/>
  <c r="S13" i="14"/>
  <c r="Q21" i="14"/>
  <c r="S25" i="14"/>
  <c r="Q23" i="14"/>
  <c r="Q15" i="14"/>
  <c r="R29" i="14"/>
  <c r="R21" i="14"/>
  <c r="R13" i="14"/>
  <c r="S27" i="14"/>
  <c r="S19" i="14"/>
  <c r="T25" i="14"/>
  <c r="T17" i="14"/>
  <c r="Q30" i="14"/>
  <c r="Q22" i="14"/>
  <c r="Q14" i="14"/>
  <c r="R28" i="14"/>
  <c r="R20" i="14"/>
  <c r="R12" i="14"/>
  <c r="S26" i="14"/>
  <c r="S18" i="14"/>
  <c r="T24" i="14"/>
  <c r="T16" i="14"/>
  <c r="R27" i="14"/>
  <c r="R19" i="14"/>
  <c r="T23" i="14"/>
  <c r="T15" i="14"/>
  <c r="Q28" i="14"/>
  <c r="Q20" i="14"/>
  <c r="Q12" i="14"/>
  <c r="R26" i="14"/>
  <c r="R18" i="14"/>
  <c r="S24" i="14"/>
  <c r="S16" i="14"/>
  <c r="T30" i="14"/>
  <c r="T22" i="14"/>
  <c r="T14" i="14"/>
  <c r="Q27" i="14"/>
  <c r="Q19" i="14"/>
  <c r="S23" i="14"/>
  <c r="S15" i="14"/>
  <c r="Q26" i="14"/>
  <c r="Q18" i="14"/>
  <c r="R24" i="14"/>
  <c r="R16" i="14"/>
  <c r="S30" i="14"/>
  <c r="S22" i="14"/>
  <c r="S14" i="14"/>
  <c r="T28" i="14"/>
  <c r="T20" i="14"/>
  <c r="T12" i="14"/>
  <c r="Q29" i="13"/>
  <c r="Q25" i="13"/>
  <c r="Q21" i="13"/>
  <c r="Q17" i="13"/>
  <c r="S29" i="13"/>
  <c r="S25" i="13"/>
  <c r="S21" i="13"/>
  <c r="S17" i="13"/>
  <c r="Q23" i="13"/>
  <c r="Q15" i="13"/>
  <c r="R29" i="13"/>
  <c r="R21" i="13"/>
  <c r="S27" i="13"/>
  <c r="S19" i="13"/>
  <c r="T25" i="13"/>
  <c r="T17" i="13"/>
  <c r="Q30" i="13"/>
  <c r="Q22" i="13"/>
  <c r="R28" i="13"/>
  <c r="R20" i="13"/>
  <c r="S26" i="13"/>
  <c r="S18" i="13"/>
  <c r="T24" i="13"/>
  <c r="T16" i="13"/>
  <c r="R27" i="13"/>
  <c r="R19" i="13"/>
  <c r="T23" i="13"/>
  <c r="T15" i="13"/>
  <c r="Q28" i="13"/>
  <c r="Q20" i="13"/>
  <c r="R26" i="13"/>
  <c r="R18" i="13"/>
  <c r="S24" i="13"/>
  <c r="S16" i="13"/>
  <c r="T30" i="13"/>
  <c r="T22" i="13"/>
  <c r="Q27" i="13"/>
  <c r="Q19" i="13"/>
  <c r="S23" i="13"/>
  <c r="S15" i="13"/>
  <c r="Q26" i="13"/>
  <c r="Q18" i="13"/>
  <c r="R24" i="13"/>
  <c r="R16" i="13"/>
  <c r="S30" i="13"/>
  <c r="S22" i="13"/>
  <c r="T28" i="13"/>
  <c r="T20" i="13"/>
  <c r="Q29" i="12"/>
  <c r="Q25" i="12"/>
  <c r="Q13" i="12"/>
  <c r="S29" i="12"/>
  <c r="S17" i="12"/>
  <c r="S13" i="12"/>
  <c r="Q21" i="12"/>
  <c r="Q17" i="12"/>
  <c r="S25" i="12"/>
  <c r="S21" i="12"/>
  <c r="Q23" i="12"/>
  <c r="Q15" i="12"/>
  <c r="R29" i="12"/>
  <c r="R21" i="12"/>
  <c r="R13" i="12"/>
  <c r="S27" i="12"/>
  <c r="S19" i="12"/>
  <c r="T25" i="12"/>
  <c r="T17" i="12"/>
  <c r="Q30" i="12"/>
  <c r="Q22" i="12"/>
  <c r="Q14" i="12"/>
  <c r="R28" i="12"/>
  <c r="R20" i="12"/>
  <c r="S26" i="12"/>
  <c r="S18" i="12"/>
  <c r="T24" i="12"/>
  <c r="T16" i="12"/>
  <c r="R27" i="12"/>
  <c r="R19" i="12"/>
  <c r="T23" i="12"/>
  <c r="T15" i="12"/>
  <c r="Q28" i="12"/>
  <c r="Q20" i="12"/>
  <c r="R26" i="12"/>
  <c r="R18" i="12"/>
  <c r="S24" i="12"/>
  <c r="S16" i="12"/>
  <c r="T30" i="12"/>
  <c r="T22" i="12"/>
  <c r="T14" i="12"/>
  <c r="Q27" i="12"/>
  <c r="Q19" i="12"/>
  <c r="S23" i="12"/>
  <c r="S15" i="12"/>
  <c r="Q26" i="12"/>
  <c r="Q18" i="12"/>
  <c r="R24" i="12"/>
  <c r="R16" i="12"/>
  <c r="S30" i="12"/>
  <c r="S22" i="12"/>
  <c r="S14" i="12"/>
  <c r="T28" i="12"/>
  <c r="T20" i="12"/>
  <c r="Q29" i="11"/>
  <c r="Q21" i="11"/>
  <c r="Q13" i="11"/>
  <c r="S29" i="11"/>
  <c r="S13" i="11"/>
  <c r="Q17" i="11"/>
  <c r="S25" i="11"/>
  <c r="S21" i="11"/>
  <c r="S17" i="11"/>
  <c r="Q25" i="11"/>
  <c r="Q23" i="11"/>
  <c r="Q15" i="11"/>
  <c r="R29" i="11"/>
  <c r="R21" i="11"/>
  <c r="R13" i="11"/>
  <c r="S27" i="11"/>
  <c r="S19" i="11"/>
  <c r="T25" i="11"/>
  <c r="T17" i="11"/>
  <c r="Q30" i="11"/>
  <c r="Q22" i="11"/>
  <c r="Q14" i="11"/>
  <c r="R28" i="11"/>
  <c r="R20" i="11"/>
  <c r="R12" i="11"/>
  <c r="S26" i="11"/>
  <c r="S18" i="11"/>
  <c r="T24" i="11"/>
  <c r="T16" i="11"/>
  <c r="R27" i="11"/>
  <c r="R19" i="11"/>
  <c r="T23" i="11"/>
  <c r="T15" i="11"/>
  <c r="Q28" i="11"/>
  <c r="Q20" i="11"/>
  <c r="Q12" i="11"/>
  <c r="R26" i="11"/>
  <c r="R18" i="11"/>
  <c r="S24" i="11"/>
  <c r="S16" i="11"/>
  <c r="T30" i="11"/>
  <c r="T22" i="11"/>
  <c r="T14" i="11"/>
  <c r="Q27" i="11"/>
  <c r="Q19" i="11"/>
  <c r="S23" i="11"/>
  <c r="S15" i="11"/>
  <c r="Q26" i="11"/>
  <c r="Q18" i="11"/>
  <c r="R24" i="11"/>
  <c r="R16" i="11"/>
  <c r="S30" i="11"/>
  <c r="S22" i="11"/>
  <c r="S14" i="11"/>
  <c r="T28" i="11"/>
  <c r="T20" i="11"/>
  <c r="T12" i="11"/>
  <c r="Q23" i="10"/>
  <c r="Q15" i="10"/>
  <c r="R29" i="10"/>
  <c r="R21" i="10"/>
  <c r="R13" i="10"/>
  <c r="S27" i="10"/>
  <c r="S19" i="10"/>
  <c r="S11" i="10"/>
  <c r="T25" i="10"/>
  <c r="T17" i="10"/>
  <c r="Q30" i="10"/>
  <c r="Q22" i="10"/>
  <c r="Q14" i="10"/>
  <c r="R28" i="10"/>
  <c r="R20" i="10"/>
  <c r="R12" i="10"/>
  <c r="S26" i="10"/>
  <c r="S18" i="10"/>
  <c r="S10" i="10"/>
  <c r="T24" i="10"/>
  <c r="T16" i="10"/>
  <c r="Q29" i="10"/>
  <c r="Q21" i="10"/>
  <c r="Q13" i="10"/>
  <c r="R27" i="10"/>
  <c r="R19" i="10"/>
  <c r="R11" i="10"/>
  <c r="S25" i="10"/>
  <c r="S17" i="10"/>
  <c r="T23" i="10"/>
  <c r="T15" i="10"/>
  <c r="Q28" i="10"/>
  <c r="Q20" i="10"/>
  <c r="Q12" i="10"/>
  <c r="R26" i="10"/>
  <c r="R18" i="10"/>
  <c r="R10" i="10"/>
  <c r="S24" i="10"/>
  <c r="S16" i="10"/>
  <c r="T30" i="10"/>
  <c r="T22" i="10"/>
  <c r="T14" i="10"/>
  <c r="Q27" i="10"/>
  <c r="Q19" i="10"/>
  <c r="Q11" i="10"/>
  <c r="R25" i="10"/>
  <c r="R17" i="10"/>
  <c r="S23" i="10"/>
  <c r="S15" i="10"/>
  <c r="T29" i="10"/>
  <c r="T21" i="10"/>
  <c r="T13" i="10"/>
  <c r="Q26" i="10"/>
  <c r="Q18" i="10"/>
  <c r="Q10" i="10"/>
  <c r="R24" i="10"/>
  <c r="R16" i="10"/>
  <c r="S30" i="10"/>
  <c r="S22" i="10"/>
  <c r="S14" i="10"/>
  <c r="T28" i="10"/>
  <c r="T20" i="10"/>
  <c r="T12" i="10"/>
  <c r="Q25" i="9"/>
  <c r="R15" i="9"/>
  <c r="Q22" i="9"/>
  <c r="S30" i="9"/>
  <c r="Q18" i="9"/>
  <c r="S26" i="9"/>
  <c r="Q17" i="9"/>
  <c r="S23" i="9"/>
  <c r="Q14" i="9"/>
  <c r="S22" i="9"/>
  <c r="R25" i="9"/>
  <c r="S18" i="9"/>
  <c r="Q30" i="9"/>
  <c r="R23" i="9"/>
  <c r="S15" i="9"/>
  <c r="Q26" i="9"/>
  <c r="R17" i="9"/>
  <c r="S14" i="9"/>
  <c r="Q23" i="9"/>
  <c r="Q15" i="9"/>
  <c r="R29" i="9"/>
  <c r="R21" i="9"/>
  <c r="S27" i="9"/>
  <c r="S19" i="9"/>
  <c r="T25" i="9"/>
  <c r="T17" i="9"/>
  <c r="R28" i="9"/>
  <c r="R20" i="9"/>
  <c r="T24" i="9"/>
  <c r="T16" i="9"/>
  <c r="Q29" i="9"/>
  <c r="Q21" i="9"/>
  <c r="R27" i="9"/>
  <c r="R19" i="9"/>
  <c r="Q28" i="9"/>
  <c r="Q20" i="9"/>
  <c r="R26" i="9"/>
  <c r="R18" i="9"/>
  <c r="S24" i="9"/>
  <c r="S16" i="9"/>
  <c r="T30" i="9"/>
  <c r="T22" i="9"/>
  <c r="T14" i="9"/>
  <c r="Q27" i="9"/>
  <c r="Q19" i="9"/>
  <c r="T29" i="9"/>
  <c r="T21" i="9"/>
  <c r="R24" i="9"/>
  <c r="R16" i="9"/>
  <c r="T28" i="9"/>
  <c r="T20" i="9"/>
  <c r="Q25" i="8"/>
  <c r="Q24" i="8"/>
  <c r="Q17" i="8"/>
  <c r="Q16" i="8"/>
  <c r="S21" i="8"/>
  <c r="S17" i="8"/>
  <c r="Q21" i="8"/>
  <c r="Q20" i="8"/>
  <c r="Q29" i="8"/>
  <c r="S29" i="8"/>
  <c r="Q28" i="8"/>
  <c r="S25" i="8"/>
  <c r="Q23" i="8"/>
  <c r="Q15" i="8"/>
  <c r="R29" i="8"/>
  <c r="R21" i="8"/>
  <c r="S27" i="8"/>
  <c r="S19" i="8"/>
  <c r="T25" i="8"/>
  <c r="T17" i="8"/>
  <c r="Q30" i="8"/>
  <c r="Q22" i="8"/>
  <c r="Q14" i="8"/>
  <c r="R28" i="8"/>
  <c r="R20" i="8"/>
  <c r="S26" i="8"/>
  <c r="S18" i="8"/>
  <c r="T24" i="8"/>
  <c r="T16" i="8"/>
  <c r="R27" i="8"/>
  <c r="R19" i="8"/>
  <c r="T23" i="8"/>
  <c r="T15" i="8"/>
  <c r="R26" i="8"/>
  <c r="R18" i="8"/>
  <c r="S24" i="8"/>
  <c r="S16" i="8"/>
  <c r="T30" i="8"/>
  <c r="T22" i="8"/>
  <c r="T14" i="8"/>
  <c r="Q27" i="8"/>
  <c r="Q19" i="8"/>
  <c r="S23" i="8"/>
  <c r="S15" i="8"/>
  <c r="Q26" i="8"/>
  <c r="Q18" i="8"/>
  <c r="S30" i="8"/>
  <c r="S22" i="8"/>
  <c r="S14" i="8"/>
  <c r="T28" i="8"/>
  <c r="T20" i="8"/>
  <c r="Q17" i="7"/>
  <c r="Q16" i="7"/>
  <c r="Q29" i="7"/>
  <c r="Q13" i="7"/>
  <c r="Q28" i="7"/>
  <c r="S29" i="7"/>
  <c r="Q25" i="7"/>
  <c r="S25" i="7"/>
  <c r="Q24" i="7"/>
  <c r="S21" i="7"/>
  <c r="Q21" i="7"/>
  <c r="S17" i="7"/>
  <c r="Q20" i="7"/>
  <c r="S13" i="7"/>
  <c r="Q23" i="7"/>
  <c r="Q15" i="7"/>
  <c r="R29" i="7"/>
  <c r="R21" i="7"/>
  <c r="R13" i="7"/>
  <c r="S27" i="7"/>
  <c r="S19" i="7"/>
  <c r="T25" i="7"/>
  <c r="T17" i="7"/>
  <c r="Q30" i="7"/>
  <c r="Q22" i="7"/>
  <c r="Q14" i="7"/>
  <c r="R28" i="7"/>
  <c r="R20" i="7"/>
  <c r="S26" i="7"/>
  <c r="S18" i="7"/>
  <c r="T24" i="7"/>
  <c r="T16" i="7"/>
  <c r="R27" i="7"/>
  <c r="R19" i="7"/>
  <c r="T23" i="7"/>
  <c r="T15" i="7"/>
  <c r="R26" i="7"/>
  <c r="R18" i="7"/>
  <c r="S24" i="7"/>
  <c r="S16" i="7"/>
  <c r="T30" i="7"/>
  <c r="T22" i="7"/>
  <c r="T14" i="7"/>
  <c r="Q27" i="7"/>
  <c r="Q19" i="7"/>
  <c r="S23" i="7"/>
  <c r="S15" i="7"/>
  <c r="Q26" i="7"/>
  <c r="Q18" i="7"/>
  <c r="S30" i="7"/>
  <c r="S22" i="7"/>
  <c r="S14" i="7"/>
  <c r="T28" i="7"/>
  <c r="T20" i="7"/>
  <c r="Q21" i="6"/>
  <c r="Q17" i="6"/>
  <c r="Q13" i="6"/>
  <c r="S29" i="6"/>
  <c r="S25" i="6"/>
  <c r="S21" i="6"/>
  <c r="Q29" i="6"/>
  <c r="S17" i="6"/>
  <c r="Q25" i="6"/>
  <c r="S13" i="6"/>
  <c r="Q23" i="6"/>
  <c r="Q15" i="6"/>
  <c r="R29" i="6"/>
  <c r="R21" i="6"/>
  <c r="R13" i="6"/>
  <c r="S27" i="6"/>
  <c r="S19" i="6"/>
  <c r="S11" i="6"/>
  <c r="T25" i="6"/>
  <c r="T17" i="6"/>
  <c r="Q30" i="6"/>
  <c r="Q22" i="6"/>
  <c r="Q14" i="6"/>
  <c r="R28" i="6"/>
  <c r="R20" i="6"/>
  <c r="R12" i="6"/>
  <c r="S26" i="6"/>
  <c r="S18" i="6"/>
  <c r="T24" i="6"/>
  <c r="T16" i="6"/>
  <c r="R27" i="6"/>
  <c r="R19" i="6"/>
  <c r="R11" i="6"/>
  <c r="T23" i="6"/>
  <c r="T15" i="6"/>
  <c r="Q28" i="6"/>
  <c r="Q20" i="6"/>
  <c r="Q12" i="6"/>
  <c r="R26" i="6"/>
  <c r="R18" i="6"/>
  <c r="S24" i="6"/>
  <c r="S16" i="6"/>
  <c r="T30" i="6"/>
  <c r="T22" i="6"/>
  <c r="T14" i="6"/>
  <c r="Q27" i="6"/>
  <c r="Q19" i="6"/>
  <c r="Q11" i="6"/>
  <c r="S23" i="6"/>
  <c r="S15" i="6"/>
  <c r="Q26" i="6"/>
  <c r="Q18" i="6"/>
  <c r="R24" i="6"/>
  <c r="R16" i="6"/>
  <c r="S30" i="6"/>
  <c r="S22" i="6"/>
  <c r="S14" i="6"/>
  <c r="T28" i="6"/>
  <c r="T20" i="6"/>
  <c r="T12" i="6"/>
  <c r="Q27" i="5"/>
  <c r="R30" i="5"/>
  <c r="R14" i="5"/>
  <c r="Q16" i="5"/>
  <c r="R25" i="5"/>
  <c r="R22" i="5"/>
  <c r="R17" i="5"/>
  <c r="Q24" i="5"/>
  <c r="S28" i="5"/>
  <c r="Q19" i="5"/>
  <c r="S20" i="5"/>
  <c r="Q23" i="5"/>
  <c r="Q15" i="5"/>
  <c r="R29" i="5"/>
  <c r="R21" i="5"/>
  <c r="S27" i="5"/>
  <c r="S19" i="5"/>
  <c r="T25" i="5"/>
  <c r="T17" i="5"/>
  <c r="Q30" i="5"/>
  <c r="Q22" i="5"/>
  <c r="Q14" i="5"/>
  <c r="R28" i="5"/>
  <c r="R20" i="5"/>
  <c r="S26" i="5"/>
  <c r="S18" i="5"/>
  <c r="T24" i="5"/>
  <c r="T16" i="5"/>
  <c r="Q29" i="5"/>
  <c r="Q21" i="5"/>
  <c r="R27" i="5"/>
  <c r="R19" i="5"/>
  <c r="S25" i="5"/>
  <c r="S17" i="5"/>
  <c r="T23" i="5"/>
  <c r="T15" i="5"/>
  <c r="Q28" i="5"/>
  <c r="Q20" i="5"/>
  <c r="R26" i="5"/>
  <c r="R18" i="5"/>
  <c r="S24" i="5"/>
  <c r="S16" i="5"/>
  <c r="T30" i="5"/>
  <c r="T22" i="5"/>
  <c r="T14" i="5"/>
  <c r="S23" i="5"/>
  <c r="S15" i="5"/>
  <c r="T29" i="5"/>
  <c r="T21" i="5"/>
  <c r="Q26" i="5"/>
  <c r="Q18" i="5"/>
  <c r="Q25" i="4"/>
  <c r="Q21" i="4"/>
  <c r="Q17" i="4"/>
  <c r="Q13" i="4"/>
  <c r="Q9" i="4"/>
  <c r="S29" i="4"/>
  <c r="S21" i="4"/>
  <c r="Q29" i="4"/>
  <c r="S13" i="4"/>
  <c r="Q23" i="4"/>
  <c r="Q15" i="4"/>
  <c r="R29" i="4"/>
  <c r="R21" i="4"/>
  <c r="R13" i="4"/>
  <c r="S27" i="4"/>
  <c r="S19" i="4"/>
  <c r="S11" i="4"/>
  <c r="T25" i="4"/>
  <c r="T17" i="4"/>
  <c r="T9" i="4"/>
  <c r="Q30" i="4"/>
  <c r="Q22" i="4"/>
  <c r="Q14" i="4"/>
  <c r="R28" i="4"/>
  <c r="R20" i="4"/>
  <c r="R12" i="4"/>
  <c r="S26" i="4"/>
  <c r="S18" i="4"/>
  <c r="S10" i="4"/>
  <c r="T24" i="4"/>
  <c r="T16" i="4"/>
  <c r="T8" i="4"/>
  <c r="R27" i="4"/>
  <c r="R19" i="4"/>
  <c r="R11" i="4"/>
  <c r="S25" i="4"/>
  <c r="S17" i="4"/>
  <c r="S9" i="4"/>
  <c r="T23" i="4"/>
  <c r="T15" i="4"/>
  <c r="Q28" i="4"/>
  <c r="Q20" i="4"/>
  <c r="Q12" i="4"/>
  <c r="R26" i="4"/>
  <c r="R18" i="4"/>
  <c r="R10" i="4"/>
  <c r="S24" i="4"/>
  <c r="S16" i="4"/>
  <c r="S8" i="4"/>
  <c r="T30" i="4"/>
  <c r="T22" i="4"/>
  <c r="T14" i="4"/>
  <c r="Q27" i="4"/>
  <c r="Q19" i="4"/>
  <c r="Q11" i="4"/>
  <c r="S23" i="4"/>
  <c r="S15" i="4"/>
  <c r="Q26" i="4"/>
  <c r="Q18" i="4"/>
  <c r="Q10" i="4"/>
  <c r="R24" i="4"/>
  <c r="R16" i="4"/>
  <c r="R8" i="4"/>
  <c r="S30" i="4"/>
  <c r="S22" i="4"/>
  <c r="S14" i="4"/>
  <c r="T28" i="4"/>
  <c r="T20" i="4"/>
  <c r="T12" i="4"/>
  <c r="N13" i="19" l="1"/>
  <c r="L13" i="19"/>
  <c r="L11" i="11"/>
  <c r="N11" i="11"/>
  <c r="L12" i="24"/>
  <c r="N12" i="24"/>
  <c r="N14" i="13"/>
  <c r="L14" i="13"/>
  <c r="L2" i="23"/>
  <c r="N2" i="23"/>
  <c r="L13" i="26"/>
  <c r="N13" i="26"/>
  <c r="L11" i="15"/>
  <c r="N11" i="15"/>
  <c r="J81" i="6"/>
  <c r="J79" i="6"/>
  <c r="N9" i="8"/>
  <c r="L9" i="8"/>
  <c r="K9" i="9"/>
  <c r="K10" i="9"/>
  <c r="K2" i="9"/>
  <c r="K3" i="9"/>
  <c r="K4" i="9"/>
  <c r="K5" i="9"/>
  <c r="K8" i="9"/>
  <c r="K6" i="9"/>
  <c r="K7" i="9"/>
  <c r="K1" i="9"/>
  <c r="K1" i="10"/>
  <c r="K2" i="10"/>
  <c r="K4" i="10"/>
  <c r="K3" i="10"/>
  <c r="K6" i="10"/>
  <c r="K5" i="10"/>
  <c r="J81" i="23"/>
  <c r="J79" i="23"/>
  <c r="N8" i="7"/>
  <c r="L8" i="7"/>
  <c r="N13" i="18"/>
  <c r="L13" i="18"/>
  <c r="L6" i="17"/>
  <c r="N6" i="17"/>
  <c r="N2" i="8"/>
  <c r="L2" i="8"/>
  <c r="K9" i="10"/>
  <c r="K13" i="23"/>
  <c r="J81" i="7"/>
  <c r="J79" i="7"/>
  <c r="J81" i="17"/>
  <c r="J79" i="17"/>
  <c r="K7" i="5"/>
  <c r="L7" i="5" s="1"/>
  <c r="K8" i="5"/>
  <c r="L8" i="5" s="1"/>
  <c r="K9" i="5"/>
  <c r="L9" i="5" s="1"/>
  <c r="K10" i="5"/>
  <c r="L10" i="5" s="1"/>
  <c r="K3" i="5"/>
  <c r="L3" i="5" s="1"/>
  <c r="K6" i="5"/>
  <c r="L6" i="5" s="1"/>
  <c r="K5" i="5"/>
  <c r="L5" i="5" s="1"/>
  <c r="K4" i="5"/>
  <c r="L4" i="5" s="1"/>
  <c r="N11" i="17"/>
  <c r="L11" i="17"/>
  <c r="L3" i="8"/>
  <c r="N3" i="8"/>
  <c r="K11" i="9"/>
  <c r="K2" i="20"/>
  <c r="K3" i="20"/>
  <c r="K4" i="20"/>
  <c r="K5" i="20"/>
  <c r="K6" i="20"/>
  <c r="K9" i="20"/>
  <c r="K10" i="20"/>
  <c r="K7" i="20"/>
  <c r="K1" i="20"/>
  <c r="K8" i="20"/>
  <c r="K7" i="11"/>
  <c r="K8" i="11"/>
  <c r="K1" i="11"/>
  <c r="K3" i="11"/>
  <c r="K2" i="11"/>
  <c r="K6" i="11"/>
  <c r="K5" i="11"/>
  <c r="K4" i="11"/>
  <c r="J81" i="25"/>
  <c r="J79" i="25"/>
  <c r="K1" i="4"/>
  <c r="L1" i="4" s="1"/>
  <c r="K2" i="4"/>
  <c r="L2" i="4" s="1"/>
  <c r="K3" i="4"/>
  <c r="L3" i="4" s="1"/>
  <c r="K4" i="4"/>
  <c r="L4" i="4" s="1"/>
  <c r="N1" i="16"/>
  <c r="L1" i="16"/>
  <c r="K13" i="13"/>
  <c r="N11" i="22"/>
  <c r="L11" i="22"/>
  <c r="K12" i="9"/>
  <c r="D13" i="9"/>
  <c r="K13" i="9" s="1"/>
  <c r="N4" i="12"/>
  <c r="L4" i="12"/>
  <c r="N2" i="7"/>
  <c r="L2" i="7"/>
  <c r="N7" i="12"/>
  <c r="L7" i="12"/>
  <c r="J81" i="15"/>
  <c r="J79" i="15"/>
  <c r="J79" i="11"/>
  <c r="J81" i="11"/>
  <c r="N1" i="14"/>
  <c r="K11" i="7"/>
  <c r="D12" i="7"/>
  <c r="K12" i="7" s="1"/>
  <c r="K11" i="12"/>
  <c r="D12" i="12"/>
  <c r="K12" i="12" s="1"/>
  <c r="N3" i="7"/>
  <c r="L3" i="7"/>
  <c r="K7" i="6"/>
  <c r="K1" i="6"/>
  <c r="K3" i="6"/>
  <c r="K2" i="6"/>
  <c r="K6" i="6"/>
  <c r="K4" i="6"/>
  <c r="K5" i="6"/>
  <c r="N7" i="8"/>
  <c r="L7" i="8"/>
  <c r="K7" i="4"/>
  <c r="L7" i="4" s="1"/>
  <c r="J79" i="8"/>
  <c r="J81" i="8"/>
  <c r="J79" i="26"/>
  <c r="J81" i="26"/>
  <c r="N9" i="16"/>
  <c r="L9" i="16"/>
  <c r="K9" i="6"/>
  <c r="D10" i="6"/>
  <c r="K10" i="6" s="1"/>
  <c r="L10" i="17"/>
  <c r="N10" i="17"/>
  <c r="L6" i="7"/>
  <c r="N6" i="7"/>
  <c r="K8" i="10"/>
  <c r="K7" i="10"/>
  <c r="J79" i="16"/>
  <c r="J81" i="16"/>
  <c r="K3" i="23"/>
  <c r="K4" i="23"/>
  <c r="K5" i="23"/>
  <c r="K8" i="23"/>
  <c r="K9" i="23"/>
  <c r="K10" i="23"/>
  <c r="K11" i="23"/>
  <c r="K12" i="23"/>
  <c r="K6" i="23"/>
  <c r="K7" i="23"/>
  <c r="L9" i="17"/>
  <c r="N9" i="17"/>
  <c r="K6" i="4"/>
  <c r="L6" i="4" s="1"/>
  <c r="K9" i="11"/>
  <c r="K2" i="5"/>
  <c r="L2" i="5" s="1"/>
  <c r="J81" i="18"/>
  <c r="J79" i="18"/>
  <c r="K12" i="20"/>
  <c r="N10" i="8"/>
  <c r="L10" i="8"/>
  <c r="K2" i="18"/>
  <c r="K3" i="18"/>
  <c r="K4" i="18"/>
  <c r="K5" i="18"/>
  <c r="K6" i="18"/>
  <c r="K9" i="18"/>
  <c r="K10" i="18"/>
  <c r="K11" i="18"/>
  <c r="K12" i="18"/>
  <c r="K1" i="18"/>
  <c r="K8" i="18"/>
  <c r="K7" i="18"/>
  <c r="K14" i="19"/>
  <c r="L8" i="17"/>
  <c r="N8" i="17"/>
  <c r="K11" i="5"/>
  <c r="L11" i="5" s="1"/>
  <c r="K1" i="5"/>
  <c r="L1" i="5" s="1"/>
  <c r="J79" i="12"/>
  <c r="J81" i="12"/>
  <c r="J81" i="19"/>
  <c r="J79" i="19"/>
  <c r="K11" i="20"/>
  <c r="K1" i="22"/>
  <c r="K2" i="22"/>
  <c r="K3" i="22"/>
  <c r="K4" i="22"/>
  <c r="K7" i="22"/>
  <c r="K8" i="22"/>
  <c r="K9" i="22"/>
  <c r="K10" i="22"/>
  <c r="K5" i="22"/>
  <c r="K6" i="22"/>
  <c r="K12" i="22"/>
  <c r="N5" i="17"/>
  <c r="L5" i="17"/>
  <c r="N1" i="12"/>
  <c r="N8" i="16"/>
  <c r="L8" i="16"/>
  <c r="N9" i="7"/>
  <c r="L9" i="7"/>
  <c r="K2" i="24"/>
  <c r="K3" i="24"/>
  <c r="K4" i="24"/>
  <c r="K5" i="24"/>
  <c r="K6" i="24"/>
  <c r="K9" i="24"/>
  <c r="K10" i="24"/>
  <c r="K1" i="24"/>
  <c r="K8" i="24"/>
  <c r="K7" i="24"/>
  <c r="L7" i="17"/>
  <c r="N7" i="17"/>
  <c r="K5" i="4"/>
  <c r="L5" i="4" s="1"/>
  <c r="K10" i="11"/>
  <c r="K2" i="26"/>
  <c r="K3" i="26"/>
  <c r="K4" i="26"/>
  <c r="K5" i="26"/>
  <c r="K6" i="26"/>
  <c r="K9" i="26"/>
  <c r="K10" i="26"/>
  <c r="K11" i="26"/>
  <c r="K12" i="26"/>
  <c r="K7" i="26"/>
  <c r="K1" i="26"/>
  <c r="K8" i="26"/>
  <c r="K14" i="26"/>
  <c r="K7" i="15"/>
  <c r="K8" i="15"/>
  <c r="K9" i="15"/>
  <c r="K10" i="15"/>
  <c r="K1" i="15"/>
  <c r="K2" i="15"/>
  <c r="K3" i="15"/>
  <c r="K6" i="15"/>
  <c r="K13" i="15"/>
  <c r="K4" i="15"/>
  <c r="K5" i="15"/>
  <c r="L3" i="17"/>
  <c r="N3" i="17"/>
  <c r="J81" i="13"/>
  <c r="J79" i="13"/>
  <c r="K2" i="19"/>
  <c r="K3" i="19"/>
  <c r="K4" i="19"/>
  <c r="K5" i="19"/>
  <c r="K6" i="19"/>
  <c r="K7" i="19"/>
  <c r="K10" i="19"/>
  <c r="K11" i="19"/>
  <c r="K12" i="19"/>
  <c r="K8" i="19"/>
  <c r="K9" i="19"/>
  <c r="K1" i="19"/>
  <c r="N2" i="12"/>
  <c r="L2" i="12"/>
  <c r="L2" i="17"/>
  <c r="N2" i="17"/>
  <c r="N12" i="15"/>
  <c r="K1" i="21"/>
  <c r="K2" i="21"/>
  <c r="K3" i="21"/>
  <c r="K4" i="21"/>
  <c r="K5" i="21"/>
  <c r="K8" i="21"/>
  <c r="K9" i="21"/>
  <c r="K10" i="21"/>
  <c r="K11" i="21"/>
  <c r="K12" i="21"/>
  <c r="K6" i="21"/>
  <c r="K7" i="21"/>
  <c r="K13" i="21"/>
  <c r="K9" i="13"/>
  <c r="K10" i="13"/>
  <c r="K11" i="13"/>
  <c r="K2" i="13"/>
  <c r="K3" i="13"/>
  <c r="K4" i="13"/>
  <c r="K5" i="13"/>
  <c r="K8" i="13"/>
  <c r="K6" i="13"/>
  <c r="K7" i="13"/>
  <c r="K1" i="13"/>
  <c r="N1" i="17"/>
  <c r="L1" i="17"/>
  <c r="K1" i="23"/>
  <c r="J81" i="9"/>
  <c r="J79" i="9"/>
  <c r="J79" i="21"/>
  <c r="J81" i="21"/>
  <c r="J81" i="14"/>
  <c r="J79" i="14"/>
  <c r="J81" i="22"/>
  <c r="J79" i="22"/>
  <c r="K1" i="25"/>
  <c r="K2" i="25"/>
  <c r="K3" i="25"/>
  <c r="K4" i="25"/>
  <c r="K5" i="25"/>
  <c r="K8" i="25"/>
  <c r="K9" i="25"/>
  <c r="K10" i="25"/>
  <c r="K11" i="25"/>
  <c r="K12" i="25"/>
  <c r="K13" i="25"/>
  <c r="K7" i="25"/>
  <c r="K6" i="25"/>
  <c r="L14" i="18"/>
  <c r="N14" i="18"/>
  <c r="K13" i="5"/>
  <c r="L13" i="5" s="1"/>
  <c r="N1" i="25" l="1"/>
  <c r="L1" i="25"/>
  <c r="L5" i="13"/>
  <c r="N5" i="13"/>
  <c r="L4" i="21"/>
  <c r="N4" i="21"/>
  <c r="L4" i="13"/>
  <c r="N4" i="13"/>
  <c r="L3" i="21"/>
  <c r="N3" i="21"/>
  <c r="L5" i="19"/>
  <c r="N5" i="19"/>
  <c r="L9" i="15"/>
  <c r="N9" i="15"/>
  <c r="N4" i="22"/>
  <c r="L4" i="22"/>
  <c r="L8" i="18"/>
  <c r="N8" i="18"/>
  <c r="N8" i="20"/>
  <c r="L8" i="20"/>
  <c r="L7" i="9"/>
  <c r="N7" i="9"/>
  <c r="N3" i="13"/>
  <c r="L3" i="13"/>
  <c r="L2" i="21"/>
  <c r="N2" i="21"/>
  <c r="L4" i="19"/>
  <c r="N4" i="19"/>
  <c r="L8" i="15"/>
  <c r="N8" i="15"/>
  <c r="L10" i="11"/>
  <c r="N10" i="11"/>
  <c r="N3" i="22"/>
  <c r="L3" i="22"/>
  <c r="L1" i="18"/>
  <c r="N1" i="18"/>
  <c r="L9" i="11"/>
  <c r="N9" i="11"/>
  <c r="L7" i="10"/>
  <c r="N7" i="10"/>
  <c r="L1" i="20"/>
  <c r="N1" i="20"/>
  <c r="N6" i="9"/>
  <c r="L6" i="9"/>
  <c r="N2" i="13"/>
  <c r="L2" i="13"/>
  <c r="L1" i="21"/>
  <c r="N1" i="21"/>
  <c r="L3" i="19"/>
  <c r="N3" i="19"/>
  <c r="N7" i="15"/>
  <c r="L7" i="15"/>
  <c r="N2" i="22"/>
  <c r="L2" i="22"/>
  <c r="L12" i="18"/>
  <c r="N12" i="18"/>
  <c r="N8" i="10"/>
  <c r="L8" i="10"/>
  <c r="N5" i="6"/>
  <c r="L5" i="6"/>
  <c r="L7" i="20"/>
  <c r="N7" i="20"/>
  <c r="L8" i="9"/>
  <c r="N8" i="9"/>
  <c r="L6" i="25"/>
  <c r="N6" i="25"/>
  <c r="N11" i="13"/>
  <c r="L11" i="13"/>
  <c r="L2" i="19"/>
  <c r="N2" i="19"/>
  <c r="L14" i="26"/>
  <c r="N14" i="26"/>
  <c r="N1" i="22"/>
  <c r="L1" i="22"/>
  <c r="L11" i="18"/>
  <c r="N11" i="18"/>
  <c r="N4" i="6"/>
  <c r="L4" i="6"/>
  <c r="L10" i="20"/>
  <c r="N10" i="20"/>
  <c r="L5" i="9"/>
  <c r="N5" i="9"/>
  <c r="L7" i="25"/>
  <c r="N7" i="25"/>
  <c r="N10" i="13"/>
  <c r="L10" i="13"/>
  <c r="L8" i="26"/>
  <c r="N8" i="26"/>
  <c r="N11" i="20"/>
  <c r="L11" i="20"/>
  <c r="N10" i="18"/>
  <c r="L10" i="18"/>
  <c r="N6" i="6"/>
  <c r="L6" i="6"/>
  <c r="L9" i="20"/>
  <c r="N9" i="20"/>
  <c r="L4" i="9"/>
  <c r="N4" i="9"/>
  <c r="L3" i="9"/>
  <c r="N3" i="9"/>
  <c r="L13" i="21"/>
  <c r="N13" i="21"/>
  <c r="L7" i="26"/>
  <c r="N7" i="26"/>
  <c r="N6" i="18"/>
  <c r="L6" i="18"/>
  <c r="L3" i="6"/>
  <c r="N3" i="6"/>
  <c r="N5" i="20"/>
  <c r="L5" i="20"/>
  <c r="L2" i="9"/>
  <c r="N2" i="9"/>
  <c r="L7" i="24"/>
  <c r="N7" i="24"/>
  <c r="L9" i="18"/>
  <c r="N9" i="18"/>
  <c r="L2" i="6"/>
  <c r="N2" i="6"/>
  <c r="N12" i="25"/>
  <c r="L12" i="25"/>
  <c r="N8" i="24"/>
  <c r="L8" i="24"/>
  <c r="L6" i="23"/>
  <c r="N6" i="23"/>
  <c r="N11" i="25"/>
  <c r="L11" i="25"/>
  <c r="N7" i="21"/>
  <c r="L7" i="21"/>
  <c r="L12" i="26"/>
  <c r="N12" i="26"/>
  <c r="L1" i="24"/>
  <c r="N1" i="24"/>
  <c r="N5" i="18"/>
  <c r="L5" i="18"/>
  <c r="L12" i="23"/>
  <c r="N12" i="23"/>
  <c r="L10" i="6"/>
  <c r="N10" i="6"/>
  <c r="L1" i="6"/>
  <c r="N1" i="6"/>
  <c r="L4" i="20"/>
  <c r="N4" i="20"/>
  <c r="L10" i="9"/>
  <c r="N10" i="9"/>
  <c r="N10" i="25"/>
  <c r="L10" i="25"/>
  <c r="L1" i="23"/>
  <c r="N1" i="23"/>
  <c r="N6" i="21"/>
  <c r="L6" i="21"/>
  <c r="L1" i="19"/>
  <c r="N1" i="19"/>
  <c r="L5" i="15"/>
  <c r="N5" i="15"/>
  <c r="L11" i="26"/>
  <c r="N11" i="26"/>
  <c r="L10" i="24"/>
  <c r="N10" i="24"/>
  <c r="L4" i="18"/>
  <c r="N4" i="18"/>
  <c r="L11" i="23"/>
  <c r="N11" i="23"/>
  <c r="L9" i="6"/>
  <c r="N9" i="6"/>
  <c r="L7" i="6"/>
  <c r="N7" i="6"/>
  <c r="L4" i="11"/>
  <c r="N4" i="11"/>
  <c r="L3" i="20"/>
  <c r="N3" i="20"/>
  <c r="L9" i="9"/>
  <c r="N9" i="9"/>
  <c r="L13" i="25"/>
  <c r="N13" i="25"/>
  <c r="N9" i="13"/>
  <c r="L9" i="13"/>
  <c r="N1" i="26"/>
  <c r="L1" i="26"/>
  <c r="N9" i="25"/>
  <c r="L9" i="25"/>
  <c r="N12" i="21"/>
  <c r="L12" i="21"/>
  <c r="L9" i="19"/>
  <c r="N9" i="19"/>
  <c r="L4" i="15"/>
  <c r="N4" i="15"/>
  <c r="N10" i="26"/>
  <c r="L10" i="26"/>
  <c r="N9" i="24"/>
  <c r="L9" i="24"/>
  <c r="L12" i="22"/>
  <c r="N12" i="22"/>
  <c r="L3" i="18"/>
  <c r="N3" i="18"/>
  <c r="L10" i="23"/>
  <c r="N10" i="23"/>
  <c r="L5" i="11"/>
  <c r="N5" i="11"/>
  <c r="L2" i="20"/>
  <c r="N2" i="20"/>
  <c r="N5" i="10"/>
  <c r="L5" i="10"/>
  <c r="N8" i="25"/>
  <c r="L8" i="25"/>
  <c r="L11" i="21"/>
  <c r="N11" i="21"/>
  <c r="L8" i="19"/>
  <c r="N8" i="19"/>
  <c r="L13" i="15"/>
  <c r="N13" i="15"/>
  <c r="L9" i="26"/>
  <c r="N9" i="26"/>
  <c r="L6" i="24"/>
  <c r="N6" i="24"/>
  <c r="N6" i="22"/>
  <c r="L6" i="22"/>
  <c r="L2" i="18"/>
  <c r="N2" i="18"/>
  <c r="L9" i="23"/>
  <c r="N9" i="23"/>
  <c r="L6" i="11"/>
  <c r="N6" i="11"/>
  <c r="L11" i="9"/>
  <c r="N11" i="9"/>
  <c r="L6" i="10"/>
  <c r="N6" i="10"/>
  <c r="N1" i="13"/>
  <c r="L1" i="13"/>
  <c r="N10" i="21"/>
  <c r="L10" i="21"/>
  <c r="N12" i="19"/>
  <c r="L12" i="19"/>
  <c r="N6" i="15"/>
  <c r="L6" i="15"/>
  <c r="L6" i="26"/>
  <c r="N6" i="26"/>
  <c r="L5" i="24"/>
  <c r="N5" i="24"/>
  <c r="L5" i="22"/>
  <c r="N5" i="22"/>
  <c r="N8" i="23"/>
  <c r="L8" i="23"/>
  <c r="N12" i="12"/>
  <c r="L12" i="12"/>
  <c r="L13" i="9"/>
  <c r="N13" i="9"/>
  <c r="L2" i="11"/>
  <c r="N2" i="11"/>
  <c r="L13" i="23"/>
  <c r="N13" i="23"/>
  <c r="N3" i="10"/>
  <c r="L3" i="10"/>
  <c r="L6" i="20"/>
  <c r="N6" i="20"/>
  <c r="N5" i="25"/>
  <c r="L5" i="25"/>
  <c r="N4" i="25"/>
  <c r="L4" i="25"/>
  <c r="N7" i="13"/>
  <c r="L7" i="13"/>
  <c r="N9" i="21"/>
  <c r="L9" i="21"/>
  <c r="N11" i="19"/>
  <c r="L11" i="19"/>
  <c r="L3" i="15"/>
  <c r="N3" i="15"/>
  <c r="L5" i="26"/>
  <c r="N5" i="26"/>
  <c r="L4" i="24"/>
  <c r="N4" i="24"/>
  <c r="N10" i="22"/>
  <c r="L10" i="22"/>
  <c r="L5" i="23"/>
  <c r="N5" i="23"/>
  <c r="L11" i="12"/>
  <c r="N11" i="12"/>
  <c r="L12" i="9"/>
  <c r="N12" i="9"/>
  <c r="L3" i="11"/>
  <c r="N3" i="11"/>
  <c r="L9" i="10"/>
  <c r="N9" i="10"/>
  <c r="N4" i="10"/>
  <c r="L4" i="10"/>
  <c r="L7" i="23"/>
  <c r="N7" i="23"/>
  <c r="N3" i="25"/>
  <c r="L3" i="25"/>
  <c r="N6" i="13"/>
  <c r="L6" i="13"/>
  <c r="N8" i="21"/>
  <c r="L8" i="21"/>
  <c r="N10" i="19"/>
  <c r="L10" i="19"/>
  <c r="N2" i="15"/>
  <c r="L2" i="15"/>
  <c r="L4" i="26"/>
  <c r="N4" i="26"/>
  <c r="L3" i="24"/>
  <c r="N3" i="24"/>
  <c r="N9" i="22"/>
  <c r="L9" i="22"/>
  <c r="L12" i="20"/>
  <c r="N12" i="20"/>
  <c r="L4" i="23"/>
  <c r="N4" i="23"/>
  <c r="N12" i="7"/>
  <c r="L12" i="7"/>
  <c r="N1" i="11"/>
  <c r="L1" i="11"/>
  <c r="N2" i="10"/>
  <c r="L2" i="10"/>
  <c r="N2" i="25"/>
  <c r="L2" i="25"/>
  <c r="L8" i="13"/>
  <c r="N8" i="13"/>
  <c r="L5" i="21"/>
  <c r="N5" i="21"/>
  <c r="N7" i="19"/>
  <c r="L7" i="19"/>
  <c r="L1" i="15"/>
  <c r="N1" i="15"/>
  <c r="L3" i="26"/>
  <c r="N3" i="26"/>
  <c r="L2" i="24"/>
  <c r="N2" i="24"/>
  <c r="N8" i="22"/>
  <c r="L8" i="22"/>
  <c r="N14" i="19"/>
  <c r="L14" i="19"/>
  <c r="L3" i="23"/>
  <c r="N3" i="23"/>
  <c r="N11" i="7"/>
  <c r="L11" i="7"/>
  <c r="N8" i="11"/>
  <c r="L8" i="11"/>
  <c r="N1" i="10"/>
  <c r="L1" i="10"/>
  <c r="N6" i="19"/>
  <c r="L6" i="19"/>
  <c r="L10" i="15"/>
  <c r="N10" i="15"/>
  <c r="L2" i="26"/>
  <c r="N2" i="26"/>
  <c r="N7" i="22"/>
  <c r="L7" i="22"/>
  <c r="L7" i="18"/>
  <c r="N7" i="18"/>
  <c r="L13" i="13"/>
  <c r="N13" i="13"/>
  <c r="L7" i="11"/>
  <c r="N7" i="11"/>
  <c r="L1" i="9"/>
  <c r="N1" i="9"/>
  <c r="J33" i="3" l="1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23" i="3"/>
  <c r="D224" i="3"/>
  <c r="D226" i="3"/>
  <c r="D228" i="3"/>
  <c r="D230" i="3"/>
  <c r="D232" i="3"/>
  <c r="D234" i="3"/>
  <c r="D236" i="3"/>
  <c r="D238" i="3"/>
  <c r="D240" i="3"/>
  <c r="D241" i="3"/>
  <c r="D242" i="3"/>
  <c r="D244" i="3"/>
  <c r="D245" i="3"/>
  <c r="D246" i="3"/>
  <c r="D248" i="3"/>
  <c r="D249" i="3"/>
  <c r="D250" i="3"/>
  <c r="D252" i="3"/>
  <c r="D253" i="3"/>
  <c r="D254" i="3"/>
  <c r="H191" i="3"/>
  <c r="B224" i="3" s="1"/>
  <c r="H192" i="3"/>
  <c r="B225" i="3" s="1"/>
  <c r="H193" i="3"/>
  <c r="B226" i="3" s="1"/>
  <c r="H194" i="3"/>
  <c r="B227" i="3" s="1"/>
  <c r="H195" i="3"/>
  <c r="B228" i="3" s="1"/>
  <c r="H196" i="3"/>
  <c r="B229" i="3" s="1"/>
  <c r="H197" i="3"/>
  <c r="B230" i="3" s="1"/>
  <c r="H198" i="3"/>
  <c r="B231" i="3" s="1"/>
  <c r="H199" i="3"/>
  <c r="B232" i="3" s="1"/>
  <c r="H200" i="3"/>
  <c r="B233" i="3" s="1"/>
  <c r="H201" i="3"/>
  <c r="B234" i="3" s="1"/>
  <c r="H202" i="3"/>
  <c r="B235" i="3" s="1"/>
  <c r="H203" i="3"/>
  <c r="B236" i="3" s="1"/>
  <c r="H204" i="3"/>
  <c r="B237" i="3" s="1"/>
  <c r="H205" i="3"/>
  <c r="B238" i="3" s="1"/>
  <c r="H206" i="3"/>
  <c r="B239" i="3" s="1"/>
  <c r="H207" i="3"/>
  <c r="B240" i="3" s="1"/>
  <c r="H208" i="3"/>
  <c r="B241" i="3" s="1"/>
  <c r="H209" i="3"/>
  <c r="B242" i="3" s="1"/>
  <c r="H210" i="3"/>
  <c r="B243" i="3" s="1"/>
  <c r="H211" i="3"/>
  <c r="B244" i="3" s="1"/>
  <c r="H212" i="3"/>
  <c r="B245" i="3" s="1"/>
  <c r="H213" i="3"/>
  <c r="B246" i="3" s="1"/>
  <c r="H214" i="3"/>
  <c r="B247" i="3" s="1"/>
  <c r="H215" i="3"/>
  <c r="B248" i="3" s="1"/>
  <c r="H216" i="3"/>
  <c r="B249" i="3" s="1"/>
  <c r="H217" i="3"/>
  <c r="B250" i="3" s="1"/>
  <c r="H218" i="3"/>
  <c r="B251" i="3" s="1"/>
  <c r="H219" i="3"/>
  <c r="B252" i="3" s="1"/>
  <c r="H220" i="3"/>
  <c r="B253" i="3" s="1"/>
  <c r="H221" i="3"/>
  <c r="B254" i="3" s="1"/>
  <c r="H190" i="3"/>
  <c r="B223" i="3" s="1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190" i="3"/>
  <c r="H157" i="3"/>
  <c r="B191" i="3" s="1"/>
  <c r="H158" i="3"/>
  <c r="B192" i="3" s="1"/>
  <c r="H159" i="3"/>
  <c r="B193" i="3" s="1"/>
  <c r="H160" i="3"/>
  <c r="B194" i="3" s="1"/>
  <c r="H161" i="3"/>
  <c r="B195" i="3" s="1"/>
  <c r="H162" i="3"/>
  <c r="B196" i="3" s="1"/>
  <c r="H163" i="3"/>
  <c r="B197" i="3" s="1"/>
  <c r="H164" i="3"/>
  <c r="B198" i="3" s="1"/>
  <c r="H165" i="3"/>
  <c r="B199" i="3" s="1"/>
  <c r="H166" i="3"/>
  <c r="B200" i="3" s="1"/>
  <c r="H167" i="3"/>
  <c r="B201" i="3" s="1"/>
  <c r="H168" i="3"/>
  <c r="B202" i="3" s="1"/>
  <c r="H169" i="3"/>
  <c r="B203" i="3" s="1"/>
  <c r="H170" i="3"/>
  <c r="B204" i="3" s="1"/>
  <c r="H171" i="3"/>
  <c r="B205" i="3" s="1"/>
  <c r="H172" i="3"/>
  <c r="B206" i="3" s="1"/>
  <c r="H173" i="3"/>
  <c r="B207" i="3" s="1"/>
  <c r="H174" i="3"/>
  <c r="B208" i="3" s="1"/>
  <c r="H175" i="3"/>
  <c r="B209" i="3" s="1"/>
  <c r="H176" i="3"/>
  <c r="B210" i="3" s="1"/>
  <c r="H177" i="3"/>
  <c r="B211" i="3" s="1"/>
  <c r="H178" i="3"/>
  <c r="B212" i="3" s="1"/>
  <c r="H179" i="3"/>
  <c r="B213" i="3" s="1"/>
  <c r="H180" i="3"/>
  <c r="B214" i="3" s="1"/>
  <c r="H181" i="3"/>
  <c r="B215" i="3" s="1"/>
  <c r="H182" i="3"/>
  <c r="B216" i="3" s="1"/>
  <c r="H183" i="3"/>
  <c r="B217" i="3" s="1"/>
  <c r="H184" i="3"/>
  <c r="B218" i="3" s="1"/>
  <c r="H185" i="3"/>
  <c r="B219" i="3" s="1"/>
  <c r="H186" i="3"/>
  <c r="B220" i="3" s="1"/>
  <c r="H187" i="3"/>
  <c r="B221" i="3" s="1"/>
  <c r="H156" i="3"/>
  <c r="B190" i="3" s="1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56" i="3"/>
  <c r="D157" i="3"/>
  <c r="D159" i="3"/>
  <c r="D161" i="3"/>
  <c r="D163" i="3"/>
  <c r="D165" i="3"/>
  <c r="D167" i="3"/>
  <c r="D169" i="3"/>
  <c r="D171" i="3"/>
  <c r="D173" i="3"/>
  <c r="D175" i="3"/>
  <c r="D177" i="3"/>
  <c r="D179" i="3"/>
  <c r="D181" i="3"/>
  <c r="D183" i="3"/>
  <c r="D185" i="3"/>
  <c r="D187" i="3"/>
  <c r="H123" i="3"/>
  <c r="B157" i="3" s="1"/>
  <c r="H124" i="3"/>
  <c r="B158" i="3" s="1"/>
  <c r="H125" i="3"/>
  <c r="B159" i="3" s="1"/>
  <c r="H126" i="3"/>
  <c r="B160" i="3" s="1"/>
  <c r="H127" i="3"/>
  <c r="B161" i="3" s="1"/>
  <c r="H128" i="3"/>
  <c r="B162" i="3" s="1"/>
  <c r="H129" i="3"/>
  <c r="B163" i="3" s="1"/>
  <c r="H130" i="3"/>
  <c r="B164" i="3" s="1"/>
  <c r="H131" i="3"/>
  <c r="B165" i="3" s="1"/>
  <c r="H132" i="3"/>
  <c r="B166" i="3" s="1"/>
  <c r="H133" i="3"/>
  <c r="B167" i="3" s="1"/>
  <c r="H134" i="3"/>
  <c r="B168" i="3" s="1"/>
  <c r="H135" i="3"/>
  <c r="B169" i="3" s="1"/>
  <c r="H136" i="3"/>
  <c r="B170" i="3" s="1"/>
  <c r="H137" i="3"/>
  <c r="B171" i="3" s="1"/>
  <c r="H138" i="3"/>
  <c r="B172" i="3" s="1"/>
  <c r="H139" i="3"/>
  <c r="B173" i="3" s="1"/>
  <c r="H140" i="3"/>
  <c r="B174" i="3" s="1"/>
  <c r="H141" i="3"/>
  <c r="B175" i="3" s="1"/>
  <c r="H142" i="3"/>
  <c r="B176" i="3" s="1"/>
  <c r="H143" i="3"/>
  <c r="B177" i="3" s="1"/>
  <c r="H144" i="3"/>
  <c r="B178" i="3" s="1"/>
  <c r="H145" i="3"/>
  <c r="B179" i="3" s="1"/>
  <c r="H146" i="3"/>
  <c r="B180" i="3" s="1"/>
  <c r="H147" i="3"/>
  <c r="B181" i="3" s="1"/>
  <c r="H148" i="3"/>
  <c r="B182" i="3" s="1"/>
  <c r="H149" i="3"/>
  <c r="B183" i="3" s="1"/>
  <c r="H150" i="3"/>
  <c r="B184" i="3" s="1"/>
  <c r="H151" i="3"/>
  <c r="B185" i="3" s="1"/>
  <c r="H152" i="3"/>
  <c r="B186" i="3" s="1"/>
  <c r="H153" i="3"/>
  <c r="B187" i="3" s="1"/>
  <c r="H122" i="3"/>
  <c r="B156" i="3" s="1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22" i="3"/>
  <c r="D123" i="3"/>
  <c r="D125" i="3"/>
  <c r="D127" i="3"/>
  <c r="D129" i="3"/>
  <c r="D131" i="3"/>
  <c r="D133" i="3"/>
  <c r="D135" i="3"/>
  <c r="D137" i="3"/>
  <c r="D139" i="3"/>
  <c r="D141" i="3"/>
  <c r="D143" i="3"/>
  <c r="D144" i="3"/>
  <c r="D145" i="3"/>
  <c r="D147" i="3"/>
  <c r="D149" i="3"/>
  <c r="D151" i="3"/>
  <c r="D153" i="3"/>
  <c r="H89" i="3"/>
  <c r="B123" i="3" s="1"/>
  <c r="H90" i="3"/>
  <c r="B124" i="3" s="1"/>
  <c r="H91" i="3"/>
  <c r="B125" i="3" s="1"/>
  <c r="H92" i="3"/>
  <c r="B126" i="3" s="1"/>
  <c r="H93" i="3"/>
  <c r="B127" i="3" s="1"/>
  <c r="H94" i="3"/>
  <c r="B128" i="3" s="1"/>
  <c r="H95" i="3"/>
  <c r="B129" i="3" s="1"/>
  <c r="H96" i="3"/>
  <c r="B130" i="3" s="1"/>
  <c r="H97" i="3"/>
  <c r="B131" i="3" s="1"/>
  <c r="H98" i="3"/>
  <c r="B132" i="3" s="1"/>
  <c r="H99" i="3"/>
  <c r="B133" i="3" s="1"/>
  <c r="H100" i="3"/>
  <c r="B134" i="3" s="1"/>
  <c r="H101" i="3"/>
  <c r="B135" i="3" s="1"/>
  <c r="H102" i="3"/>
  <c r="B136" i="3" s="1"/>
  <c r="H103" i="3"/>
  <c r="B137" i="3" s="1"/>
  <c r="H104" i="3"/>
  <c r="B138" i="3" s="1"/>
  <c r="H105" i="3"/>
  <c r="B139" i="3" s="1"/>
  <c r="H106" i="3"/>
  <c r="B140" i="3" s="1"/>
  <c r="H107" i="3"/>
  <c r="B141" i="3" s="1"/>
  <c r="H108" i="3"/>
  <c r="B142" i="3" s="1"/>
  <c r="H109" i="3"/>
  <c r="B143" i="3" s="1"/>
  <c r="H110" i="3"/>
  <c r="B144" i="3" s="1"/>
  <c r="H111" i="3"/>
  <c r="B145" i="3" s="1"/>
  <c r="H112" i="3"/>
  <c r="B146" i="3" s="1"/>
  <c r="H113" i="3"/>
  <c r="B147" i="3" s="1"/>
  <c r="H114" i="3"/>
  <c r="B148" i="3" s="1"/>
  <c r="H115" i="3"/>
  <c r="B149" i="3" s="1"/>
  <c r="H116" i="3"/>
  <c r="B150" i="3" s="1"/>
  <c r="H117" i="3"/>
  <c r="B151" i="3" s="1"/>
  <c r="H118" i="3"/>
  <c r="B152" i="3" s="1"/>
  <c r="H119" i="3"/>
  <c r="B153" i="3" s="1"/>
  <c r="H88" i="3"/>
  <c r="B122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88" i="3"/>
  <c r="D93" i="3"/>
  <c r="D94" i="3"/>
  <c r="D95" i="3"/>
  <c r="D101" i="3"/>
  <c r="D110" i="3"/>
  <c r="D111" i="3"/>
  <c r="D117" i="3"/>
  <c r="D118" i="3"/>
  <c r="H55" i="3"/>
  <c r="B89" i="3" s="1"/>
  <c r="H56" i="3"/>
  <c r="B90" i="3" s="1"/>
  <c r="H57" i="3"/>
  <c r="B91" i="3" s="1"/>
  <c r="H58" i="3"/>
  <c r="B92" i="3" s="1"/>
  <c r="H59" i="3"/>
  <c r="B93" i="3" s="1"/>
  <c r="H60" i="3"/>
  <c r="B94" i="3" s="1"/>
  <c r="H61" i="3"/>
  <c r="B95" i="3" s="1"/>
  <c r="H62" i="3"/>
  <c r="B96" i="3" s="1"/>
  <c r="H63" i="3"/>
  <c r="B97" i="3" s="1"/>
  <c r="H64" i="3"/>
  <c r="B98" i="3" s="1"/>
  <c r="H65" i="3"/>
  <c r="B99" i="3" s="1"/>
  <c r="H66" i="3"/>
  <c r="B100" i="3" s="1"/>
  <c r="H67" i="3"/>
  <c r="B101" i="3" s="1"/>
  <c r="H68" i="3"/>
  <c r="B102" i="3" s="1"/>
  <c r="H69" i="3"/>
  <c r="B103" i="3" s="1"/>
  <c r="H70" i="3"/>
  <c r="B104" i="3" s="1"/>
  <c r="H71" i="3"/>
  <c r="B105" i="3" s="1"/>
  <c r="H72" i="3"/>
  <c r="B106" i="3" s="1"/>
  <c r="H73" i="3"/>
  <c r="B107" i="3" s="1"/>
  <c r="H74" i="3"/>
  <c r="B108" i="3" s="1"/>
  <c r="H75" i="3"/>
  <c r="B109" i="3" s="1"/>
  <c r="H76" i="3"/>
  <c r="B110" i="3" s="1"/>
  <c r="H77" i="3"/>
  <c r="B111" i="3" s="1"/>
  <c r="H78" i="3"/>
  <c r="B112" i="3" s="1"/>
  <c r="H79" i="3"/>
  <c r="B113" i="3" s="1"/>
  <c r="H80" i="3"/>
  <c r="B114" i="3" s="1"/>
  <c r="H81" i="3"/>
  <c r="B115" i="3" s="1"/>
  <c r="H82" i="3"/>
  <c r="B116" i="3" s="1"/>
  <c r="H83" i="3"/>
  <c r="B117" i="3" s="1"/>
  <c r="H84" i="3"/>
  <c r="B118" i="3" s="1"/>
  <c r="H85" i="3"/>
  <c r="B119" i="3" s="1"/>
  <c r="H54" i="3"/>
  <c r="B88" i="3" s="1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54" i="3"/>
  <c r="H21" i="3"/>
  <c r="B55" i="3" s="1"/>
  <c r="H22" i="3"/>
  <c r="B56" i="3" s="1"/>
  <c r="H23" i="3"/>
  <c r="B57" i="3" s="1"/>
  <c r="H24" i="3"/>
  <c r="B58" i="3" s="1"/>
  <c r="H25" i="3"/>
  <c r="B59" i="3" s="1"/>
  <c r="H26" i="3"/>
  <c r="B60" i="3" s="1"/>
  <c r="H27" i="3"/>
  <c r="B61" i="3" s="1"/>
  <c r="H28" i="3"/>
  <c r="B62" i="3" s="1"/>
  <c r="H29" i="3"/>
  <c r="B63" i="3" s="1"/>
  <c r="H30" i="3"/>
  <c r="B64" i="3" s="1"/>
  <c r="H31" i="3"/>
  <c r="B65" i="3" s="1"/>
  <c r="H32" i="3"/>
  <c r="B66" i="3" s="1"/>
  <c r="H33" i="3"/>
  <c r="B67" i="3" s="1"/>
  <c r="H34" i="3"/>
  <c r="B68" i="3" s="1"/>
  <c r="H35" i="3"/>
  <c r="B69" i="3" s="1"/>
  <c r="H36" i="3"/>
  <c r="B70" i="3" s="1"/>
  <c r="H37" i="3"/>
  <c r="B71" i="3" s="1"/>
  <c r="H38" i="3"/>
  <c r="B72" i="3" s="1"/>
  <c r="H39" i="3"/>
  <c r="B73" i="3" s="1"/>
  <c r="H40" i="3"/>
  <c r="B74" i="3" s="1"/>
  <c r="H41" i="3"/>
  <c r="B75" i="3" s="1"/>
  <c r="H42" i="3"/>
  <c r="B76" i="3" s="1"/>
  <c r="H43" i="3"/>
  <c r="B77" i="3" s="1"/>
  <c r="H44" i="3"/>
  <c r="B78" i="3" s="1"/>
  <c r="H45" i="3"/>
  <c r="B79" i="3" s="1"/>
  <c r="H46" i="3"/>
  <c r="B80" i="3" s="1"/>
  <c r="H47" i="3"/>
  <c r="B81" i="3" s="1"/>
  <c r="H48" i="3"/>
  <c r="B82" i="3" s="1"/>
  <c r="H49" i="3"/>
  <c r="B83" i="3" s="1"/>
  <c r="H50" i="3"/>
  <c r="B84" i="3" s="1"/>
  <c r="H51" i="3"/>
  <c r="B85" i="3" s="1"/>
  <c r="H20" i="3"/>
  <c r="B54" i="3" s="1"/>
  <c r="S30" i="3"/>
  <c r="D251" i="3" s="1"/>
  <c r="S26" i="3"/>
  <c r="D247" i="3" s="1"/>
  <c r="S22" i="3"/>
  <c r="D243" i="3" s="1"/>
  <c r="S18" i="3"/>
  <c r="D239" i="3" s="1"/>
  <c r="R32" i="3"/>
  <c r="D186" i="3" s="1"/>
  <c r="R30" i="3"/>
  <c r="D184" i="3" s="1"/>
  <c r="R28" i="3"/>
  <c r="D182" i="3" s="1"/>
  <c r="R26" i="3"/>
  <c r="D180" i="3" s="1"/>
  <c r="R24" i="3"/>
  <c r="D178" i="3" s="1"/>
  <c r="R22" i="3"/>
  <c r="D176" i="3" s="1"/>
  <c r="R20" i="3"/>
  <c r="D174" i="3" s="1"/>
  <c r="R18" i="3"/>
  <c r="D172" i="3" s="1"/>
  <c r="O32" i="3"/>
  <c r="D152" i="3" s="1"/>
  <c r="O30" i="3"/>
  <c r="D150" i="3" s="1"/>
  <c r="O28" i="3"/>
  <c r="D148" i="3" s="1"/>
  <c r="O26" i="3"/>
  <c r="D146" i="3" s="1"/>
  <c r="O24" i="3"/>
  <c r="O22" i="3"/>
  <c r="D142" i="3" s="1"/>
  <c r="O20" i="3"/>
  <c r="D140" i="3" s="1"/>
  <c r="O18" i="3"/>
  <c r="D138" i="3" s="1"/>
  <c r="S16" i="3"/>
  <c r="D237" i="3" s="1"/>
  <c r="S14" i="3"/>
  <c r="D235" i="3" s="1"/>
  <c r="S12" i="3"/>
  <c r="D233" i="3" s="1"/>
  <c r="S10" i="3"/>
  <c r="D231" i="3" s="1"/>
  <c r="S8" i="3"/>
  <c r="D229" i="3" s="1"/>
  <c r="S6" i="3"/>
  <c r="D227" i="3" s="1"/>
  <c r="S4" i="3"/>
  <c r="D225" i="3" s="1"/>
  <c r="S2" i="3"/>
  <c r="D223" i="3" s="1"/>
  <c r="R16" i="3"/>
  <c r="D170" i="3" s="1"/>
  <c r="R14" i="3"/>
  <c r="D168" i="3" s="1"/>
  <c r="R12" i="3"/>
  <c r="D166" i="3" s="1"/>
  <c r="R10" i="3"/>
  <c r="D164" i="3" s="1"/>
  <c r="R8" i="3"/>
  <c r="D162" i="3" s="1"/>
  <c r="R6" i="3"/>
  <c r="D160" i="3" s="1"/>
  <c r="R4" i="3"/>
  <c r="D158" i="3" s="1"/>
  <c r="R2" i="3"/>
  <c r="D156" i="3" s="1"/>
  <c r="Q3" i="3"/>
  <c r="D191" i="3" s="1"/>
  <c r="Q4" i="3"/>
  <c r="D192" i="3" s="1"/>
  <c r="Q5" i="3"/>
  <c r="D193" i="3" s="1"/>
  <c r="Q6" i="3"/>
  <c r="D194" i="3" s="1"/>
  <c r="Q7" i="3"/>
  <c r="D195" i="3" s="1"/>
  <c r="Q8" i="3"/>
  <c r="D196" i="3" s="1"/>
  <c r="Q9" i="3"/>
  <c r="D197" i="3" s="1"/>
  <c r="Q10" i="3"/>
  <c r="D198" i="3" s="1"/>
  <c r="Q11" i="3"/>
  <c r="D199" i="3" s="1"/>
  <c r="Q12" i="3"/>
  <c r="D200" i="3" s="1"/>
  <c r="Q13" i="3"/>
  <c r="D201" i="3" s="1"/>
  <c r="Q14" i="3"/>
  <c r="D202" i="3" s="1"/>
  <c r="Q15" i="3"/>
  <c r="D203" i="3" s="1"/>
  <c r="Q16" i="3"/>
  <c r="D204" i="3" s="1"/>
  <c r="Q17" i="3"/>
  <c r="D205" i="3" s="1"/>
  <c r="Q18" i="3"/>
  <c r="D206" i="3" s="1"/>
  <c r="Q19" i="3"/>
  <c r="D207" i="3" s="1"/>
  <c r="Q20" i="3"/>
  <c r="D208" i="3" s="1"/>
  <c r="Q21" i="3"/>
  <c r="D209" i="3" s="1"/>
  <c r="Q22" i="3"/>
  <c r="D210" i="3" s="1"/>
  <c r="Q23" i="3"/>
  <c r="D211" i="3" s="1"/>
  <c r="Q24" i="3"/>
  <c r="D212" i="3" s="1"/>
  <c r="Q25" i="3"/>
  <c r="D213" i="3" s="1"/>
  <c r="Q26" i="3"/>
  <c r="D214" i="3" s="1"/>
  <c r="Q27" i="3"/>
  <c r="D215" i="3" s="1"/>
  <c r="Q28" i="3"/>
  <c r="D216" i="3" s="1"/>
  <c r="Q29" i="3"/>
  <c r="D217" i="3" s="1"/>
  <c r="Q30" i="3"/>
  <c r="D218" i="3" s="1"/>
  <c r="Q31" i="3"/>
  <c r="D219" i="3" s="1"/>
  <c r="Q32" i="3"/>
  <c r="D220" i="3" s="1"/>
  <c r="Q33" i="3"/>
  <c r="D221" i="3" s="1"/>
  <c r="Q2" i="3"/>
  <c r="D190" i="3" s="1"/>
  <c r="P3" i="3"/>
  <c r="D89" i="3" s="1"/>
  <c r="P4" i="3"/>
  <c r="D90" i="3" s="1"/>
  <c r="P5" i="3"/>
  <c r="D91" i="3" s="1"/>
  <c r="P6" i="3"/>
  <c r="D92" i="3" s="1"/>
  <c r="P7" i="3"/>
  <c r="P8" i="3"/>
  <c r="P9" i="3"/>
  <c r="P10" i="3"/>
  <c r="D96" i="3" s="1"/>
  <c r="P11" i="3"/>
  <c r="D97" i="3" s="1"/>
  <c r="P12" i="3"/>
  <c r="D98" i="3" s="1"/>
  <c r="P13" i="3"/>
  <c r="D99" i="3" s="1"/>
  <c r="P14" i="3"/>
  <c r="D100" i="3" s="1"/>
  <c r="P15" i="3"/>
  <c r="P16" i="3"/>
  <c r="D102" i="3" s="1"/>
  <c r="P17" i="3"/>
  <c r="D103" i="3" s="1"/>
  <c r="P18" i="3"/>
  <c r="D104" i="3" s="1"/>
  <c r="P19" i="3"/>
  <c r="D105" i="3" s="1"/>
  <c r="P20" i="3"/>
  <c r="D106" i="3" s="1"/>
  <c r="P21" i="3"/>
  <c r="D107" i="3" s="1"/>
  <c r="P22" i="3"/>
  <c r="D108" i="3" s="1"/>
  <c r="P23" i="3"/>
  <c r="D109" i="3" s="1"/>
  <c r="P24" i="3"/>
  <c r="P25" i="3"/>
  <c r="P26" i="3"/>
  <c r="D112" i="3" s="1"/>
  <c r="P27" i="3"/>
  <c r="D113" i="3" s="1"/>
  <c r="P28" i="3"/>
  <c r="D114" i="3" s="1"/>
  <c r="P29" i="3"/>
  <c r="D115" i="3" s="1"/>
  <c r="P30" i="3"/>
  <c r="D116" i="3" s="1"/>
  <c r="P31" i="3"/>
  <c r="P32" i="3"/>
  <c r="P33" i="3"/>
  <c r="D119" i="3" s="1"/>
  <c r="P2" i="3"/>
  <c r="D88" i="3" s="1"/>
  <c r="O16" i="3"/>
  <c r="D136" i="3" s="1"/>
  <c r="O14" i="3"/>
  <c r="D134" i="3" s="1"/>
  <c r="O12" i="3"/>
  <c r="D132" i="3" s="1"/>
  <c r="O10" i="3"/>
  <c r="D130" i="3" s="1"/>
  <c r="O8" i="3"/>
  <c r="D128" i="3" s="1"/>
  <c r="O6" i="3"/>
  <c r="D126" i="3" s="1"/>
  <c r="O4" i="3"/>
  <c r="D124" i="3" s="1"/>
  <c r="O2" i="3"/>
  <c r="D122" i="3" s="1"/>
  <c r="N3" i="3"/>
  <c r="D55" i="3" s="1"/>
  <c r="N4" i="3"/>
  <c r="D56" i="3" s="1"/>
  <c r="N5" i="3"/>
  <c r="D57" i="3" s="1"/>
  <c r="N6" i="3"/>
  <c r="D58" i="3" s="1"/>
  <c r="N7" i="3"/>
  <c r="D59" i="3" s="1"/>
  <c r="N8" i="3"/>
  <c r="D60" i="3" s="1"/>
  <c r="N9" i="3"/>
  <c r="D61" i="3" s="1"/>
  <c r="N10" i="3"/>
  <c r="D62" i="3" s="1"/>
  <c r="N11" i="3"/>
  <c r="D63" i="3" s="1"/>
  <c r="N12" i="3"/>
  <c r="D64" i="3" s="1"/>
  <c r="N13" i="3"/>
  <c r="D65" i="3" s="1"/>
  <c r="N14" i="3"/>
  <c r="D66" i="3" s="1"/>
  <c r="N15" i="3"/>
  <c r="D67" i="3" s="1"/>
  <c r="N16" i="3"/>
  <c r="D68" i="3" s="1"/>
  <c r="N17" i="3"/>
  <c r="D69" i="3" s="1"/>
  <c r="N18" i="3"/>
  <c r="D70" i="3" s="1"/>
  <c r="N19" i="3"/>
  <c r="D71" i="3" s="1"/>
  <c r="N20" i="3"/>
  <c r="D72" i="3" s="1"/>
  <c r="N21" i="3"/>
  <c r="D73" i="3" s="1"/>
  <c r="N22" i="3"/>
  <c r="D74" i="3" s="1"/>
  <c r="N23" i="3"/>
  <c r="D75" i="3" s="1"/>
  <c r="N24" i="3"/>
  <c r="D76" i="3" s="1"/>
  <c r="N25" i="3"/>
  <c r="D77" i="3" s="1"/>
  <c r="N26" i="3"/>
  <c r="D78" i="3" s="1"/>
  <c r="N27" i="3"/>
  <c r="D79" i="3" s="1"/>
  <c r="N28" i="3"/>
  <c r="D80" i="3" s="1"/>
  <c r="N29" i="3"/>
  <c r="D81" i="3" s="1"/>
  <c r="N30" i="3"/>
  <c r="D82" i="3" s="1"/>
  <c r="N31" i="3"/>
  <c r="D83" i="3" s="1"/>
  <c r="N32" i="3"/>
  <c r="D84" i="3" s="1"/>
  <c r="N33" i="3"/>
  <c r="D85" i="3" s="1"/>
  <c r="N2" i="3"/>
  <c r="D54" i="3" s="1"/>
  <c r="M3" i="3"/>
  <c r="D21" i="3" s="1"/>
  <c r="M4" i="3"/>
  <c r="D22" i="3" s="1"/>
  <c r="M5" i="3"/>
  <c r="D23" i="3" s="1"/>
  <c r="M6" i="3"/>
  <c r="D24" i="3" s="1"/>
  <c r="M7" i="3"/>
  <c r="D25" i="3" s="1"/>
  <c r="M8" i="3"/>
  <c r="D26" i="3" s="1"/>
  <c r="M9" i="3"/>
  <c r="D27" i="3" s="1"/>
  <c r="M10" i="3"/>
  <c r="D28" i="3" s="1"/>
  <c r="M11" i="3"/>
  <c r="D29" i="3" s="1"/>
  <c r="M12" i="3"/>
  <c r="D30" i="3" s="1"/>
  <c r="M13" i="3"/>
  <c r="D31" i="3" s="1"/>
  <c r="M14" i="3"/>
  <c r="D32" i="3" s="1"/>
  <c r="M15" i="3"/>
  <c r="D33" i="3" s="1"/>
  <c r="M16" i="3"/>
  <c r="D34" i="3" s="1"/>
  <c r="M17" i="3"/>
  <c r="D35" i="3" s="1"/>
  <c r="M18" i="3"/>
  <c r="D36" i="3" s="1"/>
  <c r="M19" i="3"/>
  <c r="D37" i="3" s="1"/>
  <c r="M20" i="3"/>
  <c r="D38" i="3" s="1"/>
  <c r="M21" i="3"/>
  <c r="D39" i="3" s="1"/>
  <c r="M22" i="3"/>
  <c r="D40" i="3" s="1"/>
  <c r="M23" i="3"/>
  <c r="D41" i="3" s="1"/>
  <c r="M24" i="3"/>
  <c r="D42" i="3" s="1"/>
  <c r="M25" i="3"/>
  <c r="D43" i="3" s="1"/>
  <c r="M26" i="3"/>
  <c r="D44" i="3" s="1"/>
  <c r="M27" i="3"/>
  <c r="D45" i="3" s="1"/>
  <c r="M28" i="3"/>
  <c r="D46" i="3" s="1"/>
  <c r="M29" i="3"/>
  <c r="D47" i="3" s="1"/>
  <c r="M30" i="3"/>
  <c r="D48" i="3" s="1"/>
  <c r="M31" i="3"/>
  <c r="D49" i="3" s="1"/>
  <c r="M32" i="3"/>
  <c r="D50" i="3" s="1"/>
  <c r="M33" i="3"/>
  <c r="D51" i="3" s="1"/>
  <c r="M2" i="3"/>
  <c r="D20" i="3" s="1"/>
  <c r="L3" i="3"/>
  <c r="B21" i="3" s="1"/>
  <c r="L4" i="3"/>
  <c r="B22" i="3" s="1"/>
  <c r="L5" i="3"/>
  <c r="B23" i="3" s="1"/>
  <c r="L6" i="3"/>
  <c r="B24" i="3" s="1"/>
  <c r="L7" i="3"/>
  <c r="B25" i="3" s="1"/>
  <c r="L8" i="3"/>
  <c r="B26" i="3" s="1"/>
  <c r="L9" i="3"/>
  <c r="B27" i="3" s="1"/>
  <c r="L10" i="3"/>
  <c r="B28" i="3" s="1"/>
  <c r="L11" i="3"/>
  <c r="B29" i="3" s="1"/>
  <c r="L12" i="3"/>
  <c r="B30" i="3" s="1"/>
  <c r="L13" i="3"/>
  <c r="B31" i="3" s="1"/>
  <c r="L14" i="3"/>
  <c r="B32" i="3" s="1"/>
  <c r="L15" i="3"/>
  <c r="B33" i="3" s="1"/>
  <c r="L16" i="3"/>
  <c r="B34" i="3" s="1"/>
  <c r="L17" i="3"/>
  <c r="B35" i="3" s="1"/>
  <c r="L18" i="3"/>
  <c r="B36" i="3" s="1"/>
  <c r="L19" i="3"/>
  <c r="B37" i="3" s="1"/>
  <c r="L20" i="3"/>
  <c r="B38" i="3" s="1"/>
  <c r="L21" i="3"/>
  <c r="B39" i="3" s="1"/>
  <c r="L22" i="3"/>
  <c r="B40" i="3" s="1"/>
  <c r="L23" i="3"/>
  <c r="B41" i="3" s="1"/>
  <c r="L24" i="3"/>
  <c r="B42" i="3" s="1"/>
  <c r="L25" i="3"/>
  <c r="B43" i="3" s="1"/>
  <c r="L26" i="3"/>
  <c r="B44" i="3" s="1"/>
  <c r="L27" i="3"/>
  <c r="B45" i="3" s="1"/>
  <c r="L28" i="3"/>
  <c r="B46" i="3" s="1"/>
  <c r="L29" i="3"/>
  <c r="B47" i="3" s="1"/>
  <c r="L30" i="3"/>
  <c r="B48" i="3" s="1"/>
  <c r="L31" i="3"/>
  <c r="B49" i="3" s="1"/>
  <c r="L32" i="3"/>
  <c r="B50" i="3" s="1"/>
  <c r="L33" i="3"/>
  <c r="B51" i="3" s="1"/>
  <c r="L2" i="3"/>
  <c r="B20" i="3" s="1"/>
  <c r="B11" i="3"/>
  <c r="G5" i="26"/>
  <c r="G3" i="26"/>
  <c r="G5" i="25"/>
  <c r="G3" i="25"/>
  <c r="G5" i="24"/>
  <c r="G3" i="24"/>
  <c r="G5" i="23"/>
  <c r="G3" i="23"/>
  <c r="G5" i="22"/>
  <c r="G3" i="22"/>
  <c r="G5" i="21"/>
  <c r="G3" i="21"/>
  <c r="G5" i="20"/>
  <c r="G3" i="20"/>
  <c r="G5" i="19"/>
  <c r="G3" i="19"/>
  <c r="G5" i="18"/>
  <c r="G3" i="18"/>
  <c r="G5" i="17"/>
  <c r="G3" i="17"/>
  <c r="G5" i="16"/>
  <c r="G3" i="16"/>
  <c r="G5" i="15"/>
  <c r="G3" i="15"/>
  <c r="G5" i="14"/>
  <c r="G3" i="14"/>
  <c r="G5" i="13"/>
  <c r="G3" i="13"/>
  <c r="G5" i="12"/>
  <c r="G3" i="12"/>
  <c r="G5" i="11"/>
  <c r="G3" i="11"/>
  <c r="G5" i="10"/>
  <c r="G3" i="10"/>
  <c r="G5" i="9"/>
  <c r="G3" i="9"/>
  <c r="G5" i="8"/>
  <c r="G3" i="8"/>
  <c r="G5" i="7"/>
  <c r="G3" i="7"/>
  <c r="G5" i="6"/>
  <c r="G3" i="6"/>
  <c r="G5" i="5"/>
  <c r="G3" i="5"/>
  <c r="G5" i="4"/>
  <c r="G3" i="4"/>
  <c r="D52" i="3" l="1"/>
  <c r="I248" i="3"/>
  <c r="J26" i="3" s="1"/>
  <c r="I252" i="3"/>
  <c r="J30" i="3" s="1"/>
  <c r="I250" i="3"/>
  <c r="J28" i="3" s="1"/>
  <c r="I242" i="3"/>
  <c r="J20" i="3" s="1"/>
  <c r="I234" i="3"/>
  <c r="J12" i="3" s="1"/>
  <c r="I226" i="3"/>
  <c r="J4" i="3" s="1"/>
  <c r="I249" i="3"/>
  <c r="J27" i="3" s="1"/>
  <c r="I241" i="3"/>
  <c r="J19" i="3" s="1"/>
  <c r="I233" i="3"/>
  <c r="J11" i="3" s="1"/>
  <c r="I225" i="3"/>
  <c r="J3" i="3" s="1"/>
  <c r="I240" i="3"/>
  <c r="J18" i="3" s="1"/>
  <c r="I232" i="3"/>
  <c r="J10" i="3" s="1"/>
  <c r="I224" i="3"/>
  <c r="J2" i="3" s="1"/>
  <c r="I223" i="3"/>
  <c r="J1" i="3" s="1"/>
  <c r="I247" i="3"/>
  <c r="J25" i="3" s="1"/>
  <c r="I239" i="3"/>
  <c r="J17" i="3" s="1"/>
  <c r="I231" i="3"/>
  <c r="J9" i="3" s="1"/>
  <c r="I254" i="3"/>
  <c r="J32" i="3" s="1"/>
  <c r="I246" i="3"/>
  <c r="J24" i="3" s="1"/>
  <c r="I238" i="3"/>
  <c r="J16" i="3" s="1"/>
  <c r="I230" i="3"/>
  <c r="J8" i="3" s="1"/>
  <c r="I253" i="3"/>
  <c r="J31" i="3" s="1"/>
  <c r="I245" i="3"/>
  <c r="J23" i="3" s="1"/>
  <c r="I237" i="3"/>
  <c r="J15" i="3" s="1"/>
  <c r="I229" i="3"/>
  <c r="J7" i="3" s="1"/>
  <c r="I244" i="3"/>
  <c r="J22" i="3" s="1"/>
  <c r="I236" i="3"/>
  <c r="J14" i="3" s="1"/>
  <c r="I228" i="3"/>
  <c r="J6" i="3" s="1"/>
  <c r="I251" i="3"/>
  <c r="J29" i="3" s="1"/>
  <c r="I243" i="3"/>
  <c r="J21" i="3" s="1"/>
  <c r="I235" i="3"/>
  <c r="J13" i="3" s="1"/>
  <c r="I227" i="3"/>
  <c r="J5" i="3" s="1"/>
  <c r="F28" i="3"/>
  <c r="F21" i="3"/>
  <c r="F29" i="3"/>
  <c r="F37" i="3"/>
  <c r="F45" i="3"/>
  <c r="F22" i="3"/>
  <c r="F30" i="3"/>
  <c r="F38" i="3"/>
  <c r="F46" i="3"/>
  <c r="F32" i="3"/>
  <c r="F40" i="3"/>
  <c r="F23" i="3"/>
  <c r="F31" i="3"/>
  <c r="F39" i="3"/>
  <c r="F47" i="3"/>
  <c r="F48" i="3"/>
  <c r="F24" i="3"/>
  <c r="F25" i="3"/>
  <c r="F33" i="3"/>
  <c r="F41" i="3"/>
  <c r="F49" i="3"/>
  <c r="F26" i="3"/>
  <c r="F34" i="3"/>
  <c r="F42" i="3"/>
  <c r="F50" i="3"/>
  <c r="F36" i="3"/>
  <c r="F44" i="3"/>
  <c r="F27" i="3"/>
  <c r="F35" i="3"/>
  <c r="F43" i="3"/>
  <c r="F51" i="3"/>
  <c r="F20" i="3"/>
  <c r="J1" i="20" l="1"/>
  <c r="J1" i="18"/>
  <c r="J1" i="22"/>
  <c r="J1" i="21"/>
  <c r="J1" i="4"/>
  <c r="M1" i="4" s="1"/>
  <c r="P1" i="4" s="1"/>
  <c r="J1" i="14"/>
  <c r="J1" i="10"/>
  <c r="J1" i="8"/>
  <c r="J1" i="26"/>
  <c r="J1" i="25"/>
  <c r="J1" i="12"/>
  <c r="J1" i="5"/>
  <c r="M1" i="5" s="1"/>
  <c r="P1" i="5" s="1"/>
  <c r="J1" i="24"/>
  <c r="J1" i="23"/>
  <c r="J1" i="19"/>
  <c r="J1" i="11"/>
  <c r="J1" i="9"/>
  <c r="J1" i="13"/>
  <c r="J1" i="6"/>
  <c r="J1" i="17"/>
  <c r="J1" i="15"/>
  <c r="J1" i="7"/>
  <c r="J1" i="16"/>
  <c r="J29" i="19"/>
  <c r="J29" i="26"/>
  <c r="J29" i="24"/>
  <c r="J29" i="20"/>
  <c r="J29" i="18"/>
  <c r="J29" i="25"/>
  <c r="J29" i="23"/>
  <c r="J29" i="21"/>
  <c r="J29" i="17"/>
  <c r="J29" i="22"/>
  <c r="J29" i="4"/>
  <c r="J29" i="13"/>
  <c r="J29" i="9"/>
  <c r="J29" i="14"/>
  <c r="J29" i="12"/>
  <c r="J29" i="10"/>
  <c r="J29" i="8"/>
  <c r="J29" i="16"/>
  <c r="J29" i="15"/>
  <c r="J29" i="11"/>
  <c r="J29" i="7"/>
  <c r="J29" i="6"/>
  <c r="J29" i="5"/>
  <c r="J2" i="26"/>
  <c r="J2" i="24"/>
  <c r="J2" i="20"/>
  <c r="J2" i="18"/>
  <c r="J2" i="25"/>
  <c r="J2" i="23"/>
  <c r="J2" i="21"/>
  <c r="J2" i="22"/>
  <c r="J2" i="19"/>
  <c r="J2" i="4"/>
  <c r="M2" i="4" s="1"/>
  <c r="P2" i="4" s="1"/>
  <c r="J2" i="13"/>
  <c r="J2" i="9"/>
  <c r="J2" i="14"/>
  <c r="J2" i="12"/>
  <c r="J2" i="10"/>
  <c r="J2" i="8"/>
  <c r="J2" i="16"/>
  <c r="J2" i="15"/>
  <c r="J2" i="11"/>
  <c r="J2" i="7"/>
  <c r="J2" i="6"/>
  <c r="J2" i="5"/>
  <c r="M2" i="5" s="1"/>
  <c r="P2" i="5" s="1"/>
  <c r="J2" i="17"/>
  <c r="J6" i="19"/>
  <c r="J6" i="26"/>
  <c r="J6" i="24"/>
  <c r="J6" i="20"/>
  <c r="J6" i="18"/>
  <c r="J6" i="25"/>
  <c r="J6" i="23"/>
  <c r="J6" i="21"/>
  <c r="J6" i="17"/>
  <c r="J6" i="22"/>
  <c r="J6" i="8"/>
  <c r="J6" i="12"/>
  <c r="J6" i="4"/>
  <c r="J6" i="13"/>
  <c r="J6" i="9"/>
  <c r="J6" i="14"/>
  <c r="J6" i="10"/>
  <c r="J6" i="15"/>
  <c r="J6" i="5"/>
  <c r="J6" i="16"/>
  <c r="J6" i="7"/>
  <c r="J6" i="6"/>
  <c r="J6" i="11"/>
  <c r="J10" i="25"/>
  <c r="J10" i="23"/>
  <c r="J10" i="21"/>
  <c r="J10" i="17"/>
  <c r="J10" i="22"/>
  <c r="J10" i="14"/>
  <c r="J10" i="12"/>
  <c r="J10" i="10"/>
  <c r="J10" i="8"/>
  <c r="J10" i="26"/>
  <c r="J10" i="16"/>
  <c r="J10" i="15"/>
  <c r="J10" i="11"/>
  <c r="J10" i="7"/>
  <c r="J10" i="6"/>
  <c r="J10" i="5"/>
  <c r="J10" i="18"/>
  <c r="J10" i="24"/>
  <c r="J10" i="19"/>
  <c r="J10" i="20"/>
  <c r="J10" i="13"/>
  <c r="J10" i="9"/>
  <c r="J10" i="4"/>
  <c r="J14" i="19"/>
  <c r="J14" i="26"/>
  <c r="J14" i="24"/>
  <c r="J14" i="20"/>
  <c r="J14" i="18"/>
  <c r="J14" i="25"/>
  <c r="J14" i="23"/>
  <c r="J14" i="21"/>
  <c r="J14" i="17"/>
  <c r="J14" i="4"/>
  <c r="J14" i="13"/>
  <c r="J14" i="9"/>
  <c r="J14" i="14"/>
  <c r="J14" i="12"/>
  <c r="J14" i="10"/>
  <c r="J14" i="8"/>
  <c r="J14" i="16"/>
  <c r="J14" i="15"/>
  <c r="J14" i="11"/>
  <c r="J14" i="7"/>
  <c r="J14" i="6"/>
  <c r="J14" i="5"/>
  <c r="J14" i="22"/>
  <c r="J18" i="26"/>
  <c r="J18" i="24"/>
  <c r="J18" i="20"/>
  <c r="J18" i="18"/>
  <c r="J18" i="25"/>
  <c r="J18" i="23"/>
  <c r="J18" i="21"/>
  <c r="J18" i="22"/>
  <c r="J18" i="17"/>
  <c r="J18" i="4"/>
  <c r="J18" i="13"/>
  <c r="J18" i="9"/>
  <c r="J18" i="19"/>
  <c r="J18" i="14"/>
  <c r="J18" i="12"/>
  <c r="J18" i="10"/>
  <c r="J18" i="8"/>
  <c r="J18" i="16"/>
  <c r="J18" i="15"/>
  <c r="J18" i="11"/>
  <c r="J18" i="7"/>
  <c r="J18" i="6"/>
  <c r="J18" i="5"/>
  <c r="J21" i="19"/>
  <c r="J21" i="26"/>
  <c r="J21" i="24"/>
  <c r="J21" i="20"/>
  <c r="J21" i="18"/>
  <c r="J21" i="25"/>
  <c r="J21" i="23"/>
  <c r="J21" i="21"/>
  <c r="J21" i="17"/>
  <c r="J21" i="22"/>
  <c r="J21" i="4"/>
  <c r="J21" i="16"/>
  <c r="J21" i="15"/>
  <c r="J21" i="13"/>
  <c r="J21" i="9"/>
  <c r="J21" i="11"/>
  <c r="J21" i="7"/>
  <c r="J21" i="6"/>
  <c r="J21" i="5"/>
  <c r="J21" i="14"/>
  <c r="J21" i="12"/>
  <c r="J21" i="10"/>
  <c r="J21" i="8"/>
  <c r="J22" i="19"/>
  <c r="J22" i="26"/>
  <c r="J22" i="24"/>
  <c r="J22" i="20"/>
  <c r="J22" i="18"/>
  <c r="J22" i="25"/>
  <c r="J22" i="23"/>
  <c r="J22" i="21"/>
  <c r="J22" i="17"/>
  <c r="J22" i="22"/>
  <c r="J22" i="4"/>
  <c r="J22" i="12"/>
  <c r="J22" i="8"/>
  <c r="J22" i="13"/>
  <c r="J22" i="9"/>
  <c r="J22" i="10"/>
  <c r="J22" i="14"/>
  <c r="J22" i="6"/>
  <c r="J22" i="7"/>
  <c r="J22" i="11"/>
  <c r="J22" i="15"/>
  <c r="J22" i="5"/>
  <c r="J22" i="16"/>
  <c r="J3" i="19"/>
  <c r="J3" i="26"/>
  <c r="J3" i="24"/>
  <c r="J3" i="20"/>
  <c r="J3" i="18"/>
  <c r="J3" i="25"/>
  <c r="J3" i="23"/>
  <c r="J3" i="21"/>
  <c r="J3" i="17"/>
  <c r="J3" i="22"/>
  <c r="J3" i="13"/>
  <c r="J3" i="9"/>
  <c r="J3" i="14"/>
  <c r="J3" i="12"/>
  <c r="J3" i="10"/>
  <c r="J3" i="8"/>
  <c r="J3" i="16"/>
  <c r="J3" i="15"/>
  <c r="J3" i="11"/>
  <c r="J3" i="7"/>
  <c r="J3" i="6"/>
  <c r="J3" i="5"/>
  <c r="M3" i="5" s="1"/>
  <c r="P3" i="5" s="1"/>
  <c r="J3" i="4"/>
  <c r="M3" i="4" s="1"/>
  <c r="P3" i="4" s="1"/>
  <c r="J7" i="19"/>
  <c r="J7" i="26"/>
  <c r="J7" i="24"/>
  <c r="J7" i="20"/>
  <c r="J7" i="18"/>
  <c r="J7" i="25"/>
  <c r="J7" i="23"/>
  <c r="J7" i="21"/>
  <c r="J7" i="17"/>
  <c r="J7" i="22"/>
  <c r="J7" i="9"/>
  <c r="J7" i="4"/>
  <c r="J7" i="13"/>
  <c r="J7" i="5"/>
  <c r="J7" i="15"/>
  <c r="J7" i="12"/>
  <c r="J7" i="8"/>
  <c r="J7" i="6"/>
  <c r="J7" i="10"/>
  <c r="J7" i="7"/>
  <c r="J7" i="16"/>
  <c r="J7" i="14"/>
  <c r="J7" i="11"/>
  <c r="J11" i="26"/>
  <c r="J11" i="24"/>
  <c r="J11" i="20"/>
  <c r="J11" i="18"/>
  <c r="J11" i="25"/>
  <c r="J11" i="23"/>
  <c r="J11" i="21"/>
  <c r="J11" i="17"/>
  <c r="J11" i="22"/>
  <c r="J11" i="13"/>
  <c r="J11" i="9"/>
  <c r="J11" i="14"/>
  <c r="J11" i="12"/>
  <c r="J11" i="10"/>
  <c r="J11" i="8"/>
  <c r="J11" i="16"/>
  <c r="J11" i="15"/>
  <c r="J11" i="11"/>
  <c r="J11" i="7"/>
  <c r="J11" i="6"/>
  <c r="J11" i="5"/>
  <c r="J11" i="19"/>
  <c r="J11" i="4"/>
  <c r="J19" i="19"/>
  <c r="J19" i="26"/>
  <c r="J19" i="24"/>
  <c r="J19" i="20"/>
  <c r="J19" i="18"/>
  <c r="J19" i="25"/>
  <c r="J19" i="23"/>
  <c r="J19" i="21"/>
  <c r="J19" i="17"/>
  <c r="J19" i="22"/>
  <c r="J19" i="13"/>
  <c r="J19" i="9"/>
  <c r="J19" i="14"/>
  <c r="J19" i="12"/>
  <c r="J19" i="10"/>
  <c r="J19" i="8"/>
  <c r="J19" i="16"/>
  <c r="J19" i="15"/>
  <c r="J19" i="11"/>
  <c r="J19" i="7"/>
  <c r="J19" i="6"/>
  <c r="J19" i="5"/>
  <c r="J19" i="4"/>
  <c r="J23" i="19"/>
  <c r="J23" i="26"/>
  <c r="J23" i="24"/>
  <c r="J23" i="20"/>
  <c r="J23" i="18"/>
  <c r="J23" i="25"/>
  <c r="J23" i="23"/>
  <c r="J23" i="21"/>
  <c r="J23" i="17"/>
  <c r="J23" i="9"/>
  <c r="J23" i="4"/>
  <c r="J23" i="13"/>
  <c r="J23" i="8"/>
  <c r="J23" i="10"/>
  <c r="J23" i="6"/>
  <c r="J23" i="12"/>
  <c r="J23" i="22"/>
  <c r="J23" i="15"/>
  <c r="J23" i="5"/>
  <c r="J23" i="7"/>
  <c r="J23" i="11"/>
  <c r="J23" i="16"/>
  <c r="J23" i="14"/>
  <c r="J27" i="26"/>
  <c r="J27" i="24"/>
  <c r="J27" i="20"/>
  <c r="J27" i="18"/>
  <c r="J27" i="25"/>
  <c r="J27" i="23"/>
  <c r="J27" i="21"/>
  <c r="J27" i="17"/>
  <c r="J27" i="22"/>
  <c r="J27" i="13"/>
  <c r="J27" i="9"/>
  <c r="J27" i="14"/>
  <c r="J27" i="12"/>
  <c r="J27" i="10"/>
  <c r="J27" i="8"/>
  <c r="J27" i="16"/>
  <c r="J27" i="15"/>
  <c r="J27" i="11"/>
  <c r="J27" i="7"/>
  <c r="J27" i="6"/>
  <c r="J27" i="5"/>
  <c r="J27" i="19"/>
  <c r="J27" i="4"/>
  <c r="J31" i="19"/>
  <c r="J31" i="26"/>
  <c r="J31" i="24"/>
  <c r="J31" i="4"/>
  <c r="J31" i="13"/>
  <c r="J31" i="9"/>
  <c r="J31" i="12"/>
  <c r="J31" i="5"/>
  <c r="J4" i="19"/>
  <c r="J4" i="26"/>
  <c r="J4" i="24"/>
  <c r="J4" i="20"/>
  <c r="J4" i="18"/>
  <c r="J4" i="25"/>
  <c r="J4" i="23"/>
  <c r="J4" i="21"/>
  <c r="J4" i="17"/>
  <c r="J4" i="22"/>
  <c r="J4" i="4"/>
  <c r="J4" i="13"/>
  <c r="J4" i="9"/>
  <c r="J4" i="14"/>
  <c r="J4" i="12"/>
  <c r="J4" i="10"/>
  <c r="J4" i="8"/>
  <c r="J4" i="16"/>
  <c r="J4" i="15"/>
  <c r="J4" i="11"/>
  <c r="J4" i="7"/>
  <c r="J4" i="6"/>
  <c r="J4" i="5"/>
  <c r="M4" i="5" s="1"/>
  <c r="P4" i="5" s="1"/>
  <c r="J15" i="19"/>
  <c r="J15" i="26"/>
  <c r="J15" i="24"/>
  <c r="J15" i="20"/>
  <c r="J15" i="18"/>
  <c r="J15" i="17"/>
  <c r="J15" i="4"/>
  <c r="J15" i="25"/>
  <c r="J15" i="13"/>
  <c r="J15" i="9"/>
  <c r="J15" i="14"/>
  <c r="J15" i="12"/>
  <c r="J15" i="10"/>
  <c r="J15" i="8"/>
  <c r="J15" i="22"/>
  <c r="J15" i="23"/>
  <c r="J15" i="6"/>
  <c r="J15" i="15"/>
  <c r="J15" i="5"/>
  <c r="J15" i="7"/>
  <c r="J15" i="21"/>
  <c r="J15" i="16"/>
  <c r="J15" i="11"/>
  <c r="J8" i="19"/>
  <c r="J8" i="26"/>
  <c r="J8" i="24"/>
  <c r="J8" i="20"/>
  <c r="J8" i="18"/>
  <c r="J8" i="25"/>
  <c r="J8" i="23"/>
  <c r="J8" i="22"/>
  <c r="J8" i="21"/>
  <c r="J8" i="4"/>
  <c r="M8" i="4" s="1"/>
  <c r="J8" i="16"/>
  <c r="J8" i="15"/>
  <c r="J8" i="11"/>
  <c r="J8" i="7"/>
  <c r="J8" i="6"/>
  <c r="J8" i="5"/>
  <c r="J8" i="17"/>
  <c r="J8" i="12"/>
  <c r="J8" i="10"/>
  <c r="J8" i="14"/>
  <c r="J8" i="13"/>
  <c r="J8" i="9"/>
  <c r="J8" i="8"/>
  <c r="J12" i="19"/>
  <c r="J12" i="26"/>
  <c r="J12" i="24"/>
  <c r="J12" i="20"/>
  <c r="J12" i="18"/>
  <c r="J12" i="25"/>
  <c r="J12" i="23"/>
  <c r="J12" i="21"/>
  <c r="J12" i="17"/>
  <c r="J12" i="22"/>
  <c r="J12" i="13"/>
  <c r="J12" i="9"/>
  <c r="J12" i="14"/>
  <c r="J12" i="12"/>
  <c r="J12" i="10"/>
  <c r="J12" i="8"/>
  <c r="J12" i="16"/>
  <c r="J12" i="15"/>
  <c r="J12" i="11"/>
  <c r="J12" i="7"/>
  <c r="J12" i="6"/>
  <c r="J12" i="5"/>
  <c r="J12" i="4"/>
  <c r="J16" i="22"/>
  <c r="J16" i="19"/>
  <c r="J16" i="17"/>
  <c r="J16" i="26"/>
  <c r="J16" i="18"/>
  <c r="J16" i="4"/>
  <c r="J16" i="25"/>
  <c r="J16" i="24"/>
  <c r="J16" i="13"/>
  <c r="J16" i="9"/>
  <c r="J16" i="23"/>
  <c r="J16" i="16"/>
  <c r="J16" i="15"/>
  <c r="J16" i="11"/>
  <c r="J16" i="7"/>
  <c r="J16" i="6"/>
  <c r="J16" i="5"/>
  <c r="J16" i="20"/>
  <c r="J16" i="8"/>
  <c r="J16" i="12"/>
  <c r="J16" i="10"/>
  <c r="J16" i="21"/>
  <c r="J16" i="14"/>
  <c r="J20" i="19"/>
  <c r="J20" i="26"/>
  <c r="J20" i="24"/>
  <c r="J20" i="20"/>
  <c r="J20" i="18"/>
  <c r="J20" i="25"/>
  <c r="J20" i="23"/>
  <c r="J20" i="21"/>
  <c r="J20" i="17"/>
  <c r="J20" i="22"/>
  <c r="J20" i="4"/>
  <c r="J20" i="13"/>
  <c r="J20" i="9"/>
  <c r="J20" i="14"/>
  <c r="J20" i="12"/>
  <c r="J20" i="10"/>
  <c r="J20" i="8"/>
  <c r="J20" i="16"/>
  <c r="J20" i="15"/>
  <c r="J20" i="11"/>
  <c r="J20" i="7"/>
  <c r="J20" i="6"/>
  <c r="J20" i="5"/>
  <c r="J24" i="19"/>
  <c r="J24" i="26"/>
  <c r="J24" i="24"/>
  <c r="J24" i="20"/>
  <c r="J24" i="18"/>
  <c r="J24" i="17"/>
  <c r="J24" i="25"/>
  <c r="J24" i="23"/>
  <c r="J24" i="4"/>
  <c r="J24" i="21"/>
  <c r="J24" i="16"/>
  <c r="J24" i="15"/>
  <c r="J24" i="11"/>
  <c r="J24" i="7"/>
  <c r="J24" i="6"/>
  <c r="J24" i="5"/>
  <c r="J24" i="13"/>
  <c r="J24" i="8"/>
  <c r="J24" i="12"/>
  <c r="J24" i="22"/>
  <c r="J24" i="10"/>
  <c r="J24" i="14"/>
  <c r="J24" i="9"/>
  <c r="J28" i="19"/>
  <c r="J28" i="26"/>
  <c r="J28" i="24"/>
  <c r="J28" i="20"/>
  <c r="J28" i="18"/>
  <c r="J28" i="25"/>
  <c r="J28" i="23"/>
  <c r="J28" i="21"/>
  <c r="J28" i="22"/>
  <c r="J28" i="13"/>
  <c r="J28" i="9"/>
  <c r="J28" i="14"/>
  <c r="J28" i="12"/>
  <c r="J28" i="10"/>
  <c r="J28" i="8"/>
  <c r="J28" i="16"/>
  <c r="J28" i="15"/>
  <c r="J28" i="11"/>
  <c r="J28" i="7"/>
  <c r="J28" i="6"/>
  <c r="J28" i="5"/>
  <c r="J28" i="17"/>
  <c r="J28" i="4"/>
  <c r="J13" i="19"/>
  <c r="J13" i="26"/>
  <c r="J13" i="24"/>
  <c r="J13" i="20"/>
  <c r="J13" i="18"/>
  <c r="J13" i="25"/>
  <c r="J13" i="23"/>
  <c r="J13" i="21"/>
  <c r="J13" i="17"/>
  <c r="J13" i="22"/>
  <c r="J13" i="4"/>
  <c r="J13" i="13"/>
  <c r="J13" i="9"/>
  <c r="J13" i="14"/>
  <c r="J13" i="12"/>
  <c r="J13" i="10"/>
  <c r="J13" i="8"/>
  <c r="J13" i="16"/>
  <c r="J13" i="15"/>
  <c r="J13" i="11"/>
  <c r="J13" i="7"/>
  <c r="J13" i="6"/>
  <c r="J13" i="5"/>
  <c r="J32" i="19"/>
  <c r="J32" i="4"/>
  <c r="J32" i="13"/>
  <c r="J32" i="9"/>
  <c r="J32" i="5"/>
  <c r="J32" i="24"/>
  <c r="J32" i="26"/>
  <c r="J32" i="12"/>
  <c r="J30" i="19"/>
  <c r="J30" i="26"/>
  <c r="J30" i="24"/>
  <c r="J30" i="20"/>
  <c r="J30" i="18"/>
  <c r="J30" i="25"/>
  <c r="J30" i="23"/>
  <c r="J30" i="21"/>
  <c r="J30" i="17"/>
  <c r="J30" i="4"/>
  <c r="J30" i="13"/>
  <c r="J30" i="9"/>
  <c r="J30" i="14"/>
  <c r="J30" i="12"/>
  <c r="J30" i="10"/>
  <c r="J30" i="8"/>
  <c r="J30" i="16"/>
  <c r="J30" i="15"/>
  <c r="J30" i="11"/>
  <c r="J30" i="7"/>
  <c r="J30" i="6"/>
  <c r="J30" i="5"/>
  <c r="J30" i="22"/>
  <c r="J25" i="19"/>
  <c r="J25" i="22"/>
  <c r="J25" i="21"/>
  <c r="J25" i="16"/>
  <c r="J25" i="15"/>
  <c r="J25" i="11"/>
  <c r="J25" i="7"/>
  <c r="J25" i="6"/>
  <c r="J25" i="5"/>
  <c r="J25" i="25"/>
  <c r="J25" i="26"/>
  <c r="J25" i="17"/>
  <c r="J25" i="18"/>
  <c r="J25" i="24"/>
  <c r="J25" i="23"/>
  <c r="J25" i="14"/>
  <c r="J25" i="12"/>
  <c r="J25" i="10"/>
  <c r="J25" i="8"/>
  <c r="J25" i="20"/>
  <c r="J25" i="13"/>
  <c r="J25" i="9"/>
  <c r="J25" i="4"/>
  <c r="J9" i="19"/>
  <c r="J9" i="22"/>
  <c r="J9" i="26"/>
  <c r="J9" i="16"/>
  <c r="J9" i="15"/>
  <c r="J9" i="11"/>
  <c r="J9" i="7"/>
  <c r="J9" i="6"/>
  <c r="J9" i="5"/>
  <c r="J9" i="18"/>
  <c r="J9" i="25"/>
  <c r="J9" i="24"/>
  <c r="J9" i="23"/>
  <c r="J9" i="20"/>
  <c r="J9" i="21"/>
  <c r="J9" i="17"/>
  <c r="J9" i="14"/>
  <c r="J9" i="12"/>
  <c r="J9" i="10"/>
  <c r="J9" i="8"/>
  <c r="J9" i="4"/>
  <c r="J9" i="13"/>
  <c r="J9" i="9"/>
  <c r="J26" i="25"/>
  <c r="J26" i="23"/>
  <c r="J26" i="21"/>
  <c r="J26" i="17"/>
  <c r="J26" i="22"/>
  <c r="J26" i="14"/>
  <c r="J26" i="12"/>
  <c r="J26" i="10"/>
  <c r="J26" i="8"/>
  <c r="J26" i="16"/>
  <c r="J26" i="15"/>
  <c r="J26" i="11"/>
  <c r="J26" i="7"/>
  <c r="J26" i="6"/>
  <c r="J26" i="5"/>
  <c r="J26" i="26"/>
  <c r="J26" i="24"/>
  <c r="J26" i="19"/>
  <c r="J26" i="20"/>
  <c r="J26" i="13"/>
  <c r="J26" i="9"/>
  <c r="J26" i="18"/>
  <c r="J26" i="4"/>
  <c r="J5" i="19"/>
  <c r="J5" i="26"/>
  <c r="J5" i="24"/>
  <c r="J5" i="20"/>
  <c r="J5" i="18"/>
  <c r="J5" i="25"/>
  <c r="J5" i="23"/>
  <c r="J5" i="21"/>
  <c r="J5" i="17"/>
  <c r="J5" i="22"/>
  <c r="J5" i="4"/>
  <c r="M5" i="4" s="1"/>
  <c r="P5" i="4" s="1"/>
  <c r="J5" i="11"/>
  <c r="J5" i="5"/>
  <c r="M5" i="5" s="1"/>
  <c r="P5" i="5" s="1"/>
  <c r="J5" i="13"/>
  <c r="J5" i="9"/>
  <c r="J5" i="16"/>
  <c r="J5" i="6"/>
  <c r="J5" i="14"/>
  <c r="J5" i="12"/>
  <c r="J5" i="10"/>
  <c r="J5" i="8"/>
  <c r="J5" i="7"/>
  <c r="J5" i="15"/>
  <c r="J17" i="25"/>
  <c r="J17" i="23"/>
  <c r="J17" i="21"/>
  <c r="J17" i="17"/>
  <c r="J17" i="22"/>
  <c r="J17" i="26"/>
  <c r="J17" i="18"/>
  <c r="J17" i="4"/>
  <c r="J17" i="19"/>
  <c r="J17" i="14"/>
  <c r="J17" i="12"/>
  <c r="J17" i="10"/>
  <c r="J17" i="8"/>
  <c r="J17" i="16"/>
  <c r="J17" i="15"/>
  <c r="J17" i="11"/>
  <c r="J17" i="7"/>
  <c r="J17" i="6"/>
  <c r="J17" i="5"/>
  <c r="J17" i="20"/>
  <c r="J17" i="13"/>
  <c r="J17" i="24"/>
  <c r="J17" i="9"/>
  <c r="M3" i="26" l="1"/>
  <c r="O3" i="26"/>
  <c r="O5" i="11"/>
  <c r="P5" i="11" s="1"/>
  <c r="M5" i="11"/>
  <c r="M9" i="18"/>
  <c r="O9" i="18"/>
  <c r="P9" i="18" s="1"/>
  <c r="O8" i="17"/>
  <c r="P8" i="17" s="1"/>
  <c r="M8" i="17"/>
  <c r="O8" i="19"/>
  <c r="M8" i="19"/>
  <c r="M4" i="12"/>
  <c r="O4" i="12"/>
  <c r="M7" i="22"/>
  <c r="P7" i="22" s="1"/>
  <c r="O7" i="22"/>
  <c r="O3" i="16"/>
  <c r="M3" i="16"/>
  <c r="O3" i="19"/>
  <c r="M3" i="19"/>
  <c r="M26" i="20"/>
  <c r="M23" i="20"/>
  <c r="M28" i="20"/>
  <c r="M22" i="20"/>
  <c r="M25" i="20"/>
  <c r="M30" i="20"/>
  <c r="M29" i="20"/>
  <c r="M24" i="20"/>
  <c r="M27" i="20"/>
  <c r="O22" i="20"/>
  <c r="O29" i="20"/>
  <c r="O24" i="20"/>
  <c r="O27" i="20"/>
  <c r="O25" i="20"/>
  <c r="O28" i="20"/>
  <c r="O23" i="20"/>
  <c r="O26" i="20"/>
  <c r="O30" i="20"/>
  <c r="O14" i="20"/>
  <c r="M19" i="20"/>
  <c r="O12" i="20"/>
  <c r="O17" i="20"/>
  <c r="O21" i="20"/>
  <c r="M15" i="20"/>
  <c r="M20" i="20"/>
  <c r="O18" i="20"/>
  <c r="M11" i="20"/>
  <c r="M17" i="20"/>
  <c r="M21" i="20"/>
  <c r="M14" i="20"/>
  <c r="O15" i="20"/>
  <c r="M16" i="20"/>
  <c r="O11" i="20"/>
  <c r="P11" i="20" s="1"/>
  <c r="M13" i="20"/>
  <c r="O19" i="20"/>
  <c r="O16" i="20"/>
  <c r="M18" i="20"/>
  <c r="O13" i="20"/>
  <c r="M12" i="20"/>
  <c r="O10" i="20"/>
  <c r="P10" i="20" s="1"/>
  <c r="O20" i="20"/>
  <c r="M10" i="20"/>
  <c r="O27" i="17"/>
  <c r="O26" i="17"/>
  <c r="M26" i="17"/>
  <c r="M22" i="17"/>
  <c r="M30" i="17"/>
  <c r="M29" i="17"/>
  <c r="M21" i="17"/>
  <c r="M13" i="17"/>
  <c r="M25" i="17"/>
  <c r="O30" i="17"/>
  <c r="O29" i="17"/>
  <c r="M23" i="17"/>
  <c r="O28" i="17"/>
  <c r="M24" i="17"/>
  <c r="M28" i="17"/>
  <c r="M27" i="17"/>
  <c r="O22" i="17"/>
  <c r="O11" i="17"/>
  <c r="O17" i="17"/>
  <c r="O10" i="17"/>
  <c r="P10" i="17" s="1"/>
  <c r="O18" i="17"/>
  <c r="O24" i="17"/>
  <c r="O19" i="17"/>
  <c r="O13" i="17"/>
  <c r="P13" i="17" s="1"/>
  <c r="O20" i="17"/>
  <c r="O21" i="17"/>
  <c r="O25" i="17"/>
  <c r="O16" i="17"/>
  <c r="O15" i="17"/>
  <c r="O23" i="17"/>
  <c r="O14" i="17"/>
  <c r="M18" i="17"/>
  <c r="M17" i="17"/>
  <c r="O12" i="17"/>
  <c r="P12" i="17" s="1"/>
  <c r="M12" i="17"/>
  <c r="M15" i="17"/>
  <c r="M16" i="17"/>
  <c r="M10" i="17"/>
  <c r="M20" i="17"/>
  <c r="M14" i="17"/>
  <c r="M19" i="17"/>
  <c r="M11" i="17"/>
  <c r="M6" i="8"/>
  <c r="O6" i="8"/>
  <c r="M2" i="15"/>
  <c r="O2" i="15"/>
  <c r="O2" i="24"/>
  <c r="M2" i="24"/>
  <c r="M1" i="11"/>
  <c r="O1" i="11"/>
  <c r="O9" i="25"/>
  <c r="M9" i="25"/>
  <c r="P9" i="25" s="1"/>
  <c r="M8" i="26"/>
  <c r="O8" i="26"/>
  <c r="S5" i="4"/>
  <c r="T5" i="4"/>
  <c r="Q5" i="4"/>
  <c r="R5" i="4" s="1"/>
  <c r="M9" i="5"/>
  <c r="P9" i="5" s="1"/>
  <c r="M8" i="5"/>
  <c r="P8" i="5" s="1"/>
  <c r="O4" i="14"/>
  <c r="M4" i="14"/>
  <c r="O7" i="17"/>
  <c r="M7" i="17"/>
  <c r="M3" i="8"/>
  <c r="O3" i="8"/>
  <c r="M27" i="19"/>
  <c r="M25" i="19"/>
  <c r="O27" i="19"/>
  <c r="M26" i="19"/>
  <c r="M30" i="19"/>
  <c r="M24" i="19"/>
  <c r="O26" i="19"/>
  <c r="O25" i="19"/>
  <c r="O24" i="19"/>
  <c r="M29" i="19"/>
  <c r="O28" i="19"/>
  <c r="M28" i="19"/>
  <c r="O30" i="19"/>
  <c r="O29" i="19"/>
  <c r="O22" i="19"/>
  <c r="M22" i="19"/>
  <c r="O13" i="19"/>
  <c r="O10" i="19"/>
  <c r="M10" i="19"/>
  <c r="P10" i="19" s="1"/>
  <c r="M16" i="19"/>
  <c r="M13" i="19"/>
  <c r="M20" i="19"/>
  <c r="M15" i="19"/>
  <c r="O12" i="19"/>
  <c r="O19" i="19"/>
  <c r="M21" i="19"/>
  <c r="O21" i="19"/>
  <c r="M17" i="19"/>
  <c r="M19" i="19"/>
  <c r="O14" i="19"/>
  <c r="O18" i="19"/>
  <c r="O20" i="19"/>
  <c r="M11" i="19"/>
  <c r="P11" i="19" s="1"/>
  <c r="O23" i="19"/>
  <c r="O15" i="19"/>
  <c r="O17" i="19"/>
  <c r="O16" i="19"/>
  <c r="M14" i="19"/>
  <c r="P14" i="19" s="1"/>
  <c r="M18" i="19"/>
  <c r="M12" i="19"/>
  <c r="P12" i="19" s="1"/>
  <c r="O11" i="19"/>
  <c r="M23" i="19"/>
  <c r="M26" i="21"/>
  <c r="M30" i="21"/>
  <c r="M29" i="21"/>
  <c r="M28" i="21"/>
  <c r="M25" i="21"/>
  <c r="M24" i="21"/>
  <c r="M27" i="21"/>
  <c r="M23" i="21"/>
  <c r="O29" i="21"/>
  <c r="O28" i="21"/>
  <c r="O23" i="21"/>
  <c r="O24" i="21"/>
  <c r="O27" i="21"/>
  <c r="O26" i="21"/>
  <c r="O30" i="21"/>
  <c r="O25" i="21"/>
  <c r="O12" i="21"/>
  <c r="O17" i="21"/>
  <c r="O18" i="21"/>
  <c r="M19" i="21"/>
  <c r="O19" i="21"/>
  <c r="M11" i="21"/>
  <c r="O13" i="21"/>
  <c r="P13" i="21" s="1"/>
  <c r="M10" i="21"/>
  <c r="M12" i="21"/>
  <c r="O16" i="21"/>
  <c r="M14" i="21"/>
  <c r="M18" i="21"/>
  <c r="O15" i="21"/>
  <c r="M21" i="21"/>
  <c r="O11" i="21"/>
  <c r="P11" i="21" s="1"/>
  <c r="M13" i="21"/>
  <c r="M16" i="21"/>
  <c r="M22" i="21"/>
  <c r="O22" i="21"/>
  <c r="O10" i="21"/>
  <c r="P10" i="21" s="1"/>
  <c r="O20" i="21"/>
  <c r="M15" i="21"/>
  <c r="O21" i="21"/>
  <c r="M20" i="21"/>
  <c r="M17" i="21"/>
  <c r="O14" i="21"/>
  <c r="M6" i="22"/>
  <c r="O6" i="22"/>
  <c r="O2" i="16"/>
  <c r="M2" i="16"/>
  <c r="O2" i="26"/>
  <c r="M2" i="26"/>
  <c r="O1" i="19"/>
  <c r="M1" i="19"/>
  <c r="P1" i="19" s="1"/>
  <c r="Q5" i="5"/>
  <c r="R5" i="5" s="1"/>
  <c r="S5" i="5"/>
  <c r="T5" i="5"/>
  <c r="O8" i="12"/>
  <c r="M8" i="12"/>
  <c r="M5" i="22"/>
  <c r="O5" i="22"/>
  <c r="M9" i="6"/>
  <c r="O9" i="6"/>
  <c r="M8" i="6"/>
  <c r="O8" i="6"/>
  <c r="O4" i="9"/>
  <c r="P4" i="9" s="1"/>
  <c r="M4" i="9"/>
  <c r="M7" i="21"/>
  <c r="O7" i="21"/>
  <c r="P7" i="21" s="1"/>
  <c r="O3" i="10"/>
  <c r="M3" i="10"/>
  <c r="P3" i="10" s="1"/>
  <c r="M24" i="24"/>
  <c r="M26" i="24"/>
  <c r="M29" i="24"/>
  <c r="M23" i="24"/>
  <c r="M25" i="24"/>
  <c r="M30" i="24"/>
  <c r="M22" i="24"/>
  <c r="M28" i="24"/>
  <c r="M20" i="24"/>
  <c r="M27" i="24"/>
  <c r="O27" i="24"/>
  <c r="O26" i="24"/>
  <c r="O20" i="24"/>
  <c r="O25" i="24"/>
  <c r="O30" i="24"/>
  <c r="O22" i="24"/>
  <c r="O24" i="24"/>
  <c r="O23" i="24"/>
  <c r="O21" i="24"/>
  <c r="O29" i="24"/>
  <c r="O28" i="24"/>
  <c r="M21" i="24"/>
  <c r="M14" i="24"/>
  <c r="O10" i="24"/>
  <c r="O14" i="24"/>
  <c r="M10" i="24"/>
  <c r="M11" i="24"/>
  <c r="O12" i="24"/>
  <c r="O17" i="24"/>
  <c r="M17" i="24"/>
  <c r="O15" i="24"/>
  <c r="O13" i="24"/>
  <c r="M15" i="24"/>
  <c r="O16" i="24"/>
  <c r="O11" i="24"/>
  <c r="M13" i="24"/>
  <c r="O19" i="24"/>
  <c r="M19" i="24"/>
  <c r="M18" i="24"/>
  <c r="O18" i="24"/>
  <c r="M12" i="24"/>
  <c r="M16" i="24"/>
  <c r="M29" i="23"/>
  <c r="M28" i="23"/>
  <c r="M25" i="23"/>
  <c r="M27" i="23"/>
  <c r="M26" i="23"/>
  <c r="M23" i="23"/>
  <c r="M24" i="23"/>
  <c r="M30" i="23"/>
  <c r="O23" i="23"/>
  <c r="O25" i="23"/>
  <c r="O27" i="23"/>
  <c r="O30" i="23"/>
  <c r="O28" i="23"/>
  <c r="O24" i="23"/>
  <c r="O29" i="23"/>
  <c r="O26" i="23"/>
  <c r="O11" i="23"/>
  <c r="M11" i="23"/>
  <c r="M20" i="23"/>
  <c r="O12" i="23"/>
  <c r="P12" i="23" s="1"/>
  <c r="M17" i="23"/>
  <c r="O13" i="23"/>
  <c r="P13" i="23" s="1"/>
  <c r="O10" i="23"/>
  <c r="M12" i="23"/>
  <c r="M15" i="23"/>
  <c r="M21" i="23"/>
  <c r="O14" i="23"/>
  <c r="M13" i="23"/>
  <c r="M16" i="23"/>
  <c r="O17" i="23"/>
  <c r="M22" i="23"/>
  <c r="O18" i="23"/>
  <c r="M10" i="23"/>
  <c r="O22" i="23"/>
  <c r="M19" i="23"/>
  <c r="M18" i="23"/>
  <c r="O15" i="23"/>
  <c r="M14" i="23"/>
  <c r="O19" i="23"/>
  <c r="O16" i="23"/>
  <c r="O21" i="23"/>
  <c r="O20" i="23"/>
  <c r="O6" i="17"/>
  <c r="M6" i="17"/>
  <c r="O2" i="8"/>
  <c r="M2" i="8"/>
  <c r="M1" i="23"/>
  <c r="P1" i="23" s="1"/>
  <c r="O1" i="23"/>
  <c r="O5" i="17"/>
  <c r="P5" i="17" s="1"/>
  <c r="M5" i="17"/>
  <c r="O9" i="9"/>
  <c r="M9" i="9"/>
  <c r="O9" i="7"/>
  <c r="M9" i="7"/>
  <c r="P9" i="7" s="1"/>
  <c r="M8" i="7"/>
  <c r="P8" i="7" s="1"/>
  <c r="O8" i="7"/>
  <c r="O4" i="13"/>
  <c r="M4" i="13"/>
  <c r="M7" i="11"/>
  <c r="O7" i="11"/>
  <c r="P7" i="11" s="1"/>
  <c r="O7" i="23"/>
  <c r="P7" i="23" s="1"/>
  <c r="M7" i="23"/>
  <c r="M3" i="12"/>
  <c r="O3" i="12"/>
  <c r="M24" i="18"/>
  <c r="M26" i="18"/>
  <c r="M30" i="18"/>
  <c r="M29" i="18"/>
  <c r="M28" i="18"/>
  <c r="M25" i="18"/>
  <c r="M27" i="18"/>
  <c r="O24" i="18"/>
  <c r="O26" i="18"/>
  <c r="O30" i="18"/>
  <c r="O29" i="18"/>
  <c r="O25" i="18"/>
  <c r="O28" i="18"/>
  <c r="O27" i="18"/>
  <c r="O22" i="18"/>
  <c r="O23" i="18"/>
  <c r="M22" i="18"/>
  <c r="M23" i="18"/>
  <c r="O20" i="18"/>
  <c r="O13" i="18"/>
  <c r="M15" i="18"/>
  <c r="M20" i="18"/>
  <c r="O14" i="18"/>
  <c r="P14" i="18" s="1"/>
  <c r="M14" i="18"/>
  <c r="O10" i="18"/>
  <c r="O11" i="18"/>
  <c r="P11" i="18" s="1"/>
  <c r="M21" i="18"/>
  <c r="O19" i="18"/>
  <c r="M11" i="18"/>
  <c r="M19" i="18"/>
  <c r="O17" i="18"/>
  <c r="O12" i="18"/>
  <c r="M12" i="18"/>
  <c r="M10" i="18"/>
  <c r="M16" i="18"/>
  <c r="M17" i="18"/>
  <c r="O18" i="18"/>
  <c r="O15" i="18"/>
  <c r="M13" i="18"/>
  <c r="O21" i="18"/>
  <c r="M18" i="18"/>
  <c r="O16" i="18"/>
  <c r="O29" i="25"/>
  <c r="M30" i="25"/>
  <c r="O28" i="25"/>
  <c r="M28" i="25"/>
  <c r="M29" i="25"/>
  <c r="O27" i="25"/>
  <c r="M26" i="25"/>
  <c r="M23" i="25"/>
  <c r="O26" i="25"/>
  <c r="M25" i="25"/>
  <c r="O25" i="25"/>
  <c r="O30" i="25"/>
  <c r="O24" i="25"/>
  <c r="O23" i="25"/>
  <c r="M24" i="25"/>
  <c r="M27" i="25"/>
  <c r="M21" i="25"/>
  <c r="O13" i="25"/>
  <c r="M19" i="25"/>
  <c r="O17" i="25"/>
  <c r="M13" i="25"/>
  <c r="O19" i="25"/>
  <c r="O21" i="25"/>
  <c r="M17" i="25"/>
  <c r="M12" i="25"/>
  <c r="P12" i="25" s="1"/>
  <c r="O18" i="25"/>
  <c r="O15" i="25"/>
  <c r="O22" i="25"/>
  <c r="O16" i="25"/>
  <c r="M15" i="25"/>
  <c r="O11" i="25"/>
  <c r="M10" i="25"/>
  <c r="M20" i="25"/>
  <c r="O10" i="25"/>
  <c r="O20" i="25"/>
  <c r="M18" i="25"/>
  <c r="M22" i="25"/>
  <c r="M14" i="25"/>
  <c r="O14" i="25"/>
  <c r="M16" i="25"/>
  <c r="M11" i="25"/>
  <c r="P11" i="25" s="1"/>
  <c r="O12" i="25"/>
  <c r="O6" i="21"/>
  <c r="M6" i="21"/>
  <c r="M2" i="10"/>
  <c r="P2" i="10" s="1"/>
  <c r="O2" i="10"/>
  <c r="M1" i="24"/>
  <c r="O1" i="24"/>
  <c r="P1" i="24" s="1"/>
  <c r="O4" i="10"/>
  <c r="M4" i="10"/>
  <c r="P4" i="10" s="1"/>
  <c r="M5" i="21"/>
  <c r="O5" i="21"/>
  <c r="O9" i="13"/>
  <c r="P9" i="13" s="1"/>
  <c r="M9" i="13"/>
  <c r="O9" i="11"/>
  <c r="P9" i="11" s="1"/>
  <c r="M9" i="11"/>
  <c r="O8" i="11"/>
  <c r="P8" i="11" s="1"/>
  <c r="M8" i="11"/>
  <c r="M4" i="4"/>
  <c r="P4" i="4" s="1"/>
  <c r="O7" i="14"/>
  <c r="P7" i="14" s="1"/>
  <c r="M7" i="14"/>
  <c r="O7" i="25"/>
  <c r="M7" i="25"/>
  <c r="P7" i="25" s="1"/>
  <c r="M3" i="14"/>
  <c r="O3" i="14"/>
  <c r="M28" i="5"/>
  <c r="M23" i="5"/>
  <c r="M27" i="5"/>
  <c r="M25" i="5"/>
  <c r="M24" i="5"/>
  <c r="M21" i="5"/>
  <c r="M30" i="5"/>
  <c r="M29" i="5"/>
  <c r="M26" i="5"/>
  <c r="M15" i="5"/>
  <c r="M19" i="5"/>
  <c r="M16" i="5"/>
  <c r="M14" i="5"/>
  <c r="M18" i="5"/>
  <c r="M11" i="5"/>
  <c r="P11" i="5" s="1"/>
  <c r="M12" i="5"/>
  <c r="P12" i="5" s="1"/>
  <c r="M10" i="5"/>
  <c r="P10" i="5" s="1"/>
  <c r="M22" i="5"/>
  <c r="M17" i="5"/>
  <c r="M20" i="5"/>
  <c r="M13" i="5"/>
  <c r="P13" i="5" s="1"/>
  <c r="O6" i="11"/>
  <c r="P6" i="11" s="1"/>
  <c r="M6" i="11"/>
  <c r="O6" i="23"/>
  <c r="P6" i="23" s="1"/>
  <c r="M6" i="23"/>
  <c r="M2" i="12"/>
  <c r="O2" i="12"/>
  <c r="P2" i="12" s="1"/>
  <c r="S1" i="5"/>
  <c r="T1" i="5"/>
  <c r="Q1" i="5"/>
  <c r="R1" i="5" s="1"/>
  <c r="O3" i="15"/>
  <c r="P3" i="15" s="1"/>
  <c r="M3" i="15"/>
  <c r="O5" i="15"/>
  <c r="P5" i="15" s="1"/>
  <c r="M5" i="15"/>
  <c r="M5" i="23"/>
  <c r="O5" i="23"/>
  <c r="P5" i="23" s="1"/>
  <c r="M9" i="4"/>
  <c r="O9" i="15"/>
  <c r="P9" i="15" s="1"/>
  <c r="M9" i="15"/>
  <c r="M8" i="15"/>
  <c r="O8" i="15"/>
  <c r="O4" i="22"/>
  <c r="M4" i="22"/>
  <c r="P4" i="22" s="1"/>
  <c r="O7" i="16"/>
  <c r="P7" i="16" s="1"/>
  <c r="M7" i="16"/>
  <c r="O7" i="18"/>
  <c r="M7" i="18"/>
  <c r="M3" i="9"/>
  <c r="O3" i="9"/>
  <c r="P3" i="9" s="1"/>
  <c r="M29" i="6"/>
  <c r="M28" i="6"/>
  <c r="M21" i="6"/>
  <c r="M27" i="6"/>
  <c r="M25" i="6"/>
  <c r="M17" i="6"/>
  <c r="M24" i="6"/>
  <c r="M23" i="6"/>
  <c r="M30" i="6"/>
  <c r="M22" i="6"/>
  <c r="M20" i="6"/>
  <c r="M26" i="6"/>
  <c r="O21" i="6"/>
  <c r="O22" i="6"/>
  <c r="O24" i="6"/>
  <c r="O23" i="6"/>
  <c r="O27" i="6"/>
  <c r="O28" i="6"/>
  <c r="O26" i="6"/>
  <c r="O17" i="6"/>
  <c r="O25" i="6"/>
  <c r="O30" i="6"/>
  <c r="O29" i="6"/>
  <c r="O20" i="6"/>
  <c r="O11" i="6"/>
  <c r="M19" i="6"/>
  <c r="M10" i="6"/>
  <c r="M13" i="6"/>
  <c r="O10" i="6"/>
  <c r="P10" i="6" s="1"/>
  <c r="O15" i="6"/>
  <c r="M16" i="6"/>
  <c r="M12" i="6"/>
  <c r="O18" i="6"/>
  <c r="O19" i="6"/>
  <c r="M14" i="6"/>
  <c r="O12" i="6"/>
  <c r="M15" i="6"/>
  <c r="M18" i="6"/>
  <c r="M11" i="6"/>
  <c r="O14" i="6"/>
  <c r="O16" i="6"/>
  <c r="O13" i="6"/>
  <c r="M6" i="6"/>
  <c r="O6" i="6"/>
  <c r="O6" i="25"/>
  <c r="M6" i="25"/>
  <c r="P6" i="25" s="1"/>
  <c r="M2" i="14"/>
  <c r="O2" i="14"/>
  <c r="P2" i="14" s="1"/>
  <c r="M1" i="12"/>
  <c r="P1" i="12" s="1"/>
  <c r="O1" i="12"/>
  <c r="O7" i="9"/>
  <c r="P7" i="9" s="1"/>
  <c r="M7" i="9"/>
  <c r="M5" i="7"/>
  <c r="O5" i="7"/>
  <c r="M5" i="25"/>
  <c r="P5" i="25" s="1"/>
  <c r="O5" i="25"/>
  <c r="M9" i="8"/>
  <c r="O9" i="8"/>
  <c r="P9" i="8" s="1"/>
  <c r="O9" i="16"/>
  <c r="P9" i="16" s="1"/>
  <c r="M9" i="16"/>
  <c r="O8" i="16"/>
  <c r="M8" i="16"/>
  <c r="M4" i="17"/>
  <c r="O4" i="17"/>
  <c r="P4" i="17" s="1"/>
  <c r="M7" i="7"/>
  <c r="P7" i="7" s="1"/>
  <c r="O7" i="7"/>
  <c r="M7" i="20"/>
  <c r="O7" i="20"/>
  <c r="O3" i="13"/>
  <c r="M3" i="13"/>
  <c r="P3" i="13" s="1"/>
  <c r="O30" i="7"/>
  <c r="O13" i="7"/>
  <c r="O22" i="7"/>
  <c r="M23" i="7"/>
  <c r="M10" i="7"/>
  <c r="O28" i="7"/>
  <c r="O14" i="7"/>
  <c r="M13" i="7"/>
  <c r="M27" i="7"/>
  <c r="M19" i="7"/>
  <c r="O10" i="7"/>
  <c r="O27" i="7"/>
  <c r="M30" i="7"/>
  <c r="O19" i="7"/>
  <c r="M22" i="7"/>
  <c r="O26" i="7"/>
  <c r="M29" i="7"/>
  <c r="O25" i="7"/>
  <c r="M26" i="7"/>
  <c r="M14" i="7"/>
  <c r="M25" i="7"/>
  <c r="O24" i="7"/>
  <c r="O16" i="7"/>
  <c r="M24" i="7"/>
  <c r="M28" i="7"/>
  <c r="O23" i="7"/>
  <c r="M16" i="7"/>
  <c r="O29" i="7"/>
  <c r="M15" i="7"/>
  <c r="M17" i="7"/>
  <c r="O11" i="7"/>
  <c r="O18" i="7"/>
  <c r="O17" i="7"/>
  <c r="M18" i="7"/>
  <c r="O12" i="7"/>
  <c r="M11" i="7"/>
  <c r="P11" i="7" s="1"/>
  <c r="O15" i="7"/>
  <c r="M12" i="7"/>
  <c r="M20" i="7"/>
  <c r="M21" i="7"/>
  <c r="O20" i="7"/>
  <c r="O21" i="7"/>
  <c r="M6" i="7"/>
  <c r="P6" i="7" s="1"/>
  <c r="O6" i="7"/>
  <c r="M6" i="18"/>
  <c r="O6" i="18"/>
  <c r="M2" i="9"/>
  <c r="O2" i="9"/>
  <c r="P2" i="9" s="1"/>
  <c r="O1" i="25"/>
  <c r="M1" i="25"/>
  <c r="M5" i="8"/>
  <c r="O5" i="8"/>
  <c r="O5" i="18"/>
  <c r="P5" i="18" s="1"/>
  <c r="M5" i="18"/>
  <c r="O9" i="10"/>
  <c r="M9" i="10"/>
  <c r="P9" i="10" s="1"/>
  <c r="M9" i="26"/>
  <c r="O9" i="26"/>
  <c r="P9" i="26" s="1"/>
  <c r="O4" i="21"/>
  <c r="P4" i="21" s="1"/>
  <c r="M4" i="21"/>
  <c r="M7" i="10"/>
  <c r="P7" i="10" s="1"/>
  <c r="O7" i="10"/>
  <c r="O7" i="24"/>
  <c r="M7" i="24"/>
  <c r="O3" i="22"/>
  <c r="M3" i="22"/>
  <c r="M25" i="11"/>
  <c r="M29" i="11"/>
  <c r="M24" i="11"/>
  <c r="M22" i="11"/>
  <c r="M27" i="11"/>
  <c r="M21" i="11"/>
  <c r="M30" i="11"/>
  <c r="M23" i="11"/>
  <c r="M26" i="11"/>
  <c r="M28" i="11"/>
  <c r="O22" i="11"/>
  <c r="O27" i="11"/>
  <c r="O29" i="11"/>
  <c r="O21" i="11"/>
  <c r="O30" i="11"/>
  <c r="O26" i="11"/>
  <c r="O25" i="11"/>
  <c r="O24" i="11"/>
  <c r="O28" i="11"/>
  <c r="O20" i="11"/>
  <c r="O23" i="11"/>
  <c r="M20" i="11"/>
  <c r="O18" i="11"/>
  <c r="O17" i="11"/>
  <c r="M14" i="11"/>
  <c r="O15" i="11"/>
  <c r="O14" i="11"/>
  <c r="M10" i="11"/>
  <c r="O12" i="11"/>
  <c r="O11" i="11"/>
  <c r="P11" i="11" s="1"/>
  <c r="M16" i="11"/>
  <c r="M18" i="11"/>
  <c r="M12" i="11"/>
  <c r="M17" i="11"/>
  <c r="M19" i="11"/>
  <c r="O16" i="11"/>
  <c r="M11" i="11"/>
  <c r="O19" i="11"/>
  <c r="O13" i="11"/>
  <c r="O10" i="11"/>
  <c r="P10" i="11" s="1"/>
  <c r="M15" i="11"/>
  <c r="M13" i="11"/>
  <c r="O6" i="16"/>
  <c r="P6" i="16" s="1"/>
  <c r="M6" i="16"/>
  <c r="O6" i="20"/>
  <c r="M6" i="20"/>
  <c r="M2" i="13"/>
  <c r="P2" i="13" s="1"/>
  <c r="O2" i="13"/>
  <c r="M1" i="26"/>
  <c r="O1" i="26"/>
  <c r="O9" i="22"/>
  <c r="M9" i="22"/>
  <c r="M8" i="21"/>
  <c r="O8" i="21"/>
  <c r="P8" i="21" s="1"/>
  <c r="Q4" i="5"/>
  <c r="R4" i="5" s="1"/>
  <c r="S4" i="5"/>
  <c r="T4" i="5"/>
  <c r="O4" i="23"/>
  <c r="P4" i="23" s="1"/>
  <c r="M4" i="23"/>
  <c r="M7" i="6"/>
  <c r="O7" i="6"/>
  <c r="P7" i="6" s="1"/>
  <c r="M7" i="26"/>
  <c r="O7" i="26"/>
  <c r="M3" i="17"/>
  <c r="O3" i="17"/>
  <c r="M24" i="15"/>
  <c r="M29" i="15"/>
  <c r="M26" i="15"/>
  <c r="M23" i="15"/>
  <c r="M30" i="15"/>
  <c r="M28" i="15"/>
  <c r="M25" i="15"/>
  <c r="M27" i="15"/>
  <c r="O26" i="15"/>
  <c r="O28" i="15"/>
  <c r="O23" i="15"/>
  <c r="M21" i="15"/>
  <c r="O30" i="15"/>
  <c r="O27" i="15"/>
  <c r="O29" i="15"/>
  <c r="O20" i="15"/>
  <c r="O24" i="15"/>
  <c r="O25" i="15"/>
  <c r="O21" i="15"/>
  <c r="M20" i="15"/>
  <c r="O12" i="15"/>
  <c r="P12" i="15" s="1"/>
  <c r="O18" i="15"/>
  <c r="O10" i="15"/>
  <c r="P10" i="15" s="1"/>
  <c r="O22" i="15"/>
  <c r="O11" i="15"/>
  <c r="P11" i="15" s="1"/>
  <c r="M10" i="15"/>
  <c r="O17" i="15"/>
  <c r="M13" i="15"/>
  <c r="M22" i="15"/>
  <c r="O19" i="15"/>
  <c r="O13" i="15"/>
  <c r="O15" i="15"/>
  <c r="M11" i="15"/>
  <c r="M18" i="15"/>
  <c r="M19" i="15"/>
  <c r="O16" i="15"/>
  <c r="M15" i="15"/>
  <c r="O14" i="15"/>
  <c r="M14" i="15"/>
  <c r="M17" i="15"/>
  <c r="M16" i="15"/>
  <c r="M12" i="15"/>
  <c r="M6" i="5"/>
  <c r="P6" i="5" s="1"/>
  <c r="O6" i="24"/>
  <c r="P6" i="24" s="1"/>
  <c r="M6" i="24"/>
  <c r="Q2" i="4"/>
  <c r="R2" i="4" s="1"/>
  <c r="S2" i="4"/>
  <c r="T2" i="4"/>
  <c r="M1" i="8"/>
  <c r="P1" i="8" s="1"/>
  <c r="O1" i="8"/>
  <c r="M5" i="12"/>
  <c r="O5" i="12"/>
  <c r="P5" i="12" s="1"/>
  <c r="M5" i="24"/>
  <c r="O5" i="24"/>
  <c r="P5" i="24" s="1"/>
  <c r="O9" i="14"/>
  <c r="P9" i="14" s="1"/>
  <c r="M9" i="14"/>
  <c r="O9" i="19"/>
  <c r="M9" i="19"/>
  <c r="M8" i="22"/>
  <c r="O8" i="22"/>
  <c r="O4" i="6"/>
  <c r="P4" i="6" s="1"/>
  <c r="M4" i="6"/>
  <c r="O4" i="25"/>
  <c r="M4" i="25"/>
  <c r="P4" i="25" s="1"/>
  <c r="M7" i="8"/>
  <c r="O7" i="8"/>
  <c r="O7" i="19"/>
  <c r="M7" i="19"/>
  <c r="P7" i="19" s="1"/>
  <c r="O3" i="21"/>
  <c r="M3" i="21"/>
  <c r="M26" i="16"/>
  <c r="M20" i="16"/>
  <c r="M14" i="16"/>
  <c r="M25" i="16"/>
  <c r="M12" i="16"/>
  <c r="M27" i="16"/>
  <c r="M24" i="16"/>
  <c r="M11" i="16"/>
  <c r="M16" i="16"/>
  <c r="M23" i="16"/>
  <c r="M30" i="16"/>
  <c r="M22" i="16"/>
  <c r="M29" i="16"/>
  <c r="M21" i="16"/>
  <c r="M13" i="16"/>
  <c r="M15" i="16"/>
  <c r="M28" i="16"/>
  <c r="M19" i="16"/>
  <c r="O20" i="16"/>
  <c r="O16" i="16"/>
  <c r="O25" i="16"/>
  <c r="O22" i="16"/>
  <c r="O23" i="16"/>
  <c r="O15" i="16"/>
  <c r="O13" i="16"/>
  <c r="O27" i="16"/>
  <c r="O18" i="16"/>
  <c r="O28" i="16"/>
  <c r="O26" i="16"/>
  <c r="O24" i="16"/>
  <c r="O21" i="16"/>
  <c r="O19" i="16"/>
  <c r="O11" i="16"/>
  <c r="P11" i="16" s="1"/>
  <c r="O30" i="16"/>
  <c r="O14" i="16"/>
  <c r="P14" i="16" s="1"/>
  <c r="O12" i="16"/>
  <c r="O29" i="16"/>
  <c r="O10" i="16"/>
  <c r="P10" i="16" s="1"/>
  <c r="O17" i="16"/>
  <c r="M10" i="16"/>
  <c r="M17" i="16"/>
  <c r="M18" i="16"/>
  <c r="M6" i="15"/>
  <c r="O6" i="15"/>
  <c r="M6" i="26"/>
  <c r="O6" i="26"/>
  <c r="P6" i="26" s="1"/>
  <c r="O2" i="19"/>
  <c r="M2" i="19"/>
  <c r="P2" i="19" s="1"/>
  <c r="O1" i="16"/>
  <c r="M1" i="16"/>
  <c r="O1" i="10"/>
  <c r="M1" i="10"/>
  <c r="M9" i="12"/>
  <c r="O9" i="12"/>
  <c r="P9" i="12" s="1"/>
  <c r="O5" i="14"/>
  <c r="P5" i="14" s="1"/>
  <c r="M5" i="14"/>
  <c r="M5" i="26"/>
  <c r="O5" i="26"/>
  <c r="P5" i="26" s="1"/>
  <c r="O9" i="17"/>
  <c r="P9" i="17" s="1"/>
  <c r="M9" i="17"/>
  <c r="M8" i="8"/>
  <c r="O8" i="8"/>
  <c r="P8" i="8" s="1"/>
  <c r="M8" i="23"/>
  <c r="O8" i="23"/>
  <c r="P8" i="23" s="1"/>
  <c r="M4" i="7"/>
  <c r="P4" i="7" s="1"/>
  <c r="O4" i="7"/>
  <c r="O4" i="18"/>
  <c r="P4" i="18" s="1"/>
  <c r="M4" i="18"/>
  <c r="M7" i="12"/>
  <c r="O7" i="12"/>
  <c r="P7" i="12" s="1"/>
  <c r="T3" i="4"/>
  <c r="Q3" i="4"/>
  <c r="R3" i="4" s="1"/>
  <c r="S3" i="4"/>
  <c r="M3" i="23"/>
  <c r="O3" i="23"/>
  <c r="M26" i="26"/>
  <c r="M27" i="26"/>
  <c r="M28" i="26"/>
  <c r="M25" i="26"/>
  <c r="M24" i="26"/>
  <c r="M30" i="26"/>
  <c r="M29" i="26"/>
  <c r="O28" i="26"/>
  <c r="O27" i="26"/>
  <c r="O22" i="26"/>
  <c r="O24" i="26"/>
  <c r="O29" i="26"/>
  <c r="O30" i="26"/>
  <c r="O26" i="26"/>
  <c r="O25" i="26"/>
  <c r="M22" i="26"/>
  <c r="M10" i="26"/>
  <c r="M17" i="26"/>
  <c r="O11" i="26"/>
  <c r="P11" i="26" s="1"/>
  <c r="M20" i="26"/>
  <c r="O20" i="26"/>
  <c r="O19" i="26"/>
  <c r="O18" i="26"/>
  <c r="O13" i="26"/>
  <c r="P13" i="26" s="1"/>
  <c r="O14" i="26"/>
  <c r="M14" i="26"/>
  <c r="M18" i="26"/>
  <c r="O12" i="26"/>
  <c r="M13" i="26"/>
  <c r="M15" i="26"/>
  <c r="M12" i="26"/>
  <c r="M23" i="26"/>
  <c r="O21" i="26"/>
  <c r="M11" i="26"/>
  <c r="O10" i="26"/>
  <c r="P10" i="26" s="1"/>
  <c r="O16" i="26"/>
  <c r="M16" i="26"/>
  <c r="O15" i="26"/>
  <c r="M19" i="26"/>
  <c r="M21" i="26"/>
  <c r="O17" i="26"/>
  <c r="O23" i="26"/>
  <c r="O6" i="10"/>
  <c r="M6" i="10"/>
  <c r="M6" i="19"/>
  <c r="O6" i="19"/>
  <c r="O2" i="22"/>
  <c r="M2" i="22"/>
  <c r="O1" i="7"/>
  <c r="M1" i="7"/>
  <c r="P1" i="7" s="1"/>
  <c r="M1" i="14"/>
  <c r="P1" i="14" s="1"/>
  <c r="O1" i="14"/>
  <c r="O5" i="20"/>
  <c r="P5" i="20" s="1"/>
  <c r="M5" i="20"/>
  <c r="O9" i="21"/>
  <c r="M9" i="21"/>
  <c r="M8" i="9"/>
  <c r="O8" i="9"/>
  <c r="P8" i="9" s="1"/>
  <c r="O8" i="25"/>
  <c r="M8" i="25"/>
  <c r="M4" i="11"/>
  <c r="O4" i="11"/>
  <c r="M4" i="20"/>
  <c r="O4" i="20"/>
  <c r="O7" i="15"/>
  <c r="M7" i="15"/>
  <c r="Q3" i="5"/>
  <c r="R3" i="5" s="1"/>
  <c r="T3" i="5"/>
  <c r="S3" i="5"/>
  <c r="O3" i="25"/>
  <c r="M3" i="25"/>
  <c r="M28" i="8"/>
  <c r="M22" i="8"/>
  <c r="M20" i="8"/>
  <c r="M13" i="8"/>
  <c r="M25" i="8"/>
  <c r="M14" i="8"/>
  <c r="M17" i="8"/>
  <c r="M26" i="8"/>
  <c r="M27" i="8"/>
  <c r="M10" i="8"/>
  <c r="M30" i="8"/>
  <c r="M24" i="8"/>
  <c r="M23" i="8"/>
  <c r="M29" i="8"/>
  <c r="M15" i="8"/>
  <c r="M21" i="8"/>
  <c r="O21" i="8"/>
  <c r="O10" i="8"/>
  <c r="P10" i="8" s="1"/>
  <c r="O23" i="8"/>
  <c r="O17" i="8"/>
  <c r="O15" i="8"/>
  <c r="O19" i="8"/>
  <c r="O30" i="8"/>
  <c r="O27" i="8"/>
  <c r="O18" i="8"/>
  <c r="O14" i="8"/>
  <c r="O28" i="8"/>
  <c r="O12" i="8"/>
  <c r="O20" i="8"/>
  <c r="O29" i="8"/>
  <c r="O22" i="8"/>
  <c r="O11" i="8"/>
  <c r="O25" i="8"/>
  <c r="O26" i="8"/>
  <c r="O24" i="8"/>
  <c r="O13" i="8"/>
  <c r="P13" i="8" s="1"/>
  <c r="M11" i="8"/>
  <c r="O16" i="8"/>
  <c r="M18" i="8"/>
  <c r="M12" i="8"/>
  <c r="M16" i="8"/>
  <c r="M19" i="8"/>
  <c r="O6" i="14"/>
  <c r="M6" i="14"/>
  <c r="M2" i="17"/>
  <c r="O2" i="17"/>
  <c r="M2" i="21"/>
  <c r="P2" i="21" s="1"/>
  <c r="O2" i="21"/>
  <c r="O1" i="15"/>
  <c r="P1" i="15" s="1"/>
  <c r="M1" i="15"/>
  <c r="T1" i="4"/>
  <c r="Q1" i="4"/>
  <c r="R1" i="4" s="1"/>
  <c r="S1" i="4"/>
  <c r="M5" i="10"/>
  <c r="O5" i="10"/>
  <c r="O5" i="19"/>
  <c r="M5" i="19"/>
  <c r="O5" i="16"/>
  <c r="M5" i="16"/>
  <c r="O9" i="20"/>
  <c r="P9" i="20" s="1"/>
  <c r="M9" i="20"/>
  <c r="M8" i="13"/>
  <c r="O8" i="13"/>
  <c r="O8" i="18"/>
  <c r="M8" i="18"/>
  <c r="O4" i="15"/>
  <c r="M4" i="15"/>
  <c r="O4" i="24"/>
  <c r="P4" i="24" s="1"/>
  <c r="M4" i="24"/>
  <c r="M7" i="5"/>
  <c r="P7" i="5" s="1"/>
  <c r="O3" i="6"/>
  <c r="M3" i="6"/>
  <c r="M3" i="18"/>
  <c r="O3" i="18"/>
  <c r="M26" i="10"/>
  <c r="M23" i="10"/>
  <c r="M25" i="10"/>
  <c r="M24" i="10"/>
  <c r="M30" i="10"/>
  <c r="M28" i="10"/>
  <c r="M29" i="10"/>
  <c r="M20" i="10"/>
  <c r="M21" i="10"/>
  <c r="M27" i="10"/>
  <c r="M19" i="10"/>
  <c r="M22" i="10"/>
  <c r="O29" i="10"/>
  <c r="O30" i="10"/>
  <c r="O20" i="10"/>
  <c r="O22" i="10"/>
  <c r="O27" i="10"/>
  <c r="O24" i="10"/>
  <c r="O23" i="10"/>
  <c r="O19" i="10"/>
  <c r="O28" i="10"/>
  <c r="O21" i="10"/>
  <c r="O25" i="10"/>
  <c r="O26" i="10"/>
  <c r="M16" i="10"/>
  <c r="O16" i="10"/>
  <c r="O12" i="10"/>
  <c r="M12" i="10"/>
  <c r="M13" i="10"/>
  <c r="O13" i="10"/>
  <c r="O18" i="10"/>
  <c r="O17" i="10"/>
  <c r="O11" i="10"/>
  <c r="M15" i="10"/>
  <c r="M10" i="10"/>
  <c r="O10" i="10"/>
  <c r="M14" i="10"/>
  <c r="M18" i="10"/>
  <c r="O14" i="10"/>
  <c r="M11" i="10"/>
  <c r="O15" i="10"/>
  <c r="M17" i="10"/>
  <c r="M6" i="9"/>
  <c r="O6" i="9"/>
  <c r="T2" i="5"/>
  <c r="S2" i="5"/>
  <c r="Q2" i="5"/>
  <c r="R2" i="5" s="1"/>
  <c r="M2" i="23"/>
  <c r="O2" i="23"/>
  <c r="P2" i="23" s="1"/>
  <c r="M1" i="17"/>
  <c r="P1" i="17" s="1"/>
  <c r="O1" i="17"/>
  <c r="O1" i="21"/>
  <c r="M1" i="21"/>
  <c r="M5" i="6"/>
  <c r="O5" i="6"/>
  <c r="P5" i="6" s="1"/>
  <c r="O5" i="9"/>
  <c r="M5" i="9"/>
  <c r="M9" i="23"/>
  <c r="O9" i="23"/>
  <c r="O8" i="14"/>
  <c r="M8" i="14"/>
  <c r="M8" i="20"/>
  <c r="O8" i="20"/>
  <c r="O4" i="16"/>
  <c r="M4" i="16"/>
  <c r="M4" i="26"/>
  <c r="O4" i="26"/>
  <c r="M7" i="13"/>
  <c r="O7" i="13"/>
  <c r="P7" i="13" s="1"/>
  <c r="O3" i="7"/>
  <c r="M3" i="7"/>
  <c r="P3" i="7" s="1"/>
  <c r="O3" i="20"/>
  <c r="M3" i="20"/>
  <c r="M19" i="4"/>
  <c r="M29" i="4"/>
  <c r="M23" i="4"/>
  <c r="M30" i="4"/>
  <c r="M22" i="4"/>
  <c r="M18" i="4"/>
  <c r="M25" i="4"/>
  <c r="M28" i="4"/>
  <c r="M17" i="4"/>
  <c r="M20" i="4"/>
  <c r="M24" i="4"/>
  <c r="M27" i="4"/>
  <c r="M26" i="4"/>
  <c r="M21" i="4"/>
  <c r="M15" i="4"/>
  <c r="M11" i="4"/>
  <c r="M10" i="4"/>
  <c r="M13" i="4"/>
  <c r="M16" i="4"/>
  <c r="M14" i="4"/>
  <c r="M12" i="4"/>
  <c r="M22" i="12"/>
  <c r="M25" i="12"/>
  <c r="M17" i="12"/>
  <c r="M27" i="12"/>
  <c r="M24" i="12"/>
  <c r="M30" i="12"/>
  <c r="M23" i="12"/>
  <c r="M15" i="12"/>
  <c r="M29" i="12"/>
  <c r="M14" i="12"/>
  <c r="M28" i="12"/>
  <c r="M12" i="12"/>
  <c r="M18" i="12"/>
  <c r="M26" i="12"/>
  <c r="O13" i="12"/>
  <c r="O16" i="12"/>
  <c r="O26" i="12"/>
  <c r="M19" i="12"/>
  <c r="O29" i="12"/>
  <c r="O24" i="12"/>
  <c r="O18" i="12"/>
  <c r="M10" i="12"/>
  <c r="O10" i="12"/>
  <c r="P10" i="12" s="1"/>
  <c r="O14" i="12"/>
  <c r="O12" i="12"/>
  <c r="O11" i="12"/>
  <c r="O30" i="12"/>
  <c r="O15" i="12"/>
  <c r="O17" i="12"/>
  <c r="O19" i="12"/>
  <c r="O22" i="12"/>
  <c r="O27" i="12"/>
  <c r="O28" i="12"/>
  <c r="O23" i="12"/>
  <c r="O25" i="12"/>
  <c r="M11" i="12"/>
  <c r="M13" i="12"/>
  <c r="M16" i="12"/>
  <c r="M21" i="12"/>
  <c r="O21" i="12"/>
  <c r="O20" i="12"/>
  <c r="M20" i="12"/>
  <c r="O6" i="13"/>
  <c r="M6" i="13"/>
  <c r="M2" i="6"/>
  <c r="O2" i="6"/>
  <c r="M2" i="25"/>
  <c r="O2" i="25"/>
  <c r="O1" i="6"/>
  <c r="P1" i="6" s="1"/>
  <c r="M1" i="6"/>
  <c r="M1" i="22"/>
  <c r="O1" i="22"/>
  <c r="M5" i="13"/>
  <c r="O5" i="13"/>
  <c r="P5" i="13" s="1"/>
  <c r="M9" i="24"/>
  <c r="O9" i="24"/>
  <c r="O8" i="10"/>
  <c r="M8" i="10"/>
  <c r="M8" i="24"/>
  <c r="O8" i="24"/>
  <c r="P8" i="24" s="1"/>
  <c r="M4" i="8"/>
  <c r="P4" i="8" s="1"/>
  <c r="O4" i="8"/>
  <c r="M4" i="19"/>
  <c r="O4" i="19"/>
  <c r="M7" i="4"/>
  <c r="P7" i="4" s="1"/>
  <c r="O3" i="11"/>
  <c r="M3" i="11"/>
  <c r="O3" i="24"/>
  <c r="P3" i="24" s="1"/>
  <c r="M3" i="24"/>
  <c r="M28" i="9"/>
  <c r="M30" i="9"/>
  <c r="M27" i="9"/>
  <c r="M23" i="9"/>
  <c r="M26" i="9"/>
  <c r="M24" i="9"/>
  <c r="M29" i="9"/>
  <c r="M25" i="9"/>
  <c r="O23" i="9"/>
  <c r="O27" i="9"/>
  <c r="O24" i="9"/>
  <c r="O26" i="9"/>
  <c r="O28" i="9"/>
  <c r="O30" i="9"/>
  <c r="O25" i="9"/>
  <c r="O29" i="9"/>
  <c r="O17" i="9"/>
  <c r="O13" i="9"/>
  <c r="P13" i="9" s="1"/>
  <c r="M13" i="9"/>
  <c r="M21" i="9"/>
  <c r="O22" i="9"/>
  <c r="O15" i="9"/>
  <c r="M16" i="9"/>
  <c r="O16" i="9"/>
  <c r="O11" i="9"/>
  <c r="M18" i="9"/>
  <c r="O12" i="9"/>
  <c r="P12" i="9" s="1"/>
  <c r="O21" i="9"/>
  <c r="O20" i="9"/>
  <c r="M20" i="9"/>
  <c r="M11" i="9"/>
  <c r="O14" i="9"/>
  <c r="O10" i="9"/>
  <c r="P10" i="9" s="1"/>
  <c r="O19" i="9"/>
  <c r="O18" i="9"/>
  <c r="M12" i="9"/>
  <c r="M10" i="9"/>
  <c r="M22" i="9"/>
  <c r="M14" i="9"/>
  <c r="M19" i="9"/>
  <c r="M15" i="9"/>
  <c r="M17" i="9"/>
  <c r="M16" i="14"/>
  <c r="M19" i="14"/>
  <c r="M30" i="14"/>
  <c r="M29" i="14"/>
  <c r="M22" i="14"/>
  <c r="M21" i="14"/>
  <c r="M14" i="14"/>
  <c r="M23" i="14"/>
  <c r="M13" i="14"/>
  <c r="M15" i="14"/>
  <c r="M28" i="14"/>
  <c r="M20" i="14"/>
  <c r="M12" i="14"/>
  <c r="M26" i="14"/>
  <c r="M11" i="14"/>
  <c r="M25" i="14"/>
  <c r="M17" i="14"/>
  <c r="M27" i="14"/>
  <c r="M18" i="14"/>
  <c r="M24" i="14"/>
  <c r="O14" i="14"/>
  <c r="O18" i="14"/>
  <c r="O11" i="14"/>
  <c r="P11" i="14" s="1"/>
  <c r="O12" i="14"/>
  <c r="O15" i="14"/>
  <c r="O22" i="14"/>
  <c r="O30" i="14"/>
  <c r="O13" i="14"/>
  <c r="O26" i="14"/>
  <c r="O17" i="14"/>
  <c r="O20" i="14"/>
  <c r="O27" i="14"/>
  <c r="O29" i="14"/>
  <c r="O23" i="14"/>
  <c r="M10" i="14"/>
  <c r="O19" i="14"/>
  <c r="O25" i="14"/>
  <c r="O21" i="14"/>
  <c r="O16" i="14"/>
  <c r="O28" i="14"/>
  <c r="O10" i="14"/>
  <c r="O24" i="14"/>
  <c r="M6" i="4"/>
  <c r="P6" i="4" s="1"/>
  <c r="M2" i="7"/>
  <c r="O2" i="7"/>
  <c r="O2" i="18"/>
  <c r="P2" i="18" s="1"/>
  <c r="M2" i="18"/>
  <c r="M1" i="13"/>
  <c r="O1" i="13"/>
  <c r="O1" i="18"/>
  <c r="P1" i="18" s="1"/>
  <c r="M1" i="18"/>
  <c r="M28" i="13"/>
  <c r="M27" i="13"/>
  <c r="M24" i="13"/>
  <c r="M26" i="13"/>
  <c r="M30" i="13"/>
  <c r="M29" i="13"/>
  <c r="M21" i="13"/>
  <c r="O25" i="13"/>
  <c r="O23" i="13"/>
  <c r="O27" i="13"/>
  <c r="M25" i="13"/>
  <c r="O21" i="13"/>
  <c r="O28" i="13"/>
  <c r="O26" i="13"/>
  <c r="O24" i="13"/>
  <c r="O30" i="13"/>
  <c r="O29" i="13"/>
  <c r="M23" i="13"/>
  <c r="O18" i="13"/>
  <c r="M11" i="13"/>
  <c r="O10" i="13"/>
  <c r="P10" i="13" s="1"/>
  <c r="M12" i="13"/>
  <c r="O12" i="13"/>
  <c r="P12" i="13" s="1"/>
  <c r="M19" i="13"/>
  <c r="O17" i="13"/>
  <c r="M20" i="13"/>
  <c r="O22" i="13"/>
  <c r="O13" i="13"/>
  <c r="M13" i="13"/>
  <c r="O15" i="13"/>
  <c r="M17" i="13"/>
  <c r="M22" i="13"/>
  <c r="M10" i="13"/>
  <c r="M15" i="13"/>
  <c r="M18" i="13"/>
  <c r="O14" i="13"/>
  <c r="P14" i="13" s="1"/>
  <c r="M16" i="13"/>
  <c r="O19" i="13"/>
  <c r="M14" i="13"/>
  <c r="O20" i="13"/>
  <c r="O16" i="13"/>
  <c r="O11" i="13"/>
  <c r="P11" i="13" s="1"/>
  <c r="O30" i="22"/>
  <c r="M27" i="22"/>
  <c r="O29" i="22"/>
  <c r="O28" i="22"/>
  <c r="M24" i="22"/>
  <c r="M26" i="22"/>
  <c r="M25" i="22"/>
  <c r="M23" i="22"/>
  <c r="O26" i="22"/>
  <c r="O23" i="22"/>
  <c r="M30" i="22"/>
  <c r="M22" i="22"/>
  <c r="O25" i="22"/>
  <c r="M29" i="22"/>
  <c r="O24" i="22"/>
  <c r="O22" i="22"/>
  <c r="O27" i="22"/>
  <c r="M28" i="22"/>
  <c r="O20" i="22"/>
  <c r="M20" i="22"/>
  <c r="M21" i="22"/>
  <c r="O12" i="22"/>
  <c r="O17" i="22"/>
  <c r="O16" i="22"/>
  <c r="M14" i="22"/>
  <c r="M12" i="22"/>
  <c r="P12" i="22" s="1"/>
  <c r="O13" i="22"/>
  <c r="M11" i="22"/>
  <c r="M19" i="22"/>
  <c r="O11" i="22"/>
  <c r="O21" i="22"/>
  <c r="M13" i="22"/>
  <c r="O14" i="22"/>
  <c r="M18" i="22"/>
  <c r="M15" i="22"/>
  <c r="O19" i="22"/>
  <c r="M10" i="22"/>
  <c r="O15" i="22"/>
  <c r="M17" i="22"/>
  <c r="O18" i="22"/>
  <c r="M16" i="22"/>
  <c r="O10" i="22"/>
  <c r="O6" i="12"/>
  <c r="P6" i="12" s="1"/>
  <c r="M6" i="12"/>
  <c r="O2" i="11"/>
  <c r="M2" i="11"/>
  <c r="M2" i="20"/>
  <c r="O2" i="20"/>
  <c r="P2" i="20" s="1"/>
  <c r="M1" i="9"/>
  <c r="O1" i="9"/>
  <c r="O1" i="20"/>
  <c r="M1" i="20"/>
  <c r="T10" i="9" l="1"/>
  <c r="S10" i="9"/>
  <c r="Q10" i="9"/>
  <c r="R10" i="9" s="1"/>
  <c r="S5" i="13"/>
  <c r="Q5" i="13"/>
  <c r="R5" i="13" s="1"/>
  <c r="T5" i="13"/>
  <c r="S8" i="23"/>
  <c r="T8" i="23"/>
  <c r="Q8" i="23"/>
  <c r="R8" i="23" s="1"/>
  <c r="Q5" i="24"/>
  <c r="R5" i="24" s="1"/>
  <c r="S5" i="24"/>
  <c r="T5" i="24"/>
  <c r="S10" i="11"/>
  <c r="T10" i="11"/>
  <c r="Q10" i="11"/>
  <c r="R10" i="11" s="1"/>
  <c r="S2" i="14"/>
  <c r="Q2" i="14"/>
  <c r="R2" i="14" s="1"/>
  <c r="T2" i="14"/>
  <c r="T3" i="9"/>
  <c r="S3" i="9"/>
  <c r="Q3" i="9"/>
  <c r="R3" i="9" s="1"/>
  <c r="S10" i="5"/>
  <c r="T10" i="5"/>
  <c r="Q10" i="5"/>
  <c r="R10" i="5" s="1"/>
  <c r="T4" i="10"/>
  <c r="Q4" i="10"/>
  <c r="R4" i="10" s="1"/>
  <c r="S4" i="10"/>
  <c r="Q7" i="11"/>
  <c r="R7" i="11" s="1"/>
  <c r="T7" i="11"/>
  <c r="S7" i="11"/>
  <c r="Q10" i="19"/>
  <c r="R10" i="19" s="1"/>
  <c r="S10" i="19"/>
  <c r="T10" i="19"/>
  <c r="T9" i="25"/>
  <c r="S9" i="25"/>
  <c r="Q9" i="25"/>
  <c r="R9" i="25" s="1"/>
  <c r="S10" i="17"/>
  <c r="T10" i="17"/>
  <c r="Q10" i="17"/>
  <c r="R10" i="17" s="1"/>
  <c r="S13" i="9"/>
  <c r="T13" i="9"/>
  <c r="Q13" i="9"/>
  <c r="R13" i="9" s="1"/>
  <c r="Q12" i="22"/>
  <c r="R12" i="22" s="1"/>
  <c r="T12" i="22"/>
  <c r="S12" i="22"/>
  <c r="Q5" i="20"/>
  <c r="R5" i="20" s="1"/>
  <c r="T5" i="20"/>
  <c r="S5" i="20"/>
  <c r="T2" i="19"/>
  <c r="S2" i="19"/>
  <c r="Q2" i="19"/>
  <c r="R2" i="19" s="1"/>
  <c r="Q9" i="26"/>
  <c r="R9" i="26" s="1"/>
  <c r="T9" i="26"/>
  <c r="S9" i="26"/>
  <c r="S4" i="17"/>
  <c r="T4" i="17"/>
  <c r="Q4" i="17"/>
  <c r="R4" i="17" s="1"/>
  <c r="Q5" i="15"/>
  <c r="R5" i="15" s="1"/>
  <c r="S5" i="15"/>
  <c r="T5" i="15"/>
  <c r="P4" i="26"/>
  <c r="P2" i="17"/>
  <c r="P3" i="21"/>
  <c r="S12" i="15"/>
  <c r="T12" i="15"/>
  <c r="Q12" i="15"/>
  <c r="R12" i="15" s="1"/>
  <c r="Q12" i="5"/>
  <c r="R12" i="5" s="1"/>
  <c r="T12" i="5"/>
  <c r="S12" i="5"/>
  <c r="P3" i="14"/>
  <c r="P6" i="17"/>
  <c r="P5" i="22"/>
  <c r="P3" i="16"/>
  <c r="Q6" i="12"/>
  <c r="R6" i="12" s="1"/>
  <c r="T6" i="12"/>
  <c r="S6" i="12"/>
  <c r="Q10" i="13"/>
  <c r="R10" i="13" s="1"/>
  <c r="S10" i="13"/>
  <c r="T10" i="13"/>
  <c r="T10" i="12"/>
  <c r="S10" i="12"/>
  <c r="Q10" i="12"/>
  <c r="R10" i="12" s="1"/>
  <c r="Q8" i="8"/>
  <c r="R8" i="8" s="1"/>
  <c r="S8" i="8"/>
  <c r="T8" i="8"/>
  <c r="Q6" i="26"/>
  <c r="R6" i="26" s="1"/>
  <c r="T6" i="26"/>
  <c r="S6" i="26"/>
  <c r="S7" i="19"/>
  <c r="Q7" i="19"/>
  <c r="R7" i="19" s="1"/>
  <c r="T7" i="19"/>
  <c r="T5" i="12"/>
  <c r="S5" i="12"/>
  <c r="Q5" i="12"/>
  <c r="R5" i="12" s="1"/>
  <c r="T8" i="21"/>
  <c r="S8" i="21"/>
  <c r="Q8" i="21"/>
  <c r="R8" i="21" s="1"/>
  <c r="Q9" i="10"/>
  <c r="R9" i="10" s="1"/>
  <c r="T9" i="10"/>
  <c r="S9" i="10"/>
  <c r="S6" i="25"/>
  <c r="T6" i="25"/>
  <c r="Q6" i="25"/>
  <c r="R6" i="25" s="1"/>
  <c r="T3" i="15"/>
  <c r="S3" i="15"/>
  <c r="Q3" i="15"/>
  <c r="R3" i="15" s="1"/>
  <c r="T11" i="5"/>
  <c r="S11" i="5"/>
  <c r="Q11" i="5"/>
  <c r="R11" i="5" s="1"/>
  <c r="S1" i="24"/>
  <c r="T1" i="24"/>
  <c r="Q1" i="24"/>
  <c r="R1" i="24" s="1"/>
  <c r="P10" i="25"/>
  <c r="T11" i="18"/>
  <c r="Q11" i="18"/>
  <c r="R11" i="18" s="1"/>
  <c r="S11" i="18"/>
  <c r="Q13" i="21"/>
  <c r="R13" i="21" s="1"/>
  <c r="S13" i="21"/>
  <c r="T13" i="21"/>
  <c r="T11" i="19"/>
  <c r="S11" i="19"/>
  <c r="Q11" i="19"/>
  <c r="R11" i="19" s="1"/>
  <c r="S12" i="17"/>
  <c r="Q12" i="17"/>
  <c r="R12" i="17" s="1"/>
  <c r="T12" i="17"/>
  <c r="P11" i="17"/>
  <c r="T3" i="24"/>
  <c r="S3" i="24"/>
  <c r="Q3" i="24"/>
  <c r="R3" i="24" s="1"/>
  <c r="Q9" i="20"/>
  <c r="R9" i="20" s="1"/>
  <c r="S9" i="20"/>
  <c r="T9" i="20"/>
  <c r="T11" i="26"/>
  <c r="S11" i="26"/>
  <c r="Q11" i="26"/>
  <c r="R11" i="26" s="1"/>
  <c r="P1" i="22"/>
  <c r="Q2" i="23"/>
  <c r="R2" i="23" s="1"/>
  <c r="S2" i="23"/>
  <c r="T2" i="23"/>
  <c r="P6" i="14"/>
  <c r="S1" i="7"/>
  <c r="Q1" i="7"/>
  <c r="R1" i="7" s="1"/>
  <c r="T1" i="7"/>
  <c r="P8" i="16"/>
  <c r="Q10" i="6"/>
  <c r="R10" i="6" s="1"/>
  <c r="S10" i="6"/>
  <c r="T10" i="6"/>
  <c r="P7" i="18"/>
  <c r="T7" i="25"/>
  <c r="S7" i="25"/>
  <c r="Q7" i="25"/>
  <c r="R7" i="25" s="1"/>
  <c r="P10" i="18"/>
  <c r="P4" i="13"/>
  <c r="P11" i="24"/>
  <c r="P8" i="12"/>
  <c r="P1" i="11"/>
  <c r="S7" i="22"/>
  <c r="Q7" i="22"/>
  <c r="R7" i="22" s="1"/>
  <c r="T7" i="22"/>
  <c r="T1" i="17"/>
  <c r="S1" i="17"/>
  <c r="Q1" i="17"/>
  <c r="R1" i="17" s="1"/>
  <c r="P12" i="8"/>
  <c r="S10" i="26"/>
  <c r="Q10" i="26"/>
  <c r="R10" i="26" s="1"/>
  <c r="T10" i="26"/>
  <c r="P3" i="11"/>
  <c r="P4" i="16"/>
  <c r="P3" i="18"/>
  <c r="P5" i="16"/>
  <c r="P7" i="15"/>
  <c r="P6" i="15"/>
  <c r="P7" i="8"/>
  <c r="P9" i="22"/>
  <c r="P12" i="7"/>
  <c r="P6" i="6"/>
  <c r="P3" i="8"/>
  <c r="P2" i="24"/>
  <c r="P4" i="12"/>
  <c r="Q14" i="13"/>
  <c r="R14" i="13" s="1"/>
  <c r="S14" i="13"/>
  <c r="T14" i="13"/>
  <c r="Q11" i="14"/>
  <c r="R11" i="14" s="1"/>
  <c r="T11" i="14"/>
  <c r="S11" i="14"/>
  <c r="S1" i="14"/>
  <c r="T1" i="14"/>
  <c r="Q1" i="14"/>
  <c r="R1" i="14" s="1"/>
  <c r="P10" i="22"/>
  <c r="T1" i="18"/>
  <c r="S1" i="18"/>
  <c r="Q1" i="18"/>
  <c r="R1" i="18" s="1"/>
  <c r="S7" i="4"/>
  <c r="Q7" i="4"/>
  <c r="R7" i="4" s="1"/>
  <c r="T7" i="4"/>
  <c r="Q1" i="6"/>
  <c r="R1" i="6" s="1"/>
  <c r="S1" i="6"/>
  <c r="T1" i="6"/>
  <c r="P8" i="20"/>
  <c r="P5" i="19"/>
  <c r="P4" i="20"/>
  <c r="P2" i="22"/>
  <c r="P3" i="23"/>
  <c r="Q9" i="17"/>
  <c r="R9" i="17" s="1"/>
  <c r="S9" i="17"/>
  <c r="T9" i="17"/>
  <c r="S1" i="8"/>
  <c r="Q1" i="8"/>
  <c r="R1" i="8" s="1"/>
  <c r="T1" i="8"/>
  <c r="S5" i="18"/>
  <c r="Q5" i="18"/>
  <c r="R5" i="18" s="1"/>
  <c r="T5" i="18"/>
  <c r="P10" i="7"/>
  <c r="Q9" i="16"/>
  <c r="R9" i="16" s="1"/>
  <c r="S9" i="16"/>
  <c r="T9" i="16"/>
  <c r="S7" i="16"/>
  <c r="T7" i="16"/>
  <c r="Q7" i="16"/>
  <c r="R7" i="16" s="1"/>
  <c r="Q2" i="10"/>
  <c r="R2" i="10" s="1"/>
  <c r="S2" i="10"/>
  <c r="T2" i="10"/>
  <c r="T14" i="18"/>
  <c r="S14" i="18"/>
  <c r="Q14" i="18"/>
  <c r="R14" i="18" s="1"/>
  <c r="Q8" i="7"/>
  <c r="R8" i="7" s="1"/>
  <c r="T8" i="7"/>
  <c r="S8" i="7"/>
  <c r="P10" i="23"/>
  <c r="Q10" i="21"/>
  <c r="R10" i="21" s="1"/>
  <c r="S10" i="21"/>
  <c r="T10" i="21"/>
  <c r="P7" i="17"/>
  <c r="P2" i="15"/>
  <c r="T10" i="20"/>
  <c r="S10" i="20"/>
  <c r="Q10" i="20"/>
  <c r="R10" i="20" s="1"/>
  <c r="P8" i="19"/>
  <c r="T5" i="26"/>
  <c r="Q5" i="26"/>
  <c r="R5" i="26" s="1"/>
  <c r="S5" i="26"/>
  <c r="T2" i="12"/>
  <c r="Q2" i="12"/>
  <c r="R2" i="12" s="1"/>
  <c r="S2" i="12"/>
  <c r="S7" i="14"/>
  <c r="T7" i="14"/>
  <c r="Q7" i="14"/>
  <c r="R7" i="14" s="1"/>
  <c r="S13" i="23"/>
  <c r="T13" i="23"/>
  <c r="Q13" i="23"/>
  <c r="R13" i="23" s="1"/>
  <c r="P1" i="20"/>
  <c r="P1" i="13"/>
  <c r="P2" i="25"/>
  <c r="P3" i="6"/>
  <c r="P4" i="11"/>
  <c r="P13" i="16"/>
  <c r="P13" i="15"/>
  <c r="P3" i="17"/>
  <c r="P1" i="26"/>
  <c r="P5" i="8"/>
  <c r="S4" i="4"/>
  <c r="T4" i="4"/>
  <c r="Q4" i="4"/>
  <c r="R4" i="4" s="1"/>
  <c r="P6" i="21"/>
  <c r="T1" i="19"/>
  <c r="Q1" i="19"/>
  <c r="R1" i="19" s="1"/>
  <c r="S1" i="19"/>
  <c r="T11" i="7"/>
  <c r="Q11" i="7"/>
  <c r="R11" i="7" s="1"/>
  <c r="S11" i="7"/>
  <c r="Q9" i="8"/>
  <c r="R9" i="8" s="1"/>
  <c r="T9" i="8"/>
  <c r="S9" i="8"/>
  <c r="S4" i="22"/>
  <c r="T4" i="22"/>
  <c r="Q4" i="22"/>
  <c r="R4" i="22" s="1"/>
  <c r="Q9" i="7"/>
  <c r="R9" i="7" s="1"/>
  <c r="S9" i="7"/>
  <c r="T9" i="7"/>
  <c r="P4" i="19"/>
  <c r="P1" i="9"/>
  <c r="P13" i="13"/>
  <c r="P11" i="9"/>
  <c r="P2" i="6"/>
  <c r="P8" i="14"/>
  <c r="P6" i="9"/>
  <c r="S7" i="5"/>
  <c r="T7" i="5"/>
  <c r="Q7" i="5"/>
  <c r="R7" i="5" s="1"/>
  <c r="P5" i="10"/>
  <c r="P6" i="19"/>
  <c r="P7" i="26"/>
  <c r="P3" i="22"/>
  <c r="P1" i="25"/>
  <c r="P8" i="15"/>
  <c r="P13" i="18"/>
  <c r="Q12" i="23"/>
  <c r="R12" i="23" s="1"/>
  <c r="S12" i="23"/>
  <c r="T12" i="23"/>
  <c r="T7" i="21"/>
  <c r="S7" i="21"/>
  <c r="Q7" i="21"/>
  <c r="R7" i="21" s="1"/>
  <c r="P12" i="21"/>
  <c r="P4" i="14"/>
  <c r="P6" i="8"/>
  <c r="S4" i="25"/>
  <c r="T4" i="25"/>
  <c r="Q4" i="25"/>
  <c r="R4" i="25" s="1"/>
  <c r="S3" i="10"/>
  <c r="Q3" i="10"/>
  <c r="R3" i="10" s="1"/>
  <c r="T3" i="10"/>
  <c r="Q2" i="18"/>
  <c r="R2" i="18" s="1"/>
  <c r="S2" i="18"/>
  <c r="T2" i="18"/>
  <c r="Q4" i="8"/>
  <c r="R4" i="8" s="1"/>
  <c r="S4" i="8"/>
  <c r="T4" i="8"/>
  <c r="P9" i="23"/>
  <c r="I6" i="4"/>
  <c r="P8" i="25"/>
  <c r="P6" i="10"/>
  <c r="P12" i="26"/>
  <c r="S5" i="14"/>
  <c r="Q5" i="14"/>
  <c r="R5" i="14" s="1"/>
  <c r="T5" i="14"/>
  <c r="S4" i="6"/>
  <c r="Q4" i="6"/>
  <c r="R4" i="6" s="1"/>
  <c r="T4" i="6"/>
  <c r="S2" i="13"/>
  <c r="T2" i="13"/>
  <c r="Q2" i="13"/>
  <c r="R2" i="13" s="1"/>
  <c r="S5" i="25"/>
  <c r="Q5" i="25"/>
  <c r="R5" i="25" s="1"/>
  <c r="T5" i="25"/>
  <c r="S6" i="23"/>
  <c r="Q6" i="23"/>
  <c r="R6" i="23" s="1"/>
  <c r="T6" i="23"/>
  <c r="Q8" i="11"/>
  <c r="R8" i="11" s="1"/>
  <c r="S8" i="11"/>
  <c r="T8" i="11"/>
  <c r="S11" i="25"/>
  <c r="T11" i="25"/>
  <c r="Q11" i="25"/>
  <c r="R11" i="25" s="1"/>
  <c r="Q12" i="25"/>
  <c r="R12" i="25" s="1"/>
  <c r="T12" i="25"/>
  <c r="S12" i="25"/>
  <c r="P9" i="9"/>
  <c r="P2" i="26"/>
  <c r="S8" i="5"/>
  <c r="T8" i="5"/>
  <c r="Q8" i="5"/>
  <c r="R8" i="5" s="1"/>
  <c r="P12" i="20"/>
  <c r="S8" i="17"/>
  <c r="T8" i="17"/>
  <c r="Q8" i="17"/>
  <c r="R8" i="17" s="1"/>
  <c r="Q2" i="20"/>
  <c r="R2" i="20" s="1"/>
  <c r="T2" i="20"/>
  <c r="S2" i="20"/>
  <c r="Q3" i="13"/>
  <c r="R3" i="13" s="1"/>
  <c r="T3" i="13"/>
  <c r="S3" i="13"/>
  <c r="P12" i="24"/>
  <c r="S11" i="21"/>
  <c r="Q11" i="21"/>
  <c r="R11" i="21" s="1"/>
  <c r="T11" i="21"/>
  <c r="Q9" i="5"/>
  <c r="R9" i="5" s="1"/>
  <c r="T9" i="5"/>
  <c r="S9" i="5"/>
  <c r="Q9" i="18"/>
  <c r="R9" i="18" s="1"/>
  <c r="T9" i="18"/>
  <c r="S9" i="18"/>
  <c r="Q8" i="24"/>
  <c r="R8" i="24" s="1"/>
  <c r="T8" i="24"/>
  <c r="S8" i="24"/>
  <c r="Q7" i="12"/>
  <c r="R7" i="12" s="1"/>
  <c r="T7" i="12"/>
  <c r="S7" i="12"/>
  <c r="Q10" i="16"/>
  <c r="R10" i="16" s="1"/>
  <c r="S10" i="16"/>
  <c r="T10" i="16"/>
  <c r="T7" i="6"/>
  <c r="S7" i="6"/>
  <c r="Q7" i="6"/>
  <c r="R7" i="6" s="1"/>
  <c r="P2" i="7"/>
  <c r="P6" i="13"/>
  <c r="Q8" i="9"/>
  <c r="R8" i="9" s="1"/>
  <c r="T8" i="9"/>
  <c r="S8" i="9"/>
  <c r="P8" i="22"/>
  <c r="Q6" i="5"/>
  <c r="R6" i="5" s="1"/>
  <c r="S6" i="5"/>
  <c r="I6" i="5" s="1"/>
  <c r="T6" i="5"/>
  <c r="P6" i="20"/>
  <c r="P7" i="24"/>
  <c r="P5" i="7"/>
  <c r="Q9" i="15"/>
  <c r="R9" i="15" s="1"/>
  <c r="S9" i="15"/>
  <c r="T9" i="15"/>
  <c r="T6" i="11"/>
  <c r="S6" i="11"/>
  <c r="Q6" i="11"/>
  <c r="R6" i="11" s="1"/>
  <c r="T9" i="11"/>
  <c r="S9" i="11"/>
  <c r="Q9" i="11"/>
  <c r="R9" i="11" s="1"/>
  <c r="T5" i="17"/>
  <c r="Q5" i="17"/>
  <c r="R5" i="17" s="1"/>
  <c r="S5" i="17"/>
  <c r="P11" i="23"/>
  <c r="T4" i="9"/>
  <c r="Q4" i="9"/>
  <c r="R4" i="9" s="1"/>
  <c r="S4" i="9"/>
  <c r="S12" i="19"/>
  <c r="Q12" i="19"/>
  <c r="R12" i="19" s="1"/>
  <c r="T12" i="19"/>
  <c r="T11" i="13"/>
  <c r="S11" i="13"/>
  <c r="Q11" i="13"/>
  <c r="R11" i="13" s="1"/>
  <c r="S13" i="8"/>
  <c r="Q13" i="8"/>
  <c r="R13" i="8" s="1"/>
  <c r="T13" i="8"/>
  <c r="Q2" i="9"/>
  <c r="R2" i="9" s="1"/>
  <c r="T2" i="9"/>
  <c r="S2" i="9"/>
  <c r="P2" i="11"/>
  <c r="S6" i="4"/>
  <c r="T6" i="4"/>
  <c r="Q6" i="4"/>
  <c r="R6" i="4" s="1"/>
  <c r="P8" i="10"/>
  <c r="P11" i="12"/>
  <c r="P3" i="20"/>
  <c r="P5" i="9"/>
  <c r="P4" i="15"/>
  <c r="S10" i="8"/>
  <c r="Q10" i="8"/>
  <c r="R10" i="8" s="1"/>
  <c r="T10" i="8"/>
  <c r="P14" i="26"/>
  <c r="P1" i="10"/>
  <c r="P12" i="16"/>
  <c r="P9" i="19"/>
  <c r="P6" i="18"/>
  <c r="P7" i="20"/>
  <c r="S13" i="5"/>
  <c r="Q13" i="5"/>
  <c r="R13" i="5" s="1"/>
  <c r="T13" i="5"/>
  <c r="P12" i="18"/>
  <c r="P3" i="12"/>
  <c r="P8" i="6"/>
  <c r="P2" i="16"/>
  <c r="S13" i="17"/>
  <c r="Q13" i="17"/>
  <c r="R13" i="17" s="1"/>
  <c r="T13" i="17"/>
  <c r="Q12" i="9"/>
  <c r="R12" i="9" s="1"/>
  <c r="S12" i="9"/>
  <c r="T12" i="9"/>
  <c r="S4" i="24"/>
  <c r="Q4" i="24"/>
  <c r="R4" i="24" s="1"/>
  <c r="T4" i="24"/>
  <c r="Q9" i="12"/>
  <c r="R9" i="12" s="1"/>
  <c r="T9" i="12"/>
  <c r="S9" i="12"/>
  <c r="S6" i="24"/>
  <c r="Q6" i="24"/>
  <c r="R6" i="24" s="1"/>
  <c r="T6" i="24"/>
  <c r="Q11" i="11"/>
  <c r="R11" i="11" s="1"/>
  <c r="S11" i="11"/>
  <c r="T11" i="11"/>
  <c r="T12" i="13"/>
  <c r="Q12" i="13"/>
  <c r="R12" i="13" s="1"/>
  <c r="S12" i="13"/>
  <c r="P12" i="12"/>
  <c r="Q3" i="7"/>
  <c r="R3" i="7" s="1"/>
  <c r="T3" i="7"/>
  <c r="S3" i="7"/>
  <c r="S5" i="6"/>
  <c r="Q5" i="6"/>
  <c r="R5" i="6" s="1"/>
  <c r="T5" i="6"/>
  <c r="S1" i="15"/>
  <c r="Q1" i="15"/>
  <c r="R1" i="15" s="1"/>
  <c r="T1" i="15"/>
  <c r="S13" i="26"/>
  <c r="Q13" i="26"/>
  <c r="R13" i="26" s="1"/>
  <c r="T13" i="26"/>
  <c r="S4" i="18"/>
  <c r="T4" i="18"/>
  <c r="Q4" i="18"/>
  <c r="R4" i="18" s="1"/>
  <c r="S14" i="16"/>
  <c r="T14" i="16"/>
  <c r="Q14" i="16"/>
  <c r="R14" i="16" s="1"/>
  <c r="Q11" i="15"/>
  <c r="R11" i="15" s="1"/>
  <c r="S11" i="15"/>
  <c r="T11" i="15"/>
  <c r="S4" i="23"/>
  <c r="T4" i="23"/>
  <c r="Q4" i="23"/>
  <c r="R4" i="23" s="1"/>
  <c r="T6" i="16"/>
  <c r="Q6" i="16"/>
  <c r="R6" i="16" s="1"/>
  <c r="S6" i="16"/>
  <c r="Q7" i="10"/>
  <c r="R7" i="10" s="1"/>
  <c r="T7" i="10"/>
  <c r="S7" i="10"/>
  <c r="Q7" i="9"/>
  <c r="R7" i="9" s="1"/>
  <c r="S7" i="9"/>
  <c r="T7" i="9"/>
  <c r="T5" i="23"/>
  <c r="Q5" i="23"/>
  <c r="R5" i="23" s="1"/>
  <c r="S5" i="23"/>
  <c r="T9" i="13"/>
  <c r="Q9" i="13"/>
  <c r="R9" i="13" s="1"/>
  <c r="S9" i="13"/>
  <c r="P13" i="25"/>
  <c r="S1" i="23"/>
  <c r="Q1" i="23"/>
  <c r="R1" i="23" s="1"/>
  <c r="T1" i="23"/>
  <c r="Q14" i="19"/>
  <c r="R14" i="19" s="1"/>
  <c r="T14" i="19"/>
  <c r="S14" i="19"/>
  <c r="T11" i="20"/>
  <c r="S11" i="20"/>
  <c r="Q11" i="20"/>
  <c r="R11" i="20" s="1"/>
  <c r="S5" i="11"/>
  <c r="T5" i="11"/>
  <c r="Q5" i="11"/>
  <c r="R5" i="11" s="1"/>
  <c r="P11" i="22"/>
  <c r="P10" i="14"/>
  <c r="P9" i="24"/>
  <c r="P8" i="18"/>
  <c r="P11" i="8"/>
  <c r="P3" i="25"/>
  <c r="P9" i="21"/>
  <c r="P1" i="16"/>
  <c r="P5" i="21"/>
  <c r="P2" i="8"/>
  <c r="P10" i="24"/>
  <c r="P9" i="6"/>
  <c r="P6" i="22"/>
  <c r="P13" i="19"/>
  <c r="P8" i="26"/>
  <c r="P3" i="19"/>
  <c r="P3" i="26"/>
  <c r="T7" i="13"/>
  <c r="S7" i="13"/>
  <c r="Q7" i="13"/>
  <c r="R7" i="13" s="1"/>
  <c r="P1" i="21"/>
  <c r="P8" i="13"/>
  <c r="Q2" i="21"/>
  <c r="R2" i="21" s="1"/>
  <c r="T2" i="21"/>
  <c r="S2" i="21"/>
  <c r="Q4" i="7"/>
  <c r="R4" i="7" s="1"/>
  <c r="S4" i="7"/>
  <c r="T4" i="7"/>
  <c r="T11" i="16"/>
  <c r="Q11" i="16"/>
  <c r="R11" i="16" s="1"/>
  <c r="S11" i="16"/>
  <c r="S9" i="14"/>
  <c r="T9" i="14"/>
  <c r="Q9" i="14"/>
  <c r="R9" i="14" s="1"/>
  <c r="T10" i="15"/>
  <c r="Q10" i="15"/>
  <c r="R10" i="15" s="1"/>
  <c r="S10" i="15"/>
  <c r="T4" i="21"/>
  <c r="Q4" i="21"/>
  <c r="R4" i="21" s="1"/>
  <c r="S4" i="21"/>
  <c r="S6" i="7"/>
  <c r="Q6" i="7"/>
  <c r="R6" i="7" s="1"/>
  <c r="T6" i="7"/>
  <c r="Q7" i="7"/>
  <c r="R7" i="7" s="1"/>
  <c r="T7" i="7"/>
  <c r="S7" i="7"/>
  <c r="S1" i="12"/>
  <c r="Q1" i="12"/>
  <c r="R1" i="12" s="1"/>
  <c r="T1" i="12"/>
  <c r="S7" i="23"/>
  <c r="Q7" i="23"/>
  <c r="R7" i="23" s="1"/>
  <c r="T7" i="23"/>
  <c r="S12" i="7" l="1"/>
  <c r="T12" i="7"/>
  <c r="Q12" i="7"/>
  <c r="R12" i="7" s="1"/>
  <c r="T3" i="21"/>
  <c r="Q3" i="21"/>
  <c r="R3" i="21" s="1"/>
  <c r="S3" i="21"/>
  <c r="S13" i="25"/>
  <c r="T13" i="25"/>
  <c r="Q13" i="25"/>
  <c r="R13" i="25" s="1"/>
  <c r="Q9" i="23"/>
  <c r="R9" i="23" s="1"/>
  <c r="S9" i="23"/>
  <c r="T9" i="23"/>
  <c r="T11" i="17"/>
  <c r="Q11" i="17"/>
  <c r="R11" i="17" s="1"/>
  <c r="S11" i="17"/>
  <c r="T2" i="17"/>
  <c r="S2" i="17"/>
  <c r="Q2" i="17"/>
  <c r="R2" i="17" s="1"/>
  <c r="S11" i="8"/>
  <c r="T11" i="8"/>
  <c r="Q11" i="8"/>
  <c r="R11" i="8" s="1"/>
  <c r="Q8" i="6"/>
  <c r="R8" i="6" s="1"/>
  <c r="T8" i="6"/>
  <c r="S8" i="6"/>
  <c r="Q5" i="9"/>
  <c r="R5" i="9" s="1"/>
  <c r="S5" i="9"/>
  <c r="T5" i="9"/>
  <c r="S6" i="9"/>
  <c r="T6" i="9"/>
  <c r="Q6" i="9"/>
  <c r="R6" i="9" s="1"/>
  <c r="Q8" i="19"/>
  <c r="R8" i="19" s="1"/>
  <c r="T8" i="19"/>
  <c r="S8" i="19"/>
  <c r="S9" i="24"/>
  <c r="Q9" i="24"/>
  <c r="R9" i="24" s="1"/>
  <c r="T9" i="24"/>
  <c r="T12" i="18"/>
  <c r="S12" i="18"/>
  <c r="Q12" i="18"/>
  <c r="R12" i="18" s="1"/>
  <c r="S11" i="12"/>
  <c r="T11" i="12"/>
  <c r="Q11" i="12"/>
  <c r="R11" i="12" s="1"/>
  <c r="S8" i="14"/>
  <c r="Q8" i="14"/>
  <c r="R8" i="14" s="1"/>
  <c r="T8" i="14"/>
  <c r="T2" i="25"/>
  <c r="Q2" i="25"/>
  <c r="R2" i="25" s="1"/>
  <c r="S2" i="25"/>
  <c r="S9" i="22"/>
  <c r="Q9" i="22"/>
  <c r="R9" i="22" s="1"/>
  <c r="T9" i="22"/>
  <c r="T10" i="14"/>
  <c r="S10" i="14"/>
  <c r="Q10" i="14"/>
  <c r="R10" i="14" s="1"/>
  <c r="T8" i="10"/>
  <c r="Q8" i="10"/>
  <c r="R8" i="10" s="1"/>
  <c r="S8" i="10"/>
  <c r="T2" i="26"/>
  <c r="S2" i="26"/>
  <c r="Q2" i="26"/>
  <c r="R2" i="26" s="1"/>
  <c r="S2" i="6"/>
  <c r="T2" i="6"/>
  <c r="Q2" i="6"/>
  <c r="R2" i="6" s="1"/>
  <c r="Q1" i="13"/>
  <c r="R1" i="13" s="1"/>
  <c r="S1" i="13"/>
  <c r="T1" i="13"/>
  <c r="Q10" i="22"/>
  <c r="R10" i="22" s="1"/>
  <c r="S10" i="22"/>
  <c r="T10" i="22"/>
  <c r="S7" i="8"/>
  <c r="Q7" i="8"/>
  <c r="R7" i="8" s="1"/>
  <c r="T7" i="8"/>
  <c r="S4" i="26"/>
  <c r="T4" i="26"/>
  <c r="Q4" i="26"/>
  <c r="R4" i="26" s="1"/>
  <c r="T1" i="21"/>
  <c r="S1" i="21"/>
  <c r="Q1" i="21"/>
  <c r="R1" i="21" s="1"/>
  <c r="T12" i="21"/>
  <c r="Q12" i="21"/>
  <c r="R12" i="21" s="1"/>
  <c r="S12" i="21"/>
  <c r="S4" i="11"/>
  <c r="Q4" i="11"/>
  <c r="R4" i="11" s="1"/>
  <c r="T4" i="11"/>
  <c r="T8" i="18"/>
  <c r="S8" i="18"/>
  <c r="Q8" i="18"/>
  <c r="R8" i="18" s="1"/>
  <c r="T3" i="26"/>
  <c r="S3" i="26"/>
  <c r="Q3" i="26"/>
  <c r="R3" i="26" s="1"/>
  <c r="Q9" i="9"/>
  <c r="R9" i="9" s="1"/>
  <c r="T9" i="9"/>
  <c r="S9" i="9"/>
  <c r="Q6" i="14"/>
  <c r="R6" i="14" s="1"/>
  <c r="S6" i="14"/>
  <c r="T6" i="14"/>
  <c r="T3" i="20"/>
  <c r="Q3" i="20"/>
  <c r="R3" i="20" s="1"/>
  <c r="S3" i="20"/>
  <c r="Q3" i="6"/>
  <c r="R3" i="6" s="1"/>
  <c r="T3" i="6"/>
  <c r="S3" i="6"/>
  <c r="I6" i="6" s="1"/>
  <c r="T11" i="22"/>
  <c r="Q11" i="22"/>
  <c r="R11" i="22" s="1"/>
  <c r="S11" i="22"/>
  <c r="Q5" i="7"/>
  <c r="R5" i="7" s="1"/>
  <c r="T5" i="7"/>
  <c r="S5" i="7"/>
  <c r="S11" i="9"/>
  <c r="T11" i="9"/>
  <c r="Q11" i="9"/>
  <c r="R11" i="9" s="1"/>
  <c r="S1" i="20"/>
  <c r="I6" i="20" s="1"/>
  <c r="Q1" i="20"/>
  <c r="R1" i="20" s="1"/>
  <c r="T1" i="20"/>
  <c r="T1" i="11"/>
  <c r="Q1" i="11"/>
  <c r="R1" i="11" s="1"/>
  <c r="S1" i="11"/>
  <c r="T3" i="19"/>
  <c r="S3" i="19"/>
  <c r="I6" i="19" s="1"/>
  <c r="Q3" i="19"/>
  <c r="R3" i="19" s="1"/>
  <c r="S7" i="24"/>
  <c r="T7" i="24"/>
  <c r="Q7" i="24"/>
  <c r="R7" i="24" s="1"/>
  <c r="S12" i="24"/>
  <c r="T12" i="24"/>
  <c r="Q12" i="24"/>
  <c r="R12" i="24" s="1"/>
  <c r="Q13" i="13"/>
  <c r="R13" i="13" s="1"/>
  <c r="S13" i="13"/>
  <c r="T13" i="13"/>
  <c r="T2" i="15"/>
  <c r="S2" i="15"/>
  <c r="I6" i="15" s="1"/>
  <c r="Q2" i="15"/>
  <c r="R2" i="15" s="1"/>
  <c r="T3" i="23"/>
  <c r="Q3" i="23"/>
  <c r="R3" i="23" s="1"/>
  <c r="S3" i="23"/>
  <c r="I6" i="23" s="1"/>
  <c r="Q7" i="15"/>
  <c r="R7" i="15" s="1"/>
  <c r="T7" i="15"/>
  <c r="S7" i="15"/>
  <c r="Q8" i="12"/>
  <c r="R8" i="12" s="1"/>
  <c r="T8" i="12"/>
  <c r="S8" i="12"/>
  <c r="Q6" i="6"/>
  <c r="R6" i="6" s="1"/>
  <c r="S6" i="6"/>
  <c r="T6" i="6"/>
  <c r="S8" i="16"/>
  <c r="Q8" i="16"/>
  <c r="R8" i="16" s="1"/>
  <c r="T8" i="16"/>
  <c r="Q3" i="12"/>
  <c r="R3" i="12" s="1"/>
  <c r="S3" i="12"/>
  <c r="I6" i="12" s="1"/>
  <c r="T3" i="12"/>
  <c r="S6" i="15"/>
  <c r="T6" i="15"/>
  <c r="Q6" i="15"/>
  <c r="R6" i="15" s="1"/>
  <c r="S8" i="26"/>
  <c r="Q8" i="26"/>
  <c r="R8" i="26" s="1"/>
  <c r="T8" i="26"/>
  <c r="S7" i="20"/>
  <c r="Q7" i="20"/>
  <c r="R7" i="20" s="1"/>
  <c r="T7" i="20"/>
  <c r="S6" i="20"/>
  <c r="T6" i="20"/>
  <c r="Q6" i="20"/>
  <c r="R6" i="20" s="1"/>
  <c r="S1" i="9"/>
  <c r="I6" i="9" s="1"/>
  <c r="T1" i="9"/>
  <c r="Q1" i="9"/>
  <c r="R1" i="9" s="1"/>
  <c r="S7" i="17"/>
  <c r="Q7" i="17"/>
  <c r="R7" i="17" s="1"/>
  <c r="T7" i="17"/>
  <c r="T2" i="22"/>
  <c r="Q2" i="22"/>
  <c r="R2" i="22" s="1"/>
  <c r="S2" i="22"/>
  <c r="S5" i="16"/>
  <c r="Q5" i="16"/>
  <c r="R5" i="16" s="1"/>
  <c r="T5" i="16"/>
  <c r="T11" i="24"/>
  <c r="S11" i="24"/>
  <c r="Q11" i="24"/>
  <c r="R11" i="24" s="1"/>
  <c r="S13" i="19"/>
  <c r="Q13" i="19"/>
  <c r="R13" i="19" s="1"/>
  <c r="T13" i="19"/>
  <c r="S3" i="18"/>
  <c r="I6" i="18" s="1"/>
  <c r="T3" i="18"/>
  <c r="Q3" i="18"/>
  <c r="R3" i="18" s="1"/>
  <c r="S4" i="16"/>
  <c r="Q4" i="16"/>
  <c r="R4" i="16" s="1"/>
  <c r="T4" i="16"/>
  <c r="S1" i="22"/>
  <c r="Q1" i="22"/>
  <c r="R1" i="22" s="1"/>
  <c r="T1" i="22"/>
  <c r="T5" i="22"/>
  <c r="S5" i="22"/>
  <c r="Q5" i="22"/>
  <c r="R5" i="22" s="1"/>
  <c r="Q12" i="12"/>
  <c r="R12" i="12" s="1"/>
  <c r="S12" i="12"/>
  <c r="T12" i="12"/>
  <c r="S6" i="17"/>
  <c r="I6" i="17" s="1"/>
  <c r="Q6" i="17"/>
  <c r="R6" i="17" s="1"/>
  <c r="T6" i="17"/>
  <c r="S4" i="19"/>
  <c r="T4" i="19"/>
  <c r="Q4" i="19"/>
  <c r="R4" i="19" s="1"/>
  <c r="Q6" i="21"/>
  <c r="R6" i="21" s="1"/>
  <c r="T6" i="21"/>
  <c r="S6" i="21"/>
  <c r="T3" i="16"/>
  <c r="Q3" i="16"/>
  <c r="R3" i="16" s="1"/>
  <c r="S3" i="16"/>
  <c r="T6" i="22"/>
  <c r="S6" i="22"/>
  <c r="Q6" i="22"/>
  <c r="R6" i="22" s="1"/>
  <c r="Q12" i="16"/>
  <c r="R12" i="16" s="1"/>
  <c r="T12" i="16"/>
  <c r="S12" i="16"/>
  <c r="S1" i="25"/>
  <c r="Q1" i="25"/>
  <c r="R1" i="25" s="1"/>
  <c r="T1" i="25"/>
  <c r="S3" i="11"/>
  <c r="T3" i="11"/>
  <c r="Q3" i="11"/>
  <c r="R3" i="11" s="1"/>
  <c r="S10" i="24"/>
  <c r="T10" i="24"/>
  <c r="Q10" i="24"/>
  <c r="R10" i="24" s="1"/>
  <c r="Q10" i="23"/>
  <c r="R10" i="23" s="1"/>
  <c r="T10" i="23"/>
  <c r="S10" i="23"/>
  <c r="T3" i="14"/>
  <c r="S3" i="14"/>
  <c r="I6" i="14" s="1"/>
  <c r="Q3" i="14"/>
  <c r="R3" i="14" s="1"/>
  <c r="S2" i="11"/>
  <c r="Q2" i="11"/>
  <c r="R2" i="11" s="1"/>
  <c r="T2" i="11"/>
  <c r="Q1" i="10"/>
  <c r="R1" i="10" s="1"/>
  <c r="T1" i="10"/>
  <c r="S1" i="10"/>
  <c r="Q8" i="22"/>
  <c r="R8" i="22" s="1"/>
  <c r="T8" i="22"/>
  <c r="S8" i="22"/>
  <c r="T3" i="22"/>
  <c r="S3" i="22"/>
  <c r="Q3" i="22"/>
  <c r="R3" i="22" s="1"/>
  <c r="T2" i="8"/>
  <c r="S2" i="8"/>
  <c r="I6" i="8" s="1"/>
  <c r="Q2" i="8"/>
  <c r="R2" i="8" s="1"/>
  <c r="S14" i="26"/>
  <c r="Q14" i="26"/>
  <c r="R14" i="26" s="1"/>
  <c r="T14" i="26"/>
  <c r="S7" i="26"/>
  <c r="Q7" i="26"/>
  <c r="R7" i="26" s="1"/>
  <c r="T7" i="26"/>
  <c r="T5" i="8"/>
  <c r="Q5" i="8"/>
  <c r="R5" i="8" s="1"/>
  <c r="S5" i="8"/>
  <c r="T10" i="7"/>
  <c r="S10" i="7"/>
  <c r="Q10" i="7"/>
  <c r="R10" i="7" s="1"/>
  <c r="S11" i="23"/>
  <c r="Q11" i="23"/>
  <c r="R11" i="23" s="1"/>
  <c r="T11" i="23"/>
  <c r="S4" i="13"/>
  <c r="Q4" i="13"/>
  <c r="R4" i="13" s="1"/>
  <c r="T4" i="13"/>
  <c r="T8" i="15"/>
  <c r="Q8" i="15"/>
  <c r="R8" i="15" s="1"/>
  <c r="S8" i="15"/>
  <c r="T9" i="6"/>
  <c r="S9" i="6"/>
  <c r="Q9" i="6"/>
  <c r="R9" i="6" s="1"/>
  <c r="Q8" i="20"/>
  <c r="R8" i="20" s="1"/>
  <c r="S8" i="20"/>
  <c r="T8" i="20"/>
  <c r="S5" i="21"/>
  <c r="Q5" i="21"/>
  <c r="R5" i="21" s="1"/>
  <c r="T5" i="21"/>
  <c r="T6" i="19"/>
  <c r="Q6" i="19"/>
  <c r="R6" i="19" s="1"/>
  <c r="S6" i="19"/>
  <c r="T1" i="26"/>
  <c r="Q1" i="26"/>
  <c r="R1" i="26" s="1"/>
  <c r="S1" i="26"/>
  <c r="S7" i="18"/>
  <c r="Q7" i="18"/>
  <c r="R7" i="18" s="1"/>
  <c r="T7" i="18"/>
  <c r="Q6" i="18"/>
  <c r="R6" i="18" s="1"/>
  <c r="S6" i="18"/>
  <c r="T6" i="18"/>
  <c r="Q13" i="18"/>
  <c r="R13" i="18" s="1"/>
  <c r="S13" i="18"/>
  <c r="T13" i="18"/>
  <c r="T9" i="19"/>
  <c r="S9" i="19"/>
  <c r="Q9" i="19"/>
  <c r="R9" i="19" s="1"/>
  <c r="Q10" i="18"/>
  <c r="R10" i="18" s="1"/>
  <c r="S10" i="18"/>
  <c r="T10" i="18"/>
  <c r="S1" i="16"/>
  <c r="Q1" i="16"/>
  <c r="R1" i="16" s="1"/>
  <c r="T1" i="16"/>
  <c r="S5" i="10"/>
  <c r="T5" i="10"/>
  <c r="Q5" i="10"/>
  <c r="R5" i="10" s="1"/>
  <c r="S4" i="12"/>
  <c r="Q4" i="12"/>
  <c r="R4" i="12" s="1"/>
  <c r="T4" i="12"/>
  <c r="Q12" i="8"/>
  <c r="R12" i="8" s="1"/>
  <c r="T12" i="8"/>
  <c r="S12" i="8"/>
  <c r="Q9" i="21"/>
  <c r="R9" i="21" s="1"/>
  <c r="T9" i="21"/>
  <c r="S9" i="21"/>
  <c r="S6" i="13"/>
  <c r="Q6" i="13"/>
  <c r="R6" i="13" s="1"/>
  <c r="T6" i="13"/>
  <c r="S6" i="10"/>
  <c r="Q6" i="10"/>
  <c r="R6" i="10" s="1"/>
  <c r="T6" i="10"/>
  <c r="Q6" i="8"/>
  <c r="R6" i="8" s="1"/>
  <c r="S6" i="8"/>
  <c r="T6" i="8"/>
  <c r="Q13" i="15"/>
  <c r="R13" i="15" s="1"/>
  <c r="T13" i="15"/>
  <c r="S13" i="15"/>
  <c r="S2" i="24"/>
  <c r="I6" i="24" s="1"/>
  <c r="Q2" i="24"/>
  <c r="R2" i="24" s="1"/>
  <c r="T2" i="24"/>
  <c r="S4" i="20"/>
  <c r="Q4" i="20"/>
  <c r="R4" i="20" s="1"/>
  <c r="T4" i="20"/>
  <c r="S5" i="19"/>
  <c r="T5" i="19"/>
  <c r="Q5" i="19"/>
  <c r="R5" i="19" s="1"/>
  <c r="Q12" i="26"/>
  <c r="R12" i="26" s="1"/>
  <c r="S12" i="26"/>
  <c r="T12" i="26"/>
  <c r="T3" i="17"/>
  <c r="S3" i="17"/>
  <c r="Q3" i="17"/>
  <c r="R3" i="17" s="1"/>
  <c r="Q8" i="13"/>
  <c r="R8" i="13" s="1"/>
  <c r="S8" i="13"/>
  <c r="T8" i="13"/>
  <c r="Q3" i="25"/>
  <c r="R3" i="25" s="1"/>
  <c r="T3" i="25"/>
  <c r="S3" i="25"/>
  <c r="T2" i="16"/>
  <c r="S2" i="16"/>
  <c r="Q2" i="16"/>
  <c r="R2" i="16" s="1"/>
  <c r="S4" i="15"/>
  <c r="Q4" i="15"/>
  <c r="R4" i="15" s="1"/>
  <c r="T4" i="15"/>
  <c r="T2" i="7"/>
  <c r="S2" i="7"/>
  <c r="I6" i="7" s="1"/>
  <c r="Q2" i="7"/>
  <c r="R2" i="7" s="1"/>
  <c r="S12" i="20"/>
  <c r="Q12" i="20"/>
  <c r="R12" i="20" s="1"/>
  <c r="T12" i="20"/>
  <c r="S8" i="25"/>
  <c r="T8" i="25"/>
  <c r="Q8" i="25"/>
  <c r="R8" i="25" s="1"/>
  <c r="S4" i="14"/>
  <c r="Q4" i="14"/>
  <c r="R4" i="14" s="1"/>
  <c r="T4" i="14"/>
  <c r="T13" i="16"/>
  <c r="Q13" i="16"/>
  <c r="R13" i="16" s="1"/>
  <c r="S13" i="16"/>
  <c r="T3" i="8"/>
  <c r="S3" i="8"/>
  <c r="Q3" i="8"/>
  <c r="R3" i="8" s="1"/>
  <c r="Q10" i="25"/>
  <c r="R10" i="25" s="1"/>
  <c r="T10" i="25"/>
  <c r="S10" i="25"/>
  <c r="I30" i="23" l="1"/>
  <c r="J78" i="23" s="1"/>
  <c r="I90" i="23"/>
  <c r="I91" i="23" s="1"/>
  <c r="I92" i="23" s="1"/>
  <c r="I30" i="19"/>
  <c r="J78" i="19" s="1"/>
  <c r="I90" i="19"/>
  <c r="I91" i="19" s="1"/>
  <c r="I92" i="19" s="1"/>
  <c r="I30" i="6"/>
  <c r="J78" i="6" s="1"/>
  <c r="I90" i="6"/>
  <c r="I30" i="7"/>
  <c r="J78" i="7" s="1"/>
  <c r="I90" i="7"/>
  <c r="I91" i="7" s="1"/>
  <c r="I92" i="7" s="1"/>
  <c r="I30" i="18"/>
  <c r="J78" i="18" s="1"/>
  <c r="I90" i="18"/>
  <c r="I91" i="18" s="1"/>
  <c r="I92" i="18" s="1"/>
  <c r="I30" i="12"/>
  <c r="J78" i="12" s="1"/>
  <c r="I90" i="12"/>
  <c r="I91" i="12" s="1"/>
  <c r="I92" i="12" s="1"/>
  <c r="I30" i="17"/>
  <c r="J78" i="17" s="1"/>
  <c r="I90" i="17"/>
  <c r="I91" i="17" s="1"/>
  <c r="I92" i="17" s="1"/>
  <c r="I30" i="14"/>
  <c r="J78" i="14" s="1"/>
  <c r="I90" i="14"/>
  <c r="I91" i="14" s="1"/>
  <c r="I92" i="14" s="1"/>
  <c r="I30" i="15"/>
  <c r="J78" i="15" s="1"/>
  <c r="I90" i="15"/>
  <c r="I91" i="15" s="1"/>
  <c r="I92" i="15" s="1"/>
  <c r="I30" i="24"/>
  <c r="J78" i="24" s="1"/>
  <c r="I90" i="24"/>
  <c r="I91" i="24" s="1"/>
  <c r="I92" i="24" s="1"/>
  <c r="I30" i="8"/>
  <c r="J78" i="8" s="1"/>
  <c r="I90" i="8"/>
  <c r="I91" i="8" s="1"/>
  <c r="I92" i="8" s="1"/>
  <c r="I6" i="25"/>
  <c r="I6" i="11"/>
  <c r="I30" i="9"/>
  <c r="J78" i="9" s="1"/>
  <c r="I90" i="9"/>
  <c r="I91" i="9" s="1"/>
  <c r="I92" i="9" s="1"/>
  <c r="I30" i="20"/>
  <c r="J78" i="20" s="1"/>
  <c r="I90" i="20"/>
  <c r="I91" i="20" s="1"/>
  <c r="I92" i="20" s="1"/>
  <c r="I6" i="13"/>
  <c r="I6" i="22"/>
  <c r="I6" i="10"/>
  <c r="I6" i="21"/>
  <c r="I6" i="16"/>
  <c r="I6" i="26"/>
  <c r="I30" i="22" l="1"/>
  <c r="J78" i="22" s="1"/>
  <c r="I90" i="22"/>
  <c r="I91" i="22" s="1"/>
  <c r="I92" i="22" s="1"/>
  <c r="I30" i="21"/>
  <c r="J78" i="21" s="1"/>
  <c r="I90" i="21"/>
  <c r="I91" i="21" s="1"/>
  <c r="I92" i="21" s="1"/>
  <c r="I30" i="10"/>
  <c r="J78" i="10" s="1"/>
  <c r="I90" i="10"/>
  <c r="I30" i="11"/>
  <c r="J78" i="11" s="1"/>
  <c r="I90" i="11"/>
  <c r="I91" i="11" s="1"/>
  <c r="I92" i="11" s="1"/>
  <c r="I30" i="25"/>
  <c r="J78" i="25" s="1"/>
  <c r="I90" i="25"/>
  <c r="I91" i="25" s="1"/>
  <c r="I92" i="25" s="1"/>
  <c r="I30" i="13"/>
  <c r="J78" i="13" s="1"/>
  <c r="I90" i="13"/>
  <c r="I91" i="13" s="1"/>
  <c r="I92" i="13" s="1"/>
  <c r="I30" i="26"/>
  <c r="J78" i="26" s="1"/>
  <c r="I90" i="26"/>
  <c r="I91" i="26" s="1"/>
  <c r="I92" i="26" s="1"/>
  <c r="I30" i="16"/>
  <c r="J78" i="16" s="1"/>
  <c r="I90" i="16"/>
  <c r="I91" i="16" s="1"/>
  <c r="I92" i="16" s="1"/>
</calcChain>
</file>

<file path=xl/sharedStrings.xml><?xml version="1.0" encoding="utf-8"?>
<sst xmlns="http://schemas.openxmlformats.org/spreadsheetml/2006/main" count="3200" uniqueCount="512">
  <si>
    <t>PeakThreshold</t>
  </si>
  <si>
    <t>z</t>
  </si>
  <si>
    <t>PeakToler</t>
  </si>
  <si>
    <t>EnvHeight</t>
  </si>
  <si>
    <t>UseIsoPeaks</t>
  </si>
  <si>
    <t>DPlotType</t>
  </si>
  <si>
    <t>relD</t>
  </si>
  <si>
    <t>TimeUnit</t>
  </si>
  <si>
    <t>min</t>
  </si>
  <si>
    <t>WidthPlot</t>
  </si>
  <si>
    <t>Smoothing</t>
  </si>
  <si>
    <t>Baseline</t>
  </si>
  <si>
    <t>TrimData</t>
  </si>
  <si>
    <t>StartMass</t>
  </si>
  <si>
    <t>EndMass</t>
  </si>
  <si>
    <t>Sheet1</t>
  </si>
  <si>
    <t>time (min)</t>
  </si>
  <si>
    <t>centroid (Da)</t>
  </si>
  <si>
    <t>Rel D Lvl (Da)</t>
  </si>
  <si>
    <t>width (Da)</t>
  </si>
  <si>
    <t>TD</t>
  </si>
  <si>
    <t>peak</t>
  </si>
  <si>
    <t>envelope</t>
  </si>
  <si>
    <t>x</t>
  </si>
  <si>
    <t>y</t>
  </si>
  <si>
    <t>width (m/z)</t>
  </si>
  <si>
    <t>centroid (m/z)</t>
  </si>
  <si>
    <t>neutral mass (Da)</t>
  </si>
  <si>
    <t>charge (z)</t>
  </si>
  <si>
    <t>envelope height</t>
  </si>
  <si>
    <t>peak threshold</t>
  </si>
  <si>
    <t>peak tolerance</t>
  </si>
  <si>
    <t>limits</t>
  </si>
  <si>
    <t>peak detect</t>
  </si>
  <si>
    <t>ON</t>
  </si>
  <si>
    <t>NumAmide</t>
  </si>
  <si>
    <t>Penalty</t>
  </si>
  <si>
    <t>BimodalType</t>
  </si>
  <si>
    <t>Single</t>
  </si>
  <si>
    <t>UsePepSequence</t>
  </si>
  <si>
    <t>PepSequence</t>
  </si>
  <si>
    <t>DRVYIHPF</t>
  </si>
  <si>
    <t>Glycosylation</t>
  </si>
  <si>
    <t>Hex</t>
  </si>
  <si>
    <t>HexNAc</t>
  </si>
  <si>
    <t>DeoxyHex</t>
  </si>
  <si>
    <t>NeuAc</t>
  </si>
  <si>
    <t>MZThreshold</t>
  </si>
  <si>
    <t>Resolution</t>
  </si>
  <si>
    <t>AutoAssymetry</t>
  </si>
  <si>
    <t>AutoClean</t>
  </si>
  <si>
    <t>CustomMod</t>
  </si>
  <si>
    <t>CustomModString</t>
  </si>
  <si>
    <t>AllAmideSeek</t>
  </si>
  <si>
    <t>Atom</t>
  </si>
  <si>
    <t>13C</t>
  </si>
  <si>
    <t>1H (-NH)</t>
  </si>
  <si>
    <t>15N</t>
  </si>
  <si>
    <t>16O</t>
  </si>
  <si>
    <t>17O</t>
  </si>
  <si>
    <t>33S</t>
  </si>
  <si>
    <t>34S</t>
  </si>
  <si>
    <t>36S</t>
  </si>
  <si>
    <t>23Na</t>
  </si>
  <si>
    <t>31P</t>
  </si>
  <si>
    <t>count</t>
  </si>
  <si>
    <t>abundance</t>
  </si>
  <si>
    <t>2H</t>
  </si>
  <si>
    <t>18O</t>
  </si>
  <si>
    <t>object</t>
  </si>
  <si>
    <t>response</t>
  </si>
  <si>
    <t>product</t>
  </si>
  <si>
    <t>convolution</t>
  </si>
  <si>
    <t>add 15N</t>
  </si>
  <si>
    <t>add 17O</t>
  </si>
  <si>
    <t>add 18O</t>
  </si>
  <si>
    <t>add 34S</t>
  </si>
  <si>
    <t>add 33S</t>
  </si>
  <si>
    <t>add 36S</t>
  </si>
  <si>
    <t>1</t>
  </si>
  <si>
    <t>0.984490534277463-0.103150521126374i</t>
  </si>
  <si>
    <t>0.94038863970253-0.195429626062397i</t>
  </si>
  <si>
    <t>0.874274323220725-0.268303811387229i</t>
  </si>
  <si>
    <t>0.795085557511247-0.317091809896497i</t>
  </si>
  <si>
    <t>0.711958549576024-0.341240786879338i</t>
  </si>
  <si>
    <t>0.632464163718101-0.343503893107311i</t>
  </si>
  <si>
    <t>0.561681207994885-0.328539568185077i</t>
  </si>
  <si>
    <t>0.502123872024715-0.301510534725899i</t>
  </si>
  <si>
    <t>0.454246961445668-0.267065192798865i</t>
  </si>
  <si>
    <t>0.417174810165325-0.228815142177053i</t>
  </si>
  <si>
    <t>0.389383024967308-0.189224908381348i</t>
  </si>
  <si>
    <t>0.369200385336419-0.149751342990956i</t>
  </si>
  <si>
    <t>0.355111941830115-0.111082667627229i</t>
  </si>
  <si>
    <t>0.345905491269198-7.33791862822456E-002i</t>
  </si>
  <si>
    <t>0.340720136089646-3.64704107866267E-002i</t>
  </si>
  <si>
    <t>0.339047519348595</t>
  </si>
  <si>
    <t>0.340720136089646+3.64704107866271E-002i</t>
  </si>
  <si>
    <t>0.345905491269198+7.33791862822459E-002i</t>
  </si>
  <si>
    <t>0.355111941830115+0.111082667627229i</t>
  </si>
  <si>
    <t>0.369200385336419+0.149751342990956i</t>
  </si>
  <si>
    <t>0.389383024967308+0.189224908381348i</t>
  </si>
  <si>
    <t>0.417174810165325+0.228815142177053i</t>
  </si>
  <si>
    <t>0.454246961445668+0.267065192798865i</t>
  </si>
  <si>
    <t>0.502123872024716+0.301510534725899i</t>
  </si>
  <si>
    <t>0.561681207994886+0.328539568185077i</t>
  </si>
  <si>
    <t>0.632464163718102+0.343503893107311i</t>
  </si>
  <si>
    <t>0.711958549576024+0.341240786879338i</t>
  </si>
  <si>
    <t>0.795085557511247+0.317091809896496i</t>
  </si>
  <si>
    <t>0.874274323220725+0.268303811387229i</t>
  </si>
  <si>
    <t>0.94038863970253+0.195429626062396i</t>
  </si>
  <si>
    <t>0.984490534277463+0.103150521126374i</t>
  </si>
  <si>
    <t>0.999853091225671-1.48052236436567E-003i</t>
  </si>
  <si>
    <t>0.999418257979342-2.90291111617071E-003i</t>
  </si>
  <si>
    <t>0.998712914699174-4.21145729417608E-003i</t>
  </si>
  <si>
    <t>0.997765219041447-5.35517831678008E-003i</t>
  </si>
  <si>
    <t>0.996612827459996-6.28988336457187E-003i</t>
  </si>
  <si>
    <t>0.99530125780029-6.97990681719711E-003i</t>
  </si>
  <si>
    <t>0.993881951465796-7.39943813352851E-003i</t>
  </si>
  <si>
    <t>0.992410138686981-7.53340393976267E-003i</t>
  </si>
  <si>
    <t>0.990942612877741-7.37788589050146E-003i</t>
  </si>
  <si>
    <t>0.9895355148315-6.94008338803464E-003i</t>
  </si>
  <si>
    <t>0.988242216254245-6.23785139683998E-003i</t>
  </si>
  <si>
    <t>0.987111377019505-5.29885912915673E-003i</t>
  </si>
  <si>
    <t>0.986185233855121-4.15942497244176E-003i</t>
  </si>
  <si>
    <t>0.985498162011407-2.86308718637321E-003i</t>
  </si>
  <si>
    <t>0.985075537407334-1.45896976733619E-003i</t>
  </si>
  <si>
    <t>0.984932915749211</t>
  </si>
  <si>
    <t>0.985075537407334+1.4589697673362E-003i</t>
  </si>
  <si>
    <t>0.985498162011407+2.86308718637322E-003i</t>
  </si>
  <si>
    <t>0.986185233855121+4.15942497244177E-003i</t>
  </si>
  <si>
    <t>0.987111377019505+5.29885912915673E-003i</t>
  </si>
  <si>
    <t>0.988242216254245+6.23785139683998E-003i</t>
  </si>
  <si>
    <t>0.9895355148315+6.94008338803464E-003i</t>
  </si>
  <si>
    <t>0.990942612877741+7.37788589050146E-003i</t>
  </si>
  <si>
    <t>0.992410138686981+7.53340393976267E-003i</t>
  </si>
  <si>
    <t>0.993881951465796+7.39943813352851E-003i</t>
  </si>
  <si>
    <t>0.99530125780029+6.9799068171971E-003i</t>
  </si>
  <si>
    <t>0.996612827459996+6.28988336457187E-003i</t>
  </si>
  <si>
    <t>0.997765219041447+5.35517831678008E-003i</t>
  </si>
  <si>
    <t>0.998712914699174+4.21145729417607E-003i</t>
  </si>
  <si>
    <t>0.999418257979342+2.9029111161707E-003i</t>
  </si>
  <si>
    <t>0.999853091225671+1.48052236436566E-003i</t>
  </si>
  <si>
    <t>0.579567427064446</t>
  </si>
  <si>
    <t>0.317821613627378</t>
  </si>
  <si>
    <t>8.54478795838883E-002</t>
  </si>
  <si>
    <t>1.50117082882438E-002</t>
  </si>
  <si>
    <t>1.93798249275548E-003</t>
  </si>
  <si>
    <t>1.9602427681756E-004</t>
  </si>
  <si>
    <t>1.61753020801145E-005</t>
  </si>
  <si>
    <t>1.11948382457289E-006</t>
  </si>
  <si>
    <t>6.63069159669884E-008</t>
  </si>
  <si>
    <t>3.41274745651128E-009</t>
  </si>
  <si>
    <t>1.54464641661107E-010</t>
  </si>
  <si>
    <t>0</t>
  </si>
  <si>
    <t>0.999999999993562</t>
  </si>
  <si>
    <t>0.984193187329921-0.104592927657925i</t>
  </si>
  <si>
    <t>0.939274261283511-0.198045801078513i</t>
  </si>
  <si>
    <t>0.872019107540648-0.2716404504697i</t>
  </si>
  <si>
    <t>0.79161063226673-0.320641004090812i</t>
  </si>
  <si>
    <t>0.707400658379618-0.344563081699977i</t>
  </si>
  <si>
    <t>0.627094752491273-0.346304397794371i</t>
  </si>
  <si>
    <t>0.555813806899734-0.330685672507553i</t>
  </si>
  <si>
    <t>0.496041420823684-0.303004813544875i</t>
  </si>
  <si>
    <t>0.44816229434395-0.267997662204857i</t>
  </si>
  <si>
    <t>0.411221294390252-0.229315937483192i</t>
  </si>
  <si>
    <t>0.383624386705049-0.189428956281416i</t>
  </si>
  <si>
    <t>0.363648389490482-0.149777595218266i</t>
  </si>
  <si>
    <t>0.349744113382675-0.11102514802901i</t>
  </si>
  <si>
    <t>0.340679134865083-7.33054107963121E-002i</t>
  </si>
  <si>
    <t>0.335581861933971-3.64232098777727E-002i</t>
  </si>
  <si>
    <t>0.333939061815539</t>
  </si>
  <si>
    <t>0.335581861933971+3.64232098777731E-002i</t>
  </si>
  <si>
    <t>0.340679134865083+7.33054107963125E-002i</t>
  </si>
  <si>
    <t>0.349744113382675+0.11102514802901i</t>
  </si>
  <si>
    <t>0.363648389490482+0.149777595218267i</t>
  </si>
  <si>
    <t>0.383624386705049+0.189428956281416i</t>
  </si>
  <si>
    <t>0.411221294390252+0.229315937483193i</t>
  </si>
  <si>
    <t>0.44816229434395+0.267997662204858i</t>
  </si>
  <si>
    <t>0.496041420823684+0.303004813544875i</t>
  </si>
  <si>
    <t>0.555813806899734+0.330685672507553i</t>
  </si>
  <si>
    <t>0.627094752491273+0.346304397794371i</t>
  </si>
  <si>
    <t>0.707400658379619+0.344563081699977i</t>
  </si>
  <si>
    <t>0.791610632266731+0.320641004090812i</t>
  </si>
  <si>
    <t>0.872019107540649+0.2716404504697i</t>
  </si>
  <si>
    <t>0.939274261283511+0.198045801078512i</t>
  </si>
  <si>
    <t>0.984193187329921+0.104592927657925i</t>
  </si>
  <si>
    <t>0.999040985858209-9.32509896888503E-003i</t>
  </si>
  <si>
    <t>0.99621029733424-1.82453330438309E-002i</t>
  </si>
  <si>
    <t>0.991643631727231-2.63789192264665E-002i</t>
  </si>
  <si>
    <t>0.985556355263002-3.33880511057687E-002i</t>
  </si>
  <si>
    <t>0.978228696897942-3.89957566505662E-002i</t>
  </si>
  <si>
    <t>0.969987533899221-4.299747214042E-002i</t>
  </si>
  <si>
    <t>0.961186738542608-4.52668287005338E-002i</t>
  </si>
  <si>
    <t>0.952187985170292-4.57558883698913E-002i</t>
  </si>
  <si>
    <t>0.943343579440423-4.44906765482511E-002i</t>
  </si>
  <si>
    <t>0.93498236119141-4.15632521991155E-002i</t>
  </si>
  <si>
    <t>0.927399160900183-3.71217059218224E-002i</t>
  </si>
  <si>
    <t>0.920847759757186-3.13593990468902E-002i</t>
  </si>
  <si>
    <t>0.915536889127835-2.45045097146497E-002i</t>
  </si>
  <si>
    <t>0.911628545011393-1.68106057066385E-002i</t>
  </si>
  <si>
    <t>0.909237792378098-8.54858803352906E-003i</t>
  </si>
  <si>
    <t>0.908433274491568</t>
  </si>
  <si>
    <t>0.909237792378098+8.54858803352912E-003i</t>
  </si>
  <si>
    <t>0.911628545011393+1.68106057066385E-002i</t>
  </si>
  <si>
    <t>0.915536889127835+2.45045097146498E-002i</t>
  </si>
  <si>
    <t>0.920847759757186+3.13593990468903E-002i</t>
  </si>
  <si>
    <t>0.927399160900183+3.71217059218224E-002i</t>
  </si>
  <si>
    <t>0.93498236119141+4.15632521991155E-002i</t>
  </si>
  <si>
    <t>0.943343579440423+4.44906765482511E-002i</t>
  </si>
  <si>
    <t>0.952187985170292+4.57558883698913E-002i</t>
  </si>
  <si>
    <t>0.961186738542608+4.52668287005338E-002i</t>
  </si>
  <si>
    <t>0.969987533899221+4.299747214042E-002i</t>
  </si>
  <si>
    <t>0.978228696897942+3.89957566505662E-002i</t>
  </si>
  <si>
    <t>0.985556355263002+3.33880511057687E-002i</t>
  </si>
  <si>
    <t>0.991643631727231+2.63789192264664E-002i</t>
  </si>
  <si>
    <t>0.99621029733424+1.82453330438308E-002i</t>
  </si>
  <si>
    <t>0.999040985858209+9.32509896888497E-003i</t>
  </si>
  <si>
    <t>0.552444937461193</t>
  </si>
  <si>
    <t>0.329474839982064</t>
  </si>
  <si>
    <t>9.65835517809241E-002</t>
  </si>
  <si>
    <t>1.85504468787269E-002</t>
  </si>
  <si>
    <t>2.62548090296807E-003</t>
  </si>
  <si>
    <t>2.91992884844563E-004</t>
  </si>
  <si>
    <t>2.65733650955566E-005</t>
  </si>
  <si>
    <t>2.03486450917315E-006</t>
  </si>
  <si>
    <t>1.3380095596283E-007</t>
  </si>
  <si>
    <t>7.67216938614866E-009</t>
  </si>
  <si>
    <t>3.88297010249013E-010</t>
  </si>
  <si>
    <t>0.999999999981748</t>
  </si>
  <si>
    <t>0.982273992749758-0.113670320427728i</t>
  </si>
  <si>
    <t>0.932101279517473-0.21443263810577i</t>
  </si>
  <si>
    <t>0.857566613224039-0.292373444427129i</t>
  </si>
  <si>
    <t>0.769471311301467-0.342440115577402i</t>
  </si>
  <si>
    <t>0.678563126148809-0.364647118350656i</t>
  </si>
  <si>
    <t>0.59338387878317-0.362874437940011i</t>
  </si>
  <si>
    <t>0.519271768609579-0.343010611420335i</t>
  </si>
  <si>
    <t>0.4584604266308-0.311214358795842i</t>
  </si>
  <si>
    <t>0.410847625602318-0.272752917618182i</t>
  </si>
  <si>
    <t>0.374953540669008-0.231498051051019i</t>
  </si>
  <si>
    <t>0.348741008320541-0.189917046784512i</t>
  </si>
  <si>
    <t>0.330167869416895-0.149326157969151i</t>
  </si>
  <si>
    <t>0.317483020749924-0.11021792666335i</t>
  </si>
  <si>
    <t>0.309340515671298-7.25543276049057E-002i</t>
  </si>
  <si>
    <t>0.304812344284575-3.59861100202935E-002i</t>
  </si>
  <si>
    <t>0.30336135541712</t>
  </si>
  <si>
    <t>0.304812344284575+3.59861100202938E-002i</t>
  </si>
  <si>
    <t>0.309340515671298+7.2554327604906E-002i</t>
  </si>
  <si>
    <t>0.317483020749925+0.11021792666335i</t>
  </si>
  <si>
    <t>0.330167869416895+0.149326157969151i</t>
  </si>
  <si>
    <t>0.348741008320542+0.189917046784512i</t>
  </si>
  <si>
    <t>0.374953540669008+0.23149805105102i</t>
  </si>
  <si>
    <t>0.410847625602318+0.272752917618183i</t>
  </si>
  <si>
    <t>0.458460426630801+0.311214358795842i</t>
  </si>
  <si>
    <t>0.519271768609579+0.343010611420335i</t>
  </si>
  <si>
    <t>0.59338387878317+0.362874437940011i</t>
  </si>
  <si>
    <t>0.678563126148809+0.364647118350656i</t>
  </si>
  <si>
    <t>0.769471311301467+0.342440115577402i</t>
  </si>
  <si>
    <t>0.85756661322404+0.292373444427128i</t>
  </si>
  <si>
    <t>0.932101279517473+0.21443263810577i</t>
  </si>
  <si>
    <t>0.982273992749759+0.113670320427728i</t>
  </si>
  <si>
    <t>0.999912021694476-8.8954032994623E-004i</t>
  </si>
  <si>
    <t>0.999651550594286-1.74448061361941E-003i</t>
  </si>
  <si>
    <t>0.999228832308831-2.53161409342207E-003i</t>
  </si>
  <si>
    <t>0.998660464301594-3.22045723361664E-003i</t>
  </si>
  <si>
    <t>0.997968703987786-3.78445691356623E-003i</t>
  </si>
  <si>
    <t>0.997180549820176-4.20202303768493E-003i</t>
  </si>
  <si>
    <t>0.996326640470061-4.45734508616749E-003i</t>
  </si>
  <si>
    <t>0.995440024102419-4.54096334365492E-003i</t>
  </si>
  <si>
    <t>0.99455485314169-4.45007851916119E-003i</t>
  </si>
  <si>
    <t>0.993705059964827-4.18859616631832E-003i</t>
  </si>
  <si>
    <t>0.992923066093053-3.76691384836755E-003i</t>
  </si>
  <si>
    <t>0.992238572354776-3.20146874092499E-003i</t>
  </si>
  <si>
    <t>0.991677470935125-2.51407099911862E-003i</t>
  </si>
  <si>
    <t>0.991260912974611-1.73105370109245E-003i</t>
  </si>
  <si>
    <t>0.991004558076778-8.82273733835156E-004i</t>
  </si>
  <si>
    <t>0.990918025190222</t>
  </si>
  <si>
    <t>0.991004558076778+8.82273733835162E-004i</t>
  </si>
  <si>
    <t>0.991260912974611+1.73105370109245E-003i</t>
  </si>
  <si>
    <t>0.991677470935125+2.51407099911863E-003i</t>
  </si>
  <si>
    <t>0.992238572354776+3.20146874092499E-003i</t>
  </si>
  <si>
    <t>0.992923066093053+3.76691384836755E-003i</t>
  </si>
  <si>
    <t>0.993705059964827+4.18859616631832E-003i</t>
  </si>
  <si>
    <t>0.99455485314169+4.45007851916119E-003i</t>
  </si>
  <si>
    <t>0.995440024102419+4.54096334365492E-003i</t>
  </si>
  <si>
    <t>0.996326640470061+4.45734508616749E-003i</t>
  </si>
  <si>
    <t>0.997180549820176+4.20202303768493E-003i</t>
  </si>
  <si>
    <t>0.997968703987786+3.78445691356622E-003i</t>
  </si>
  <si>
    <t>0.998660464301594+3.22045723361664E-003i</t>
  </si>
  <si>
    <t>0.999228832308831+2.53161409342206E-003i</t>
  </si>
  <si>
    <t>0.999651550594286+1.74448061361941E-003i</t>
  </si>
  <si>
    <t>0.999912021694476+8.89540329946224E-004i</t>
  </si>
  <si>
    <t>0.549931046904274</t>
  </si>
  <si>
    <t>0.330484209621441</t>
  </si>
  <si>
    <t>9.76454322828675E-002</t>
  </si>
  <si>
    <t>1.89077517021374E-002</t>
  </si>
  <si>
    <t>2.69869178022833E-003</t>
  </si>
  <si>
    <t>3.02763708568784E-004</t>
  </si>
  <si>
    <t>2.78035271161973E-005</t>
  </si>
  <si>
    <t>2.14907792205386E-006</t>
  </si>
  <si>
    <t>1.42688200960479E-007</t>
  </si>
  <si>
    <t>8.2644865294987E-009</t>
  </si>
  <si>
    <t>4.22664259992903E-010</t>
  </si>
  <si>
    <t>0.999999999979907</t>
  </si>
  <si>
    <t>0.982086459615002-0.114534092235627i</t>
  </si>
  <si>
    <t>0.93140241580116-0.215983951794206i</t>
  </si>
  <si>
    <t>0.856165108824637-0.294319003196756i</t>
  </si>
  <si>
    <t>0.767337763265091-0.344459454267262i</t>
  </si>
  <si>
    <t>0.675804772268929-0.366474405029136i</t>
  </si>
  <si>
    <t>0.590186055749722-0.364344744268839i</t>
  </si>
  <si>
    <t>0.515835380047942-0.344065183587183i</t>
  </si>
  <si>
    <t>0.454956645140055-0.311877080814437i</t>
  </si>
  <si>
    <t>0.407396728043269-0.273096042118037i</t>
  </si>
  <si>
    <t>0.371623578767076-0.231611313663688i</t>
  </si>
  <si>
    <t>0.34555759010008-0.189886693732152i</t>
  </si>
  <si>
    <t>0.327127232359402-0.149224195910431i</t>
  </si>
  <si>
    <t>0.314563663390921-0.110098809620048i</t>
  </si>
  <si>
    <t>0.306511566546334-7.24557540681424E-002i</t>
  </si>
  <si>
    <t>0.30203867294341-3.5931326981149E-002i</t>
  </si>
  <si>
    <t>0.300606235230795</t>
  </si>
  <si>
    <t>0.30203867294341+3.59313269811493E-002i</t>
  </si>
  <si>
    <t>0.306511566546334+7.24557540681428E-002i</t>
  </si>
  <si>
    <t>0.314563663390922+0.110098809620048i</t>
  </si>
  <si>
    <t>0.327127232359402+0.149224195910431i</t>
  </si>
  <si>
    <t>0.345557590100081+0.189886693732152i</t>
  </si>
  <si>
    <t>0.371623578767076+0.231611313663689i</t>
  </si>
  <si>
    <t>0.407396728043269+0.273096042118037i</t>
  </si>
  <si>
    <t>0.454956645140055+0.311877080814437i</t>
  </si>
  <si>
    <t>0.515835380047942+0.344065183587183i</t>
  </si>
  <si>
    <t>0.590186055749722+0.364344744268838i</t>
  </si>
  <si>
    <t>0.675804772268929+0.366474405029136i</t>
  </si>
  <si>
    <t>0.767337763265092+0.344459454267262i</t>
  </si>
  <si>
    <t>0.856165108824637+0.294319003196755i</t>
  </si>
  <si>
    <t>0.93140241580116+0.215983951794206i</t>
  </si>
  <si>
    <t>0.982086459615002+0.114534092235626i</t>
  </si>
  <si>
    <t>0.998088487171134-9.39775966032798E-003i</t>
  </si>
  <si>
    <t>0.992680723535869-1.72796162826293E-002i</t>
  </si>
  <si>
    <t>0.984685505497491-2.24115761099579E-002i</t>
  </si>
  <si>
    <t>0.975403755800904-2.40490605408502E-002i</t>
  </si>
  <si>
    <t>0.966281165347684-2.20273073824579E-002i</t>
  </si>
  <si>
    <t>0.958670216036614-1.67361539128235E-002i</t>
  </si>
  <si>
    <t>0.95364675552806-9.0134565334259E-003i</t>
  </si>
  <si>
    <t>0.951894436341962</t>
  </si>
  <si>
    <t>0.95364675552806+9.01345653342593E-003i</t>
  </si>
  <si>
    <t>0.958670216036614+1.67361539128235E-002i</t>
  </si>
  <si>
    <t>0.966281165347684+2.20273073824579E-002i</t>
  </si>
  <si>
    <t>0.975403755800904+2.40490605408502E-002i</t>
  </si>
  <si>
    <t>0.984685505497491+2.24115761099578E-002i</t>
  </si>
  <si>
    <t>0.992680723535869+1.72796162826293E-002i</t>
  </si>
  <si>
    <t>0.998088487171134+9.39775966032795E-003i</t>
  </si>
  <si>
    <t>0.536554237267692</t>
  </si>
  <si>
    <t>0.322445339321449</t>
  </si>
  <si>
    <t>0.108496602105503</t>
  </si>
  <si>
    <t>2.63962793563177E-002</t>
  </si>
  <si>
    <t>5.13094340186251E-003</t>
  </si>
  <si>
    <t>8.39950837528403E-004</t>
  </si>
  <si>
    <t>1.19589777822707E-004</t>
  </si>
  <si>
    <t>1.51312879784734E-005</t>
  </si>
  <si>
    <t>1.72764925317421E-006</t>
  </si>
  <si>
    <t>1.800438130138E-007</t>
  </si>
  <si>
    <t>1.72758363170807E-008</t>
  </si>
  <si>
    <t>1.51802063813746E-009</t>
  </si>
  <si>
    <t>1.26676340783632E-010</t>
  </si>
  <si>
    <t>0.999999999969753</t>
  </si>
  <si>
    <t>0.979132824885163-0.123544571356598i</t>
  </si>
  <si>
    <t>0.920853104206203-0.23049738189817i</t>
  </si>
  <si>
    <t>0.836457220230024-0.308999665929532i</t>
  </si>
  <si>
    <t>0.74018020999371-0.354440797744844i</t>
  </si>
  <si>
    <t>0.644944978518701-0.369003474608432i</t>
  </si>
  <si>
    <t>0.559696063859137-0.35916389936318i</t>
  </si>
  <si>
    <t>0.488823519986513-0.332766105802058i</t>
  </si>
  <si>
    <t>0.433070699286322-0.296874058040474i</t>
  </si>
  <si>
    <t>0.390974107220863-0.256765101821388i</t>
  </si>
  <si>
    <t>0.36014073912618-0.215819318690556i</t>
  </si>
  <si>
    <t>0.338088483436254-0.175872232446824i</t>
  </si>
  <si>
    <t>0.322669832783103-0.13768673853781i</t>
  </si>
  <si>
    <t>0.312213767750718-0.101362834513276i</t>
  </si>
  <si>
    <t>0.305520131282234-6.66290281248013E-002i</t>
  </si>
  <si>
    <t>0.3017989961133-3.30241569272552E-002i</t>
  </si>
  <si>
    <t>0.300606235239539</t>
  </si>
  <si>
    <t>0.3017989961133+3.30241569272555E-002i</t>
  </si>
  <si>
    <t>0.305520131282234+6.66290281248017E-002i</t>
  </si>
  <si>
    <t>0.312213767750718+0.101362834513276i</t>
  </si>
  <si>
    <t>0.322669832783103+0.137686738537811i</t>
  </si>
  <si>
    <t>0.338088483436254+0.175872232446824i</t>
  </si>
  <si>
    <t>0.360140739126181+0.215819318690557i</t>
  </si>
  <si>
    <t>0.390974107220863+0.256765101821389i</t>
  </si>
  <si>
    <t>0.433070699286322+0.296874058040474i</t>
  </si>
  <si>
    <t>0.488823519986513+0.332766105802058i</t>
  </si>
  <si>
    <t>0.559696063859138+0.35916389936318i</t>
  </si>
  <si>
    <t>0.644944978518702+0.369003474608432i</t>
  </si>
  <si>
    <t>0.74018020999371+0.354440797744843i</t>
  </si>
  <si>
    <t>0.836457220230025+0.308999665929531i</t>
  </si>
  <si>
    <t>0.920853104206203+0.230497381898169i</t>
  </si>
  <si>
    <t>0.979132824885163+0.123544571356597i</t>
  </si>
  <si>
    <t>2.63962793563176E-002</t>
  </si>
  <si>
    <t>5.13094340186245E-003</t>
  </si>
  <si>
    <t>8.39950837528499E-004</t>
  </si>
  <si>
    <t>1.19589777822795E-004</t>
  </si>
  <si>
    <t>1.5131287978445E-005</t>
  </si>
  <si>
    <t>1.72764925323492E-006</t>
  </si>
  <si>
    <t>1.8004381301013E-007</t>
  </si>
  <si>
    <t>1.72758362875672E-008</t>
  </si>
  <si>
    <t>1.51802068314688E-009</t>
  </si>
  <si>
    <t>1.26676329969333E-010</t>
  </si>
  <si>
    <t>0.74018020999371-0.354440797744843i</t>
  </si>
  <si>
    <t>0.559696063859138-0.35916389936318i</t>
  </si>
  <si>
    <t>0.390974107220862-0.256765101821388i</t>
  </si>
  <si>
    <t>0.305520131282234-6.66290281248012E-002i</t>
  </si>
  <si>
    <t>0.305520131282234+6.66290281248016E-002i</t>
  </si>
  <si>
    <t>0.36014073912618+0.215819318690556i</t>
  </si>
  <si>
    <t>2.63962793563175E-002</t>
  </si>
  <si>
    <t>5.13094340186241E-003</t>
  </si>
  <si>
    <t>8.39950837528618E-004</t>
  </si>
  <si>
    <t>1.19589777822863E-004</t>
  </si>
  <si>
    <t>1.51312879783821E-005</t>
  </si>
  <si>
    <t>1.80043813013E-007</t>
  </si>
  <si>
    <t>1.72758362214345E-008</t>
  </si>
  <si>
    <t>1.5180206849398E-009</t>
  </si>
  <si>
    <t>1.26676375616341E-010</t>
  </si>
  <si>
    <t>0.644944978518702-0.369003474608432i</t>
  </si>
  <si>
    <t>0.390974107220862-0.256765101821389i</t>
  </si>
  <si>
    <t>0.3017989961133-3.30241569272551E-002i</t>
  </si>
  <si>
    <t>0.305520131282234+6.66290281248015E-002i</t>
  </si>
  <si>
    <t>0.390974107220862+0.256765101821389i</t>
  </si>
  <si>
    <t>2.63962793563174E-002</t>
  </si>
  <si>
    <t>5.1309434018624E-003</t>
  </si>
  <si>
    <t>8.39950837528657E-004</t>
  </si>
  <si>
    <t>1.19589777822879E-004</t>
  </si>
  <si>
    <t>1.51312879783666E-005</t>
  </si>
  <si>
    <t>1.72764925326918E-006</t>
  </si>
  <si>
    <t>1.80043813004182E-007</t>
  </si>
  <si>
    <t>1.72758361522081E-008</t>
  </si>
  <si>
    <t>1.51802066941714E-009</t>
  </si>
  <si>
    <t>1.26676435625242E-010</t>
  </si>
  <si>
    <t>MonoIsotope</t>
  </si>
  <si>
    <t># NHs</t>
  </si>
  <si>
    <t>Asymmetry</t>
  </si>
  <si>
    <t>Chi^2</t>
  </si>
  <si>
    <t>Weight(1)</t>
  </si>
  <si>
    <t>p(1)</t>
  </si>
  <si>
    <t>median bkgd</t>
  </si>
  <si>
    <t>avg bkgd</t>
  </si>
  <si>
    <t>sum pks</t>
  </si>
  <si>
    <t>s/n</t>
  </si>
  <si>
    <t>S/N</t>
  </si>
  <si>
    <t>avgD(1)</t>
  </si>
  <si>
    <t>Chi Single</t>
  </si>
  <si>
    <t>p (1)</t>
  </si>
  <si>
    <t>Rel D Lvl (Da)(1)</t>
  </si>
  <si>
    <t>#NHs (1)</t>
  </si>
  <si>
    <t>p(Max)</t>
  </si>
  <si>
    <t>#NH(Max)</t>
  </si>
  <si>
    <t>Chi2 single NHs</t>
  </si>
  <si>
    <t>Single #NHs</t>
  </si>
  <si>
    <t>Weight(2)</t>
  </si>
  <si>
    <t>p(2)</t>
  </si>
  <si>
    <t>RelInt(1)</t>
  </si>
  <si>
    <t>RelInt(2)</t>
  </si>
  <si>
    <t># NHs(2)</t>
  </si>
  <si>
    <t>avgD(2)</t>
  </si>
  <si>
    <t>stdev</t>
  </si>
  <si>
    <t>iteration</t>
  </si>
  <si>
    <t>D1</t>
  </si>
  <si>
    <t>I1</t>
  </si>
  <si>
    <t>D2</t>
  </si>
  <si>
    <t>I2</t>
  </si>
  <si>
    <t>D3</t>
  </si>
  <si>
    <t>I3</t>
  </si>
  <si>
    <t>Average</t>
  </si>
  <si>
    <t>% error</t>
  </si>
  <si>
    <t>relInt 1</t>
  </si>
  <si>
    <t>relInt 2</t>
  </si>
  <si>
    <t>relInt 3</t>
  </si>
  <si>
    <t>Ashman's D</t>
  </si>
  <si>
    <t>Sep Limit</t>
  </si>
  <si>
    <t>deltaChi #NH</t>
  </si>
  <si>
    <t>deltaChi Double</t>
  </si>
  <si>
    <t>(DChi Limit)</t>
  </si>
  <si>
    <t>NH1</t>
  </si>
  <si>
    <t>p1</t>
  </si>
  <si>
    <t>C1</t>
  </si>
  <si>
    <t>NH2</t>
  </si>
  <si>
    <t>p2</t>
  </si>
  <si>
    <t>C2</t>
  </si>
  <si>
    <t>Passed Prob.</t>
  </si>
  <si>
    <t>Check</t>
  </si>
  <si>
    <t>Ok</t>
  </si>
  <si>
    <t>R</t>
  </si>
  <si>
    <t>Low. CI(.95)</t>
  </si>
  <si>
    <t>Up. CI(.95)</t>
  </si>
  <si>
    <t>R^2</t>
  </si>
  <si>
    <t>R^2 adj</t>
  </si>
  <si>
    <t>No</t>
  </si>
  <si>
    <t>Parameters Statistics</t>
  </si>
  <si>
    <t>Par.</t>
  </si>
  <si>
    <t>Value</t>
  </si>
  <si>
    <t>Std. Err.</t>
  </si>
  <si>
    <t>t calc.</t>
  </si>
  <si>
    <t>Crit. t(.05)</t>
  </si>
  <si>
    <t>CV%</t>
  </si>
  <si>
    <t>Int(1) error</t>
  </si>
  <si>
    <t>Int(2) error</t>
  </si>
  <si>
    <t>Error</t>
  </si>
  <si>
    <t>dChi</t>
  </si>
  <si>
    <t>n</t>
  </si>
  <si>
    <t>F stat</t>
  </si>
  <si>
    <t>p value</t>
  </si>
  <si>
    <t>AVG</t>
  </si>
  <si>
    <t>STDEV</t>
  </si>
  <si>
    <t>Int1</t>
  </si>
  <si>
    <t>Int2</t>
  </si>
  <si>
    <t>Int3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</si>
</sst>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0" fontId="0" fillId="0" borderId="0" xfId="0" applyNumberFormat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Centroid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Summary!$C$4:$C$24</c:f>
              <c:numCache>
                <c:formatCode>0.00</c:formatCode>
                <c:ptCount val="21"/>
                <c:pt idx="0">
                  <c:v>1.6558837890625</c:v>
                </c:pt>
                <c:pt idx="1">
                  <c:v>3.2149658203125</c:v>
                </c:pt>
                <c:pt idx="2">
                  <c:v>4.8458251953125</c:v>
                </c:pt>
                <c:pt idx="3">
                  <c:v>2.776611328125</c:v>
                </c:pt>
                <c:pt idx="4">
                  <c:v>0.7628173828125</c:v>
                </c:pt>
                <c:pt idx="5">
                  <c:v>1.5693359375</c:v>
                </c:pt>
                <c:pt idx="6">
                  <c:v>2.185546875</c:v>
                </c:pt>
                <c:pt idx="7">
                  <c:v>3.7528076171875</c:v>
                </c:pt>
                <c:pt idx="8">
                  <c:v>2.4554443359375</c:v>
                </c:pt>
                <c:pt idx="9">
                  <c:v>3.201904296875</c:v>
                </c:pt>
                <c:pt idx="10">
                  <c:v>4.6287841796875</c:v>
                </c:pt>
                <c:pt idx="11">
                  <c:v>4.1622314453125</c:v>
                </c:pt>
                <c:pt idx="12">
                  <c:v>5.43017578125</c:v>
                </c:pt>
                <c:pt idx="13">
                  <c:v>5.1436767578125</c:v>
                </c:pt>
                <c:pt idx="14">
                  <c:v>3.013427734375</c:v>
                </c:pt>
                <c:pt idx="15">
                  <c:v>4.1644287109375</c:v>
                </c:pt>
                <c:pt idx="16">
                  <c:v>2.388671875</c:v>
                </c:pt>
                <c:pt idx="17">
                  <c:v>5.17919921875</c:v>
                </c:pt>
                <c:pt idx="18">
                  <c:v>2.0733642578125</c:v>
                </c:pt>
                <c:pt idx="19">
                  <c:v>3.01513671875</c:v>
                </c:pt>
                <c:pt idx="20">
                  <c:v>4.253173828125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3-416F-A25E-C7FF5F07FD1B}"/>
            </c:ext>
          </c:extLst>
        </c:ser>
        <c:ser>
          <c:idx val="1"/>
          <c:order val="1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3-416F-A25E-C7FF5F07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2927"/>
        <c:axId val="134093343"/>
      </c:scatterChart>
      <c:valAx>
        <c:axId val="134092927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4093343"/>
        <c:crosses val="autoZero"/>
        <c:crossBetween val="midCat"/>
      </c:valAx>
      <c:valAx>
        <c:axId val="134093343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4092927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 min}'!$K$101:$K$120</c:f>
              <c:numCache>
                <c:formatCode>General</c:formatCode>
                <c:ptCount val="20"/>
                <c:pt idx="0">
                  <c:v>0.8977344392953801</c:v>
                </c:pt>
                <c:pt idx="1">
                  <c:v>1.2367573014539646</c:v>
                </c:pt>
                <c:pt idx="2">
                  <c:v>0.84965752444520448</c:v>
                </c:pt>
                <c:pt idx="3">
                  <c:v>0.98823194188548258</c:v>
                </c:pt>
                <c:pt idx="4">
                  <c:v>1.0114750771600494</c:v>
                </c:pt>
                <c:pt idx="5">
                  <c:v>1.2449379120513044</c:v>
                </c:pt>
                <c:pt idx="6">
                  <c:v>1.4094616469372028</c:v>
                </c:pt>
                <c:pt idx="7">
                  <c:v>1.1564084491159539</c:v>
                </c:pt>
                <c:pt idx="8">
                  <c:v>1.3236466047994846</c:v>
                </c:pt>
                <c:pt idx="9">
                  <c:v>0.93264696225289556</c:v>
                </c:pt>
              </c:numCache>
            </c:numRef>
          </c:xVal>
          <c:yVal>
            <c:numRef>
              <c:f>'Sheet1 {1 min}'!$Q$101:$Q$120</c:f>
              <c:numCache>
                <c:formatCode>General</c:formatCode>
                <c:ptCount val="20"/>
                <c:pt idx="0">
                  <c:v>0.58800757093016565</c:v>
                </c:pt>
                <c:pt idx="1">
                  <c:v>0.76053366798145827</c:v>
                </c:pt>
                <c:pt idx="2">
                  <c:v>0.59519339709608188</c:v>
                </c:pt>
                <c:pt idx="3">
                  <c:v>0.57263937389180863</c:v>
                </c:pt>
                <c:pt idx="4">
                  <c:v>0.61361962468927822</c:v>
                </c:pt>
                <c:pt idx="5">
                  <c:v>0.84857714017505737</c:v>
                </c:pt>
                <c:pt idx="6">
                  <c:v>0.8059976839187839</c:v>
                </c:pt>
                <c:pt idx="7">
                  <c:v>0.68141254542219776</c:v>
                </c:pt>
                <c:pt idx="8">
                  <c:v>0.90970801430646908</c:v>
                </c:pt>
                <c:pt idx="9">
                  <c:v>0.44303125235371704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8-4A2D-B4D6-67C830A5C23B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 min}'!$M$101:$M$120</c:f>
              <c:numCache>
                <c:formatCode>General</c:formatCode>
                <c:ptCount val="20"/>
                <c:pt idx="0">
                  <c:v>2.5257032590802702</c:v>
                </c:pt>
                <c:pt idx="1">
                  <c:v>2.8621688521320681</c:v>
                </c:pt>
                <c:pt idx="2">
                  <c:v>2.5974172972757543</c:v>
                </c:pt>
                <c:pt idx="3">
                  <c:v>2.508963685415134</c:v>
                </c:pt>
                <c:pt idx="4">
                  <c:v>2.457453680638686</c:v>
                </c:pt>
                <c:pt idx="5">
                  <c:v>3.3365160679244918</c:v>
                </c:pt>
                <c:pt idx="6">
                  <c:v>2.5958079831411758</c:v>
                </c:pt>
                <c:pt idx="7">
                  <c:v>2.6140039043531487</c:v>
                </c:pt>
                <c:pt idx="8">
                  <c:v>3.6782611421690992</c:v>
                </c:pt>
                <c:pt idx="9">
                  <c:v>2.1181934162642846</c:v>
                </c:pt>
              </c:numCache>
            </c:numRef>
          </c:xVal>
          <c:yVal>
            <c:numRef>
              <c:f>'Sheet1 {1 min}'!$R$101:$R$120</c:f>
              <c:numCache>
                <c:formatCode>General</c:formatCode>
                <c:ptCount val="20"/>
                <c:pt idx="0">
                  <c:v>0.41199242906983435</c:v>
                </c:pt>
                <c:pt idx="1">
                  <c:v>0.23946633201854173</c:v>
                </c:pt>
                <c:pt idx="2">
                  <c:v>0.40480660290391818</c:v>
                </c:pt>
                <c:pt idx="3">
                  <c:v>0.42736062610819137</c:v>
                </c:pt>
                <c:pt idx="4">
                  <c:v>0.38638037531072178</c:v>
                </c:pt>
                <c:pt idx="5">
                  <c:v>0.15142285982494258</c:v>
                </c:pt>
                <c:pt idx="6">
                  <c:v>0.19400231608121615</c:v>
                </c:pt>
                <c:pt idx="7">
                  <c:v>0.31858745457780219</c:v>
                </c:pt>
                <c:pt idx="8">
                  <c:v>9.0291985693530877E-2</c:v>
                </c:pt>
                <c:pt idx="9">
                  <c:v>0.5569687476462829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8-4A2D-B4D6-67C830A5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2511"/>
        <c:axId val="134103327"/>
      </c:scatterChart>
      <c:valAx>
        <c:axId val="13409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103327"/>
        <c:crosses val="autoZero"/>
        <c:crossBetween val="midCat"/>
      </c:valAx>
      <c:valAx>
        <c:axId val="13410332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925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{19 min}'!$K$101:$K$120</c:f>
              <c:numCache>
                <c:formatCode>General</c:formatCode>
                <c:ptCount val="20"/>
                <c:pt idx="0">
                  <c:v>0.31261280226275806</c:v>
                </c:pt>
                <c:pt idx="1">
                  <c:v>0.40005200808150321</c:v>
                </c:pt>
                <c:pt idx="2">
                  <c:v>0.38870707854436953</c:v>
                </c:pt>
                <c:pt idx="3">
                  <c:v>0.31833452327597217</c:v>
                </c:pt>
                <c:pt idx="4">
                  <c:v>0.41307550372529489</c:v>
                </c:pt>
                <c:pt idx="5">
                  <c:v>0.32332402949095906</c:v>
                </c:pt>
                <c:pt idx="6">
                  <c:v>0.45397106444572793</c:v>
                </c:pt>
                <c:pt idx="7">
                  <c:v>0.35454270155188006</c:v>
                </c:pt>
                <c:pt idx="8">
                  <c:v>0.43942669733863843</c:v>
                </c:pt>
                <c:pt idx="9">
                  <c:v>0.34621263586284218</c:v>
                </c:pt>
              </c:numCache>
            </c:numRef>
          </c:xVal>
          <c:yVal>
            <c:numRef>
              <c:f>'Sheet1 {19 min}'!$Q$101:$Q$120</c:f>
              <c:numCache>
                <c:formatCode>General</c:formatCode>
                <c:ptCount val="20"/>
                <c:pt idx="0">
                  <c:v>0.56413355338646587</c:v>
                </c:pt>
                <c:pt idx="1">
                  <c:v>0.57115369165589491</c:v>
                </c:pt>
                <c:pt idx="2">
                  <c:v>0.58159890009881399</c:v>
                </c:pt>
                <c:pt idx="3">
                  <c:v>0.5930498708593025</c:v>
                </c:pt>
                <c:pt idx="4">
                  <c:v>0.6139262143026929</c:v>
                </c:pt>
                <c:pt idx="5">
                  <c:v>0.55131602340406571</c:v>
                </c:pt>
                <c:pt idx="6">
                  <c:v>0.57853230317906901</c:v>
                </c:pt>
                <c:pt idx="7">
                  <c:v>0.61879031581932842</c:v>
                </c:pt>
                <c:pt idx="8">
                  <c:v>0.60801661019278908</c:v>
                </c:pt>
                <c:pt idx="9">
                  <c:v>0.57012918337174812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7-4D25-B32D-754E91F6D877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{19 min}'!$M$101:$M$120</c:f>
              <c:numCache>
                <c:formatCode>General</c:formatCode>
                <c:ptCount val="20"/>
                <c:pt idx="0">
                  <c:v>3.6894666994032139</c:v>
                </c:pt>
                <c:pt idx="1">
                  <c:v>3.9514729955387482</c:v>
                </c:pt>
                <c:pt idx="2">
                  <c:v>4.1029212432470548</c:v>
                </c:pt>
                <c:pt idx="3">
                  <c:v>3.8466913761222847</c:v>
                </c:pt>
                <c:pt idx="4">
                  <c:v>3.9563411460133096</c:v>
                </c:pt>
                <c:pt idx="5">
                  <c:v>3.7339011477187092</c:v>
                </c:pt>
                <c:pt idx="6">
                  <c:v>3.9286636228179672</c:v>
                </c:pt>
                <c:pt idx="7">
                  <c:v>4.1257906163902467</c:v>
                </c:pt>
                <c:pt idx="8">
                  <c:v>4.0352888983910784</c:v>
                </c:pt>
                <c:pt idx="9">
                  <c:v>3.9555035947857951</c:v>
                </c:pt>
              </c:numCache>
            </c:numRef>
          </c:xVal>
          <c:yVal>
            <c:numRef>
              <c:f>'Sheet1 {19 min}'!$R$101:$R$120</c:f>
              <c:numCache>
                <c:formatCode>General</c:formatCode>
                <c:ptCount val="20"/>
                <c:pt idx="0">
                  <c:v>0.43586644661353408</c:v>
                </c:pt>
                <c:pt idx="1">
                  <c:v>0.42884630834410503</c:v>
                </c:pt>
                <c:pt idx="2">
                  <c:v>0.41840109990118596</c:v>
                </c:pt>
                <c:pt idx="3">
                  <c:v>0.4069501291406975</c:v>
                </c:pt>
                <c:pt idx="4">
                  <c:v>0.3860737856973071</c:v>
                </c:pt>
                <c:pt idx="5">
                  <c:v>0.44868397659593418</c:v>
                </c:pt>
                <c:pt idx="6">
                  <c:v>0.42146769682093099</c:v>
                </c:pt>
                <c:pt idx="7">
                  <c:v>0.38120968418067158</c:v>
                </c:pt>
                <c:pt idx="8">
                  <c:v>0.39198338980721092</c:v>
                </c:pt>
                <c:pt idx="9">
                  <c:v>0.42987081662825194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7-4D25-B32D-754E91F6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5935"/>
        <c:axId val="413327199"/>
      </c:scatterChart>
      <c:valAx>
        <c:axId val="41333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27199"/>
        <c:crosses val="autoZero"/>
        <c:crossBetween val="midCat"/>
      </c:valAx>
      <c:valAx>
        <c:axId val="41332719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59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{20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{20 min}'!$B$1:$B$586</c:f>
              <c:numCache>
                <c:formatCode>General</c:formatCode>
                <c:ptCount val="586"/>
                <c:pt idx="0">
                  <c:v>13</c:v>
                </c:pt>
                <c:pt idx="1">
                  <c:v>28.75</c:v>
                </c:pt>
                <c:pt idx="2">
                  <c:v>76.75</c:v>
                </c:pt>
                <c:pt idx="3">
                  <c:v>109.30000305175781</c:v>
                </c:pt>
                <c:pt idx="4">
                  <c:v>99.5</c:v>
                </c:pt>
                <c:pt idx="5">
                  <c:v>69</c:v>
                </c:pt>
                <c:pt idx="6">
                  <c:v>52.75</c:v>
                </c:pt>
                <c:pt idx="7">
                  <c:v>64.5</c:v>
                </c:pt>
                <c:pt idx="8">
                  <c:v>95.75</c:v>
                </c:pt>
                <c:pt idx="9">
                  <c:v>133.5</c:v>
                </c:pt>
                <c:pt idx="10">
                  <c:v>126</c:v>
                </c:pt>
                <c:pt idx="11">
                  <c:v>75</c:v>
                </c:pt>
                <c:pt idx="12">
                  <c:v>44</c:v>
                </c:pt>
                <c:pt idx="13">
                  <c:v>32.75</c:v>
                </c:pt>
                <c:pt idx="14">
                  <c:v>39.25</c:v>
                </c:pt>
                <c:pt idx="15">
                  <c:v>79.75</c:v>
                </c:pt>
                <c:pt idx="16">
                  <c:v>94.75</c:v>
                </c:pt>
                <c:pt idx="17">
                  <c:v>53</c:v>
                </c:pt>
                <c:pt idx="18">
                  <c:v>39.25</c:v>
                </c:pt>
                <c:pt idx="19">
                  <c:v>111</c:v>
                </c:pt>
                <c:pt idx="20">
                  <c:v>173.5</c:v>
                </c:pt>
                <c:pt idx="21">
                  <c:v>124</c:v>
                </c:pt>
                <c:pt idx="22">
                  <c:v>88.25</c:v>
                </c:pt>
                <c:pt idx="23">
                  <c:v>133.30000305175781</c:v>
                </c:pt>
                <c:pt idx="24">
                  <c:v>144.80000305175781</c:v>
                </c:pt>
                <c:pt idx="25">
                  <c:v>165.80000305175781</c:v>
                </c:pt>
                <c:pt idx="26">
                  <c:v>244</c:v>
                </c:pt>
                <c:pt idx="27">
                  <c:v>261.5</c:v>
                </c:pt>
                <c:pt idx="28">
                  <c:v>229</c:v>
                </c:pt>
                <c:pt idx="29">
                  <c:v>271.5</c:v>
                </c:pt>
                <c:pt idx="30">
                  <c:v>733.20001220703125</c:v>
                </c:pt>
                <c:pt idx="31">
                  <c:v>4763</c:v>
                </c:pt>
                <c:pt idx="32">
                  <c:v>40950</c:v>
                </c:pt>
                <c:pt idx="33">
                  <c:v>128800</c:v>
                </c:pt>
                <c:pt idx="34">
                  <c:v>168400</c:v>
                </c:pt>
                <c:pt idx="35">
                  <c:v>95440</c:v>
                </c:pt>
                <c:pt idx="36">
                  <c:v>21080</c:v>
                </c:pt>
                <c:pt idx="37">
                  <c:v>2395</c:v>
                </c:pt>
                <c:pt idx="38">
                  <c:v>799.70001220703125</c:v>
                </c:pt>
                <c:pt idx="39">
                  <c:v>998.79998779296875</c:v>
                </c:pt>
                <c:pt idx="40">
                  <c:v>1446</c:v>
                </c:pt>
                <c:pt idx="41">
                  <c:v>1433</c:v>
                </c:pt>
                <c:pt idx="42">
                  <c:v>870.70001220703125</c:v>
                </c:pt>
                <c:pt idx="43">
                  <c:v>494.5</c:v>
                </c:pt>
                <c:pt idx="44">
                  <c:v>415.20001220703125</c:v>
                </c:pt>
                <c:pt idx="45">
                  <c:v>387.29998779296875</c:v>
                </c:pt>
                <c:pt idx="46">
                  <c:v>396.20001220703125</c:v>
                </c:pt>
                <c:pt idx="47">
                  <c:v>338.20001220703125</c:v>
                </c:pt>
                <c:pt idx="48">
                  <c:v>193.80000305175781</c:v>
                </c:pt>
                <c:pt idx="49">
                  <c:v>130.5</c:v>
                </c:pt>
                <c:pt idx="50">
                  <c:v>189.5</c:v>
                </c:pt>
                <c:pt idx="51">
                  <c:v>325.20001220703125</c:v>
                </c:pt>
                <c:pt idx="52">
                  <c:v>567.5</c:v>
                </c:pt>
                <c:pt idx="53">
                  <c:v>773.5</c:v>
                </c:pt>
                <c:pt idx="54">
                  <c:v>701.29998779296875</c:v>
                </c:pt>
                <c:pt idx="55">
                  <c:v>426</c:v>
                </c:pt>
                <c:pt idx="56">
                  <c:v>209.5</c:v>
                </c:pt>
                <c:pt idx="57">
                  <c:v>138.30000305175781</c:v>
                </c:pt>
                <c:pt idx="58">
                  <c:v>159.5</c:v>
                </c:pt>
                <c:pt idx="59">
                  <c:v>223</c:v>
                </c:pt>
                <c:pt idx="60">
                  <c:v>250.5</c:v>
                </c:pt>
                <c:pt idx="61">
                  <c:v>220</c:v>
                </c:pt>
                <c:pt idx="62">
                  <c:v>185.30000305175781</c:v>
                </c:pt>
                <c:pt idx="63">
                  <c:v>184</c:v>
                </c:pt>
                <c:pt idx="64">
                  <c:v>212.30000305175781</c:v>
                </c:pt>
                <c:pt idx="65">
                  <c:v>209.19999694824219</c:v>
                </c:pt>
                <c:pt idx="66">
                  <c:v>185.69999694824219</c:v>
                </c:pt>
                <c:pt idx="67">
                  <c:v>206</c:v>
                </c:pt>
                <c:pt idx="68">
                  <c:v>215</c:v>
                </c:pt>
                <c:pt idx="69">
                  <c:v>203.30000305175781</c:v>
                </c:pt>
                <c:pt idx="70">
                  <c:v>210.30000305175781</c:v>
                </c:pt>
                <c:pt idx="71">
                  <c:v>202.30000305175781</c:v>
                </c:pt>
                <c:pt idx="72">
                  <c:v>208.30000305175781</c:v>
                </c:pt>
                <c:pt idx="73">
                  <c:v>195.19999694824219</c:v>
                </c:pt>
                <c:pt idx="74">
                  <c:v>197</c:v>
                </c:pt>
                <c:pt idx="75">
                  <c:v>325</c:v>
                </c:pt>
                <c:pt idx="76">
                  <c:v>389.29998779296875</c:v>
                </c:pt>
                <c:pt idx="77">
                  <c:v>328.79998779296875</c:v>
                </c:pt>
                <c:pt idx="78">
                  <c:v>303.5</c:v>
                </c:pt>
                <c:pt idx="79">
                  <c:v>322.79998779296875</c:v>
                </c:pt>
                <c:pt idx="80">
                  <c:v>641.79998779296875</c:v>
                </c:pt>
                <c:pt idx="81">
                  <c:v>2973</c:v>
                </c:pt>
                <c:pt idx="82">
                  <c:v>22370</c:v>
                </c:pt>
                <c:pt idx="83">
                  <c:v>80560</c:v>
                </c:pt>
                <c:pt idx="84">
                  <c:v>124300</c:v>
                </c:pt>
                <c:pt idx="85">
                  <c:v>87020</c:v>
                </c:pt>
                <c:pt idx="86">
                  <c:v>26570</c:v>
                </c:pt>
                <c:pt idx="87">
                  <c:v>3703</c:v>
                </c:pt>
                <c:pt idx="88">
                  <c:v>785.5</c:v>
                </c:pt>
                <c:pt idx="89">
                  <c:v>680.29998779296875</c:v>
                </c:pt>
                <c:pt idx="90">
                  <c:v>1187</c:v>
                </c:pt>
                <c:pt idx="91">
                  <c:v>1354</c:v>
                </c:pt>
                <c:pt idx="92">
                  <c:v>922.5</c:v>
                </c:pt>
                <c:pt idx="93">
                  <c:v>460.70001220703125</c:v>
                </c:pt>
                <c:pt idx="94">
                  <c:v>222.5</c:v>
                </c:pt>
                <c:pt idx="95">
                  <c:v>351.5</c:v>
                </c:pt>
                <c:pt idx="96">
                  <c:v>652</c:v>
                </c:pt>
                <c:pt idx="97">
                  <c:v>579.79998779296875</c:v>
                </c:pt>
                <c:pt idx="98">
                  <c:v>260</c:v>
                </c:pt>
                <c:pt idx="99">
                  <c:v>92.75</c:v>
                </c:pt>
                <c:pt idx="100">
                  <c:v>91.25</c:v>
                </c:pt>
                <c:pt idx="101">
                  <c:v>141.30000305175781</c:v>
                </c:pt>
                <c:pt idx="102">
                  <c:v>178.5</c:v>
                </c:pt>
                <c:pt idx="103">
                  <c:v>178.80000305175781</c:v>
                </c:pt>
                <c:pt idx="104">
                  <c:v>162.5</c:v>
                </c:pt>
                <c:pt idx="105">
                  <c:v>138.5</c:v>
                </c:pt>
                <c:pt idx="106">
                  <c:v>95.25</c:v>
                </c:pt>
                <c:pt idx="107">
                  <c:v>87</c:v>
                </c:pt>
                <c:pt idx="108">
                  <c:v>166.80000305175781</c:v>
                </c:pt>
                <c:pt idx="109">
                  <c:v>240.19999694824219</c:v>
                </c:pt>
                <c:pt idx="110">
                  <c:v>199.19999694824219</c:v>
                </c:pt>
                <c:pt idx="111">
                  <c:v>139.30000305175781</c:v>
                </c:pt>
                <c:pt idx="112">
                  <c:v>147.5</c:v>
                </c:pt>
                <c:pt idx="113">
                  <c:v>142.5</c:v>
                </c:pt>
                <c:pt idx="114">
                  <c:v>117</c:v>
                </c:pt>
                <c:pt idx="115">
                  <c:v>159.69999694824219</c:v>
                </c:pt>
                <c:pt idx="116">
                  <c:v>199</c:v>
                </c:pt>
                <c:pt idx="117">
                  <c:v>178.80000305175781</c:v>
                </c:pt>
                <c:pt idx="118">
                  <c:v>164</c:v>
                </c:pt>
                <c:pt idx="119">
                  <c:v>129.30000305175781</c:v>
                </c:pt>
                <c:pt idx="120">
                  <c:v>94.25</c:v>
                </c:pt>
                <c:pt idx="121">
                  <c:v>96.25</c:v>
                </c:pt>
                <c:pt idx="122">
                  <c:v>126</c:v>
                </c:pt>
                <c:pt idx="123">
                  <c:v>190.80000305175781</c:v>
                </c:pt>
                <c:pt idx="124">
                  <c:v>196.19999694824219</c:v>
                </c:pt>
                <c:pt idx="125">
                  <c:v>125.80000305175781</c:v>
                </c:pt>
                <c:pt idx="126">
                  <c:v>118.30000305175781</c:v>
                </c:pt>
                <c:pt idx="127">
                  <c:v>165</c:v>
                </c:pt>
                <c:pt idx="128">
                  <c:v>179.30000305175781</c:v>
                </c:pt>
                <c:pt idx="129">
                  <c:v>183</c:v>
                </c:pt>
                <c:pt idx="130">
                  <c:v>316.5</c:v>
                </c:pt>
                <c:pt idx="131">
                  <c:v>1714</c:v>
                </c:pt>
                <c:pt idx="132">
                  <c:v>11080</c:v>
                </c:pt>
                <c:pt idx="133">
                  <c:v>42000</c:v>
                </c:pt>
                <c:pt idx="134">
                  <c:v>74710</c:v>
                </c:pt>
                <c:pt idx="135">
                  <c:v>64620</c:v>
                </c:pt>
                <c:pt idx="136">
                  <c:v>27130</c:v>
                </c:pt>
                <c:pt idx="137">
                  <c:v>5657</c:v>
                </c:pt>
                <c:pt idx="138">
                  <c:v>1225</c:v>
                </c:pt>
                <c:pt idx="139">
                  <c:v>759.29998779296875</c:v>
                </c:pt>
                <c:pt idx="140">
                  <c:v>929</c:v>
                </c:pt>
                <c:pt idx="141">
                  <c:v>1100</c:v>
                </c:pt>
                <c:pt idx="142">
                  <c:v>895.29998779296875</c:v>
                </c:pt>
                <c:pt idx="143">
                  <c:v>564.29998779296875</c:v>
                </c:pt>
                <c:pt idx="144">
                  <c:v>389.5</c:v>
                </c:pt>
                <c:pt idx="145">
                  <c:v>412.20001220703125</c:v>
                </c:pt>
                <c:pt idx="146">
                  <c:v>623.70001220703125</c:v>
                </c:pt>
                <c:pt idx="147">
                  <c:v>639.5</c:v>
                </c:pt>
                <c:pt idx="148">
                  <c:v>386</c:v>
                </c:pt>
                <c:pt idx="149">
                  <c:v>253</c:v>
                </c:pt>
                <c:pt idx="150">
                  <c:v>230.5</c:v>
                </c:pt>
                <c:pt idx="151">
                  <c:v>182.69999694824219</c:v>
                </c:pt>
                <c:pt idx="152">
                  <c:v>158</c:v>
                </c:pt>
                <c:pt idx="153">
                  <c:v>156.30000305175781</c:v>
                </c:pt>
                <c:pt idx="154">
                  <c:v>165</c:v>
                </c:pt>
                <c:pt idx="155">
                  <c:v>159.30000305175781</c:v>
                </c:pt>
                <c:pt idx="156">
                  <c:v>144.19999694824219</c:v>
                </c:pt>
                <c:pt idx="157">
                  <c:v>172.80000305175781</c:v>
                </c:pt>
                <c:pt idx="158">
                  <c:v>180.30000305175781</c:v>
                </c:pt>
                <c:pt idx="159">
                  <c:v>138</c:v>
                </c:pt>
                <c:pt idx="160">
                  <c:v>131</c:v>
                </c:pt>
                <c:pt idx="161">
                  <c:v>124.80000305175781</c:v>
                </c:pt>
                <c:pt idx="162">
                  <c:v>95.25</c:v>
                </c:pt>
                <c:pt idx="163">
                  <c:v>136.30000305175781</c:v>
                </c:pt>
                <c:pt idx="164">
                  <c:v>222.5</c:v>
                </c:pt>
                <c:pt idx="165">
                  <c:v>243.30000305175781</c:v>
                </c:pt>
                <c:pt idx="166">
                  <c:v>210</c:v>
                </c:pt>
                <c:pt idx="167">
                  <c:v>191.80000305175781</c:v>
                </c:pt>
                <c:pt idx="168">
                  <c:v>218.80000305175781</c:v>
                </c:pt>
                <c:pt idx="169">
                  <c:v>237.30000305175781</c:v>
                </c:pt>
                <c:pt idx="170">
                  <c:v>158.69999694824219</c:v>
                </c:pt>
                <c:pt idx="171">
                  <c:v>80.25</c:v>
                </c:pt>
                <c:pt idx="172">
                  <c:v>99.75</c:v>
                </c:pt>
                <c:pt idx="173">
                  <c:v>102.80000305175781</c:v>
                </c:pt>
                <c:pt idx="174">
                  <c:v>56</c:v>
                </c:pt>
                <c:pt idx="175">
                  <c:v>69.75</c:v>
                </c:pt>
                <c:pt idx="176">
                  <c:v>145.19999694824219</c:v>
                </c:pt>
                <c:pt idx="177">
                  <c:v>177.30000305175781</c:v>
                </c:pt>
                <c:pt idx="178">
                  <c:v>179.5</c:v>
                </c:pt>
                <c:pt idx="179">
                  <c:v>256.29998779296875</c:v>
                </c:pt>
                <c:pt idx="180">
                  <c:v>469.20001220703125</c:v>
                </c:pt>
                <c:pt idx="181">
                  <c:v>1032</c:v>
                </c:pt>
                <c:pt idx="182">
                  <c:v>5161</c:v>
                </c:pt>
                <c:pt idx="183">
                  <c:v>29070</c:v>
                </c:pt>
                <c:pt idx="184">
                  <c:v>72210</c:v>
                </c:pt>
                <c:pt idx="185">
                  <c:v>82410</c:v>
                </c:pt>
                <c:pt idx="186">
                  <c:v>43930</c:v>
                </c:pt>
                <c:pt idx="187">
                  <c:v>10370</c:v>
                </c:pt>
                <c:pt idx="188">
                  <c:v>1563</c:v>
                </c:pt>
                <c:pt idx="189">
                  <c:v>540.20001220703125</c:v>
                </c:pt>
                <c:pt idx="190">
                  <c:v>587.5</c:v>
                </c:pt>
                <c:pt idx="191">
                  <c:v>692.79998779296875</c:v>
                </c:pt>
                <c:pt idx="192">
                  <c:v>688</c:v>
                </c:pt>
                <c:pt idx="193">
                  <c:v>524.70001220703125</c:v>
                </c:pt>
                <c:pt idx="194">
                  <c:v>316.29998779296875</c:v>
                </c:pt>
                <c:pt idx="195">
                  <c:v>252.5</c:v>
                </c:pt>
                <c:pt idx="196">
                  <c:v>297.5</c:v>
                </c:pt>
                <c:pt idx="197">
                  <c:v>303.79998779296875</c:v>
                </c:pt>
                <c:pt idx="198">
                  <c:v>251.5</c:v>
                </c:pt>
                <c:pt idx="199">
                  <c:v>185</c:v>
                </c:pt>
                <c:pt idx="200">
                  <c:v>131.69999694824219</c:v>
                </c:pt>
                <c:pt idx="201">
                  <c:v>116.30000305175781</c:v>
                </c:pt>
                <c:pt idx="202">
                  <c:v>125.19999694824219</c:v>
                </c:pt>
                <c:pt idx="203">
                  <c:v>168.5</c:v>
                </c:pt>
                <c:pt idx="204">
                  <c:v>256.29998779296875</c:v>
                </c:pt>
                <c:pt idx="205">
                  <c:v>257.20001220703125</c:v>
                </c:pt>
                <c:pt idx="206">
                  <c:v>159.69999694824219</c:v>
                </c:pt>
                <c:pt idx="207">
                  <c:v>102.5</c:v>
                </c:pt>
                <c:pt idx="208">
                  <c:v>132</c:v>
                </c:pt>
                <c:pt idx="209">
                  <c:v>200</c:v>
                </c:pt>
                <c:pt idx="210">
                  <c:v>211</c:v>
                </c:pt>
                <c:pt idx="211">
                  <c:v>144</c:v>
                </c:pt>
                <c:pt idx="212">
                  <c:v>88.75</c:v>
                </c:pt>
                <c:pt idx="213">
                  <c:v>91.5</c:v>
                </c:pt>
                <c:pt idx="214">
                  <c:v>101.30000305175781</c:v>
                </c:pt>
                <c:pt idx="215">
                  <c:v>95.5</c:v>
                </c:pt>
                <c:pt idx="216">
                  <c:v>104.5</c:v>
                </c:pt>
                <c:pt idx="217">
                  <c:v>129.30000305175781</c:v>
                </c:pt>
                <c:pt idx="218">
                  <c:v>143</c:v>
                </c:pt>
                <c:pt idx="219">
                  <c:v>136.5</c:v>
                </c:pt>
                <c:pt idx="220">
                  <c:v>120.5</c:v>
                </c:pt>
                <c:pt idx="221">
                  <c:v>126</c:v>
                </c:pt>
                <c:pt idx="222">
                  <c:v>191</c:v>
                </c:pt>
                <c:pt idx="223">
                  <c:v>251.80000305175781</c:v>
                </c:pt>
                <c:pt idx="224">
                  <c:v>214</c:v>
                </c:pt>
                <c:pt idx="225">
                  <c:v>137</c:v>
                </c:pt>
                <c:pt idx="226">
                  <c:v>119</c:v>
                </c:pt>
                <c:pt idx="227">
                  <c:v>168</c:v>
                </c:pt>
                <c:pt idx="228">
                  <c:v>204.5</c:v>
                </c:pt>
                <c:pt idx="229">
                  <c:v>188.30000305175781</c:v>
                </c:pt>
                <c:pt idx="230">
                  <c:v>256.5</c:v>
                </c:pt>
                <c:pt idx="231">
                  <c:v>678.20001220703125</c:v>
                </c:pt>
                <c:pt idx="232">
                  <c:v>3946</c:v>
                </c:pt>
                <c:pt idx="233">
                  <c:v>21410</c:v>
                </c:pt>
                <c:pt idx="234">
                  <c:v>64810</c:v>
                </c:pt>
                <c:pt idx="235">
                  <c:v>92910</c:v>
                </c:pt>
                <c:pt idx="236">
                  <c:v>62400</c:v>
                </c:pt>
                <c:pt idx="237">
                  <c:v>18740</c:v>
                </c:pt>
                <c:pt idx="238">
                  <c:v>2809</c:v>
                </c:pt>
                <c:pt idx="239">
                  <c:v>635.5</c:v>
                </c:pt>
                <c:pt idx="240">
                  <c:v>630.29998779296875</c:v>
                </c:pt>
                <c:pt idx="241">
                  <c:v>873</c:v>
                </c:pt>
                <c:pt idx="242">
                  <c:v>869</c:v>
                </c:pt>
                <c:pt idx="243">
                  <c:v>589.29998779296875</c:v>
                </c:pt>
                <c:pt idx="244">
                  <c:v>323.70001220703125</c:v>
                </c:pt>
                <c:pt idx="245">
                  <c:v>269.20001220703125</c:v>
                </c:pt>
                <c:pt idx="246">
                  <c:v>302.29998779296875</c:v>
                </c:pt>
                <c:pt idx="247">
                  <c:v>311</c:v>
                </c:pt>
                <c:pt idx="248">
                  <c:v>310.29998779296875</c:v>
                </c:pt>
                <c:pt idx="249">
                  <c:v>223.19999694824219</c:v>
                </c:pt>
                <c:pt idx="250">
                  <c:v>99.75</c:v>
                </c:pt>
                <c:pt idx="251">
                  <c:v>41.25</c:v>
                </c:pt>
                <c:pt idx="252">
                  <c:v>84.75</c:v>
                </c:pt>
                <c:pt idx="253">
                  <c:v>172.5</c:v>
                </c:pt>
                <c:pt idx="254">
                  <c:v>185</c:v>
                </c:pt>
                <c:pt idx="255">
                  <c:v>175.19999694824219</c:v>
                </c:pt>
                <c:pt idx="256">
                  <c:v>216.30000305175781</c:v>
                </c:pt>
                <c:pt idx="257">
                  <c:v>235</c:v>
                </c:pt>
                <c:pt idx="258">
                  <c:v>200.69999694824219</c:v>
                </c:pt>
                <c:pt idx="259">
                  <c:v>148.19999694824219</c:v>
                </c:pt>
                <c:pt idx="260">
                  <c:v>118.5</c:v>
                </c:pt>
                <c:pt idx="261">
                  <c:v>117.5</c:v>
                </c:pt>
                <c:pt idx="262">
                  <c:v>108</c:v>
                </c:pt>
                <c:pt idx="263">
                  <c:v>99.25</c:v>
                </c:pt>
                <c:pt idx="264">
                  <c:v>129.5</c:v>
                </c:pt>
                <c:pt idx="265">
                  <c:v>181.5</c:v>
                </c:pt>
                <c:pt idx="266">
                  <c:v>229</c:v>
                </c:pt>
                <c:pt idx="267">
                  <c:v>228.30000305175781</c:v>
                </c:pt>
                <c:pt idx="268">
                  <c:v>173.5</c:v>
                </c:pt>
                <c:pt idx="269">
                  <c:v>160.30000305175781</c:v>
                </c:pt>
                <c:pt idx="270">
                  <c:v>179.80000305175781</c:v>
                </c:pt>
                <c:pt idx="271">
                  <c:v>176.80000305175781</c:v>
                </c:pt>
                <c:pt idx="272">
                  <c:v>174.80000305175781</c:v>
                </c:pt>
                <c:pt idx="273">
                  <c:v>161</c:v>
                </c:pt>
                <c:pt idx="274">
                  <c:v>145.19999694824219</c:v>
                </c:pt>
                <c:pt idx="275">
                  <c:v>147.19999694824219</c:v>
                </c:pt>
                <c:pt idx="276">
                  <c:v>173.80000305175781</c:v>
                </c:pt>
                <c:pt idx="277">
                  <c:v>287.5</c:v>
                </c:pt>
                <c:pt idx="278">
                  <c:v>348.70001220703125</c:v>
                </c:pt>
                <c:pt idx="279">
                  <c:v>262.5</c:v>
                </c:pt>
                <c:pt idx="280">
                  <c:v>207.80000305175781</c:v>
                </c:pt>
                <c:pt idx="281">
                  <c:v>338</c:v>
                </c:pt>
                <c:pt idx="282">
                  <c:v>2079</c:v>
                </c:pt>
                <c:pt idx="283">
                  <c:v>14690</c:v>
                </c:pt>
                <c:pt idx="284">
                  <c:v>59610</c:v>
                </c:pt>
                <c:pt idx="285">
                  <c:v>104800</c:v>
                </c:pt>
                <c:pt idx="286">
                  <c:v>84620</c:v>
                </c:pt>
                <c:pt idx="287">
                  <c:v>31200</c:v>
                </c:pt>
                <c:pt idx="288">
                  <c:v>5244</c:v>
                </c:pt>
                <c:pt idx="289">
                  <c:v>903.5</c:v>
                </c:pt>
                <c:pt idx="290">
                  <c:v>548</c:v>
                </c:pt>
                <c:pt idx="291">
                  <c:v>728.20001220703125</c:v>
                </c:pt>
                <c:pt idx="292">
                  <c:v>841.79998779296875</c:v>
                </c:pt>
                <c:pt idx="293">
                  <c:v>591.79998779296875</c:v>
                </c:pt>
                <c:pt idx="294">
                  <c:v>334.79998779296875</c:v>
                </c:pt>
                <c:pt idx="295">
                  <c:v>235.5</c:v>
                </c:pt>
                <c:pt idx="296">
                  <c:v>231.30000305175781</c:v>
                </c:pt>
                <c:pt idx="297">
                  <c:v>351</c:v>
                </c:pt>
                <c:pt idx="298">
                  <c:v>425</c:v>
                </c:pt>
                <c:pt idx="299">
                  <c:v>282.20001220703125</c:v>
                </c:pt>
                <c:pt idx="300">
                  <c:v>106.5</c:v>
                </c:pt>
                <c:pt idx="301">
                  <c:v>62.75</c:v>
                </c:pt>
                <c:pt idx="302">
                  <c:v>90.75</c:v>
                </c:pt>
                <c:pt idx="303">
                  <c:v>167.30000305175781</c:v>
                </c:pt>
                <c:pt idx="304">
                  <c:v>293</c:v>
                </c:pt>
                <c:pt idx="305">
                  <c:v>358</c:v>
                </c:pt>
                <c:pt idx="306">
                  <c:v>294.5</c:v>
                </c:pt>
                <c:pt idx="307">
                  <c:v>188</c:v>
                </c:pt>
                <c:pt idx="308">
                  <c:v>118</c:v>
                </c:pt>
                <c:pt idx="309">
                  <c:v>102.30000305175781</c:v>
                </c:pt>
                <c:pt idx="310">
                  <c:v>119.5</c:v>
                </c:pt>
                <c:pt idx="311">
                  <c:v>122.19999694824219</c:v>
                </c:pt>
                <c:pt idx="312">
                  <c:v>142.80000305175781</c:v>
                </c:pt>
                <c:pt idx="313">
                  <c:v>169.80000305175781</c:v>
                </c:pt>
                <c:pt idx="314">
                  <c:v>132.69999694824219</c:v>
                </c:pt>
                <c:pt idx="315">
                  <c:v>106</c:v>
                </c:pt>
                <c:pt idx="316">
                  <c:v>129.5</c:v>
                </c:pt>
                <c:pt idx="317">
                  <c:v>127</c:v>
                </c:pt>
                <c:pt idx="318">
                  <c:v>92.75</c:v>
                </c:pt>
                <c:pt idx="319">
                  <c:v>82.75</c:v>
                </c:pt>
                <c:pt idx="320">
                  <c:v>113.80000305175781</c:v>
                </c:pt>
                <c:pt idx="321">
                  <c:v>180.80000305175781</c:v>
                </c:pt>
                <c:pt idx="322">
                  <c:v>293.5</c:v>
                </c:pt>
                <c:pt idx="323">
                  <c:v>313.20001220703125</c:v>
                </c:pt>
                <c:pt idx="324">
                  <c:v>197.19999694824219</c:v>
                </c:pt>
                <c:pt idx="325">
                  <c:v>180.80000305175781</c:v>
                </c:pt>
                <c:pt idx="326">
                  <c:v>260.5</c:v>
                </c:pt>
                <c:pt idx="327">
                  <c:v>308.5</c:v>
                </c:pt>
                <c:pt idx="328">
                  <c:v>372.5</c:v>
                </c:pt>
                <c:pt idx="329">
                  <c:v>459</c:v>
                </c:pt>
                <c:pt idx="330">
                  <c:v>482.5</c:v>
                </c:pt>
                <c:pt idx="331">
                  <c:v>578</c:v>
                </c:pt>
                <c:pt idx="332">
                  <c:v>1555</c:v>
                </c:pt>
                <c:pt idx="333">
                  <c:v>10160</c:v>
                </c:pt>
                <c:pt idx="334">
                  <c:v>52580</c:v>
                </c:pt>
                <c:pt idx="335">
                  <c:v>112300</c:v>
                </c:pt>
                <c:pt idx="336">
                  <c:v>108300</c:v>
                </c:pt>
                <c:pt idx="337">
                  <c:v>47310</c:v>
                </c:pt>
                <c:pt idx="338">
                  <c:v>8585</c:v>
                </c:pt>
                <c:pt idx="339">
                  <c:v>1289</c:v>
                </c:pt>
                <c:pt idx="340">
                  <c:v>759</c:v>
                </c:pt>
                <c:pt idx="341">
                  <c:v>1125</c:v>
                </c:pt>
                <c:pt idx="342">
                  <c:v>1253</c:v>
                </c:pt>
                <c:pt idx="343">
                  <c:v>967.5</c:v>
                </c:pt>
                <c:pt idx="344">
                  <c:v>601</c:v>
                </c:pt>
                <c:pt idx="345">
                  <c:v>351.29998779296875</c:v>
                </c:pt>
                <c:pt idx="346">
                  <c:v>334</c:v>
                </c:pt>
                <c:pt idx="347">
                  <c:v>506.29998779296875</c:v>
                </c:pt>
                <c:pt idx="348">
                  <c:v>567.79998779296875</c:v>
                </c:pt>
                <c:pt idx="349">
                  <c:v>378.79998779296875</c:v>
                </c:pt>
                <c:pt idx="350">
                  <c:v>177.30000305175781</c:v>
                </c:pt>
                <c:pt idx="351">
                  <c:v>129.30000305175781</c:v>
                </c:pt>
                <c:pt idx="352">
                  <c:v>155.80000305175781</c:v>
                </c:pt>
                <c:pt idx="353">
                  <c:v>236.80000305175781</c:v>
                </c:pt>
                <c:pt idx="354">
                  <c:v>324</c:v>
                </c:pt>
                <c:pt idx="355">
                  <c:v>319.5</c:v>
                </c:pt>
                <c:pt idx="356">
                  <c:v>221</c:v>
                </c:pt>
                <c:pt idx="357">
                  <c:v>132</c:v>
                </c:pt>
                <c:pt idx="358">
                  <c:v>129</c:v>
                </c:pt>
                <c:pt idx="359">
                  <c:v>158.69999694824219</c:v>
                </c:pt>
                <c:pt idx="360">
                  <c:v>178.80000305175781</c:v>
                </c:pt>
                <c:pt idx="361">
                  <c:v>203.30000305175781</c:v>
                </c:pt>
                <c:pt idx="362">
                  <c:v>222</c:v>
                </c:pt>
                <c:pt idx="363">
                  <c:v>205.30000305175781</c:v>
                </c:pt>
                <c:pt idx="364">
                  <c:v>167.5</c:v>
                </c:pt>
                <c:pt idx="365">
                  <c:v>160.5</c:v>
                </c:pt>
                <c:pt idx="366">
                  <c:v>174</c:v>
                </c:pt>
                <c:pt idx="367">
                  <c:v>199.5</c:v>
                </c:pt>
                <c:pt idx="368">
                  <c:v>209.5</c:v>
                </c:pt>
                <c:pt idx="369">
                  <c:v>199.19999694824219</c:v>
                </c:pt>
                <c:pt idx="370">
                  <c:v>200.69999694824219</c:v>
                </c:pt>
                <c:pt idx="371">
                  <c:v>158.5</c:v>
                </c:pt>
                <c:pt idx="372">
                  <c:v>112.5</c:v>
                </c:pt>
                <c:pt idx="373">
                  <c:v>107.5</c:v>
                </c:pt>
                <c:pt idx="374">
                  <c:v>83</c:v>
                </c:pt>
                <c:pt idx="375">
                  <c:v>80.25</c:v>
                </c:pt>
                <c:pt idx="376">
                  <c:v>140.30000305175781</c:v>
                </c:pt>
                <c:pt idx="377">
                  <c:v>168</c:v>
                </c:pt>
                <c:pt idx="378">
                  <c:v>158.5</c:v>
                </c:pt>
                <c:pt idx="379">
                  <c:v>172.80000305175781</c:v>
                </c:pt>
                <c:pt idx="380">
                  <c:v>236.80000305175781</c:v>
                </c:pt>
                <c:pt idx="381">
                  <c:v>467</c:v>
                </c:pt>
                <c:pt idx="382">
                  <c:v>1251</c:v>
                </c:pt>
                <c:pt idx="383">
                  <c:v>6938</c:v>
                </c:pt>
                <c:pt idx="384">
                  <c:v>35950</c:v>
                </c:pt>
                <c:pt idx="385">
                  <c:v>83420</c:v>
                </c:pt>
                <c:pt idx="386">
                  <c:v>90190</c:v>
                </c:pt>
                <c:pt idx="387">
                  <c:v>45520</c:v>
                </c:pt>
                <c:pt idx="388">
                  <c:v>9923</c:v>
                </c:pt>
                <c:pt idx="389">
                  <c:v>1410</c:v>
                </c:pt>
                <c:pt idx="390">
                  <c:v>518.5</c:v>
                </c:pt>
                <c:pt idx="391">
                  <c:v>526.29998779296875</c:v>
                </c:pt>
                <c:pt idx="392">
                  <c:v>624</c:v>
                </c:pt>
                <c:pt idx="393">
                  <c:v>475</c:v>
                </c:pt>
                <c:pt idx="394">
                  <c:v>219.69999694824219</c:v>
                </c:pt>
                <c:pt idx="395">
                  <c:v>145</c:v>
                </c:pt>
                <c:pt idx="396">
                  <c:v>231</c:v>
                </c:pt>
                <c:pt idx="397">
                  <c:v>388.5</c:v>
                </c:pt>
                <c:pt idx="398">
                  <c:v>445.70001220703125</c:v>
                </c:pt>
                <c:pt idx="399">
                  <c:v>306</c:v>
                </c:pt>
                <c:pt idx="400">
                  <c:v>165</c:v>
                </c:pt>
                <c:pt idx="401">
                  <c:v>110.5</c:v>
                </c:pt>
                <c:pt idx="402">
                  <c:v>108.69999694824219</c:v>
                </c:pt>
                <c:pt idx="403">
                  <c:v>163.80000305175781</c:v>
                </c:pt>
                <c:pt idx="404">
                  <c:v>247</c:v>
                </c:pt>
                <c:pt idx="405">
                  <c:v>304.70001220703125</c:v>
                </c:pt>
                <c:pt idx="406">
                  <c:v>241.5</c:v>
                </c:pt>
                <c:pt idx="407">
                  <c:v>129.30000305175781</c:v>
                </c:pt>
                <c:pt idx="408">
                  <c:v>97.5</c:v>
                </c:pt>
                <c:pt idx="409">
                  <c:v>91.25</c:v>
                </c:pt>
                <c:pt idx="410">
                  <c:v>113.5</c:v>
                </c:pt>
                <c:pt idx="411">
                  <c:v>147.5</c:v>
                </c:pt>
                <c:pt idx="412">
                  <c:v>137.30000305175781</c:v>
                </c:pt>
                <c:pt idx="413">
                  <c:v>178.30000305175781</c:v>
                </c:pt>
                <c:pt idx="414">
                  <c:v>218.5</c:v>
                </c:pt>
                <c:pt idx="415">
                  <c:v>140</c:v>
                </c:pt>
                <c:pt idx="416">
                  <c:v>71</c:v>
                </c:pt>
                <c:pt idx="417">
                  <c:v>80.5</c:v>
                </c:pt>
                <c:pt idx="418">
                  <c:v>80.25</c:v>
                </c:pt>
                <c:pt idx="419">
                  <c:v>77</c:v>
                </c:pt>
                <c:pt idx="420">
                  <c:v>76.75</c:v>
                </c:pt>
                <c:pt idx="421">
                  <c:v>51</c:v>
                </c:pt>
                <c:pt idx="422">
                  <c:v>47</c:v>
                </c:pt>
                <c:pt idx="423">
                  <c:v>87</c:v>
                </c:pt>
                <c:pt idx="424">
                  <c:v>116.5</c:v>
                </c:pt>
                <c:pt idx="425">
                  <c:v>128.30000305175781</c:v>
                </c:pt>
                <c:pt idx="426">
                  <c:v>159.30000305175781</c:v>
                </c:pt>
                <c:pt idx="427">
                  <c:v>178</c:v>
                </c:pt>
                <c:pt idx="428">
                  <c:v>174.5</c:v>
                </c:pt>
                <c:pt idx="429">
                  <c:v>194</c:v>
                </c:pt>
                <c:pt idx="430">
                  <c:v>294</c:v>
                </c:pt>
                <c:pt idx="431">
                  <c:v>440.70001220703125</c:v>
                </c:pt>
                <c:pt idx="432">
                  <c:v>858.20001220703125</c:v>
                </c:pt>
                <c:pt idx="433">
                  <c:v>3819</c:v>
                </c:pt>
                <c:pt idx="434">
                  <c:v>17510</c:v>
                </c:pt>
                <c:pt idx="435">
                  <c:v>40580</c:v>
                </c:pt>
                <c:pt idx="436">
                  <c:v>46220</c:v>
                </c:pt>
                <c:pt idx="437">
                  <c:v>26000</c:v>
                </c:pt>
                <c:pt idx="438">
                  <c:v>7147</c:v>
                </c:pt>
                <c:pt idx="439">
                  <c:v>1392</c:v>
                </c:pt>
                <c:pt idx="440">
                  <c:v>513.29998779296875</c:v>
                </c:pt>
                <c:pt idx="441">
                  <c:v>409.29998779296875</c:v>
                </c:pt>
                <c:pt idx="442">
                  <c:v>359</c:v>
                </c:pt>
                <c:pt idx="443">
                  <c:v>259.20001220703125</c:v>
                </c:pt>
                <c:pt idx="444">
                  <c:v>184.30000305175781</c:v>
                </c:pt>
                <c:pt idx="445">
                  <c:v>150</c:v>
                </c:pt>
                <c:pt idx="446">
                  <c:v>165.5</c:v>
                </c:pt>
                <c:pt idx="447">
                  <c:v>208.69999694824219</c:v>
                </c:pt>
                <c:pt idx="448">
                  <c:v>267</c:v>
                </c:pt>
                <c:pt idx="449">
                  <c:v>257.5</c:v>
                </c:pt>
                <c:pt idx="450">
                  <c:v>166.30000305175781</c:v>
                </c:pt>
                <c:pt idx="451">
                  <c:v>125.5</c:v>
                </c:pt>
                <c:pt idx="452">
                  <c:v>117</c:v>
                </c:pt>
                <c:pt idx="453">
                  <c:v>95</c:v>
                </c:pt>
                <c:pt idx="454">
                  <c:v>112.5</c:v>
                </c:pt>
                <c:pt idx="455">
                  <c:v>115.5</c:v>
                </c:pt>
                <c:pt idx="456">
                  <c:v>88.75</c:v>
                </c:pt>
                <c:pt idx="457">
                  <c:v>89.5</c:v>
                </c:pt>
                <c:pt idx="458">
                  <c:v>74.5</c:v>
                </c:pt>
                <c:pt idx="459">
                  <c:v>47.5</c:v>
                </c:pt>
                <c:pt idx="460">
                  <c:v>39.75</c:v>
                </c:pt>
                <c:pt idx="461">
                  <c:v>43.5</c:v>
                </c:pt>
                <c:pt idx="462">
                  <c:v>68.75</c:v>
                </c:pt>
                <c:pt idx="463">
                  <c:v>84.5</c:v>
                </c:pt>
                <c:pt idx="464">
                  <c:v>61</c:v>
                </c:pt>
                <c:pt idx="465">
                  <c:v>39</c:v>
                </c:pt>
                <c:pt idx="466">
                  <c:v>47.25</c:v>
                </c:pt>
                <c:pt idx="467">
                  <c:v>68.75</c:v>
                </c:pt>
                <c:pt idx="468">
                  <c:v>79.25</c:v>
                </c:pt>
                <c:pt idx="469">
                  <c:v>71</c:v>
                </c:pt>
                <c:pt idx="470">
                  <c:v>90.5</c:v>
                </c:pt>
                <c:pt idx="471">
                  <c:v>108.30000305175781</c:v>
                </c:pt>
                <c:pt idx="472">
                  <c:v>70.75</c:v>
                </c:pt>
                <c:pt idx="473">
                  <c:v>45.25</c:v>
                </c:pt>
                <c:pt idx="474">
                  <c:v>47</c:v>
                </c:pt>
                <c:pt idx="475">
                  <c:v>41</c:v>
                </c:pt>
                <c:pt idx="476">
                  <c:v>35.25</c:v>
                </c:pt>
                <c:pt idx="477">
                  <c:v>40</c:v>
                </c:pt>
                <c:pt idx="478">
                  <c:v>75.75</c:v>
                </c:pt>
                <c:pt idx="479">
                  <c:v>107.69999694824219</c:v>
                </c:pt>
                <c:pt idx="480">
                  <c:v>103.5</c:v>
                </c:pt>
                <c:pt idx="481">
                  <c:v>138.80000305175781</c:v>
                </c:pt>
                <c:pt idx="482">
                  <c:v>368.29998779296875</c:v>
                </c:pt>
                <c:pt idx="483">
                  <c:v>1676</c:v>
                </c:pt>
                <c:pt idx="484">
                  <c:v>6605</c:v>
                </c:pt>
                <c:pt idx="485">
                  <c:v>14000</c:v>
                </c:pt>
                <c:pt idx="486">
                  <c:v>15650</c:v>
                </c:pt>
                <c:pt idx="487">
                  <c:v>9500</c:v>
                </c:pt>
                <c:pt idx="488">
                  <c:v>3438</c:v>
                </c:pt>
                <c:pt idx="489">
                  <c:v>1075</c:v>
                </c:pt>
                <c:pt idx="490">
                  <c:v>374.5</c:v>
                </c:pt>
                <c:pt idx="491">
                  <c:v>155.5</c:v>
                </c:pt>
                <c:pt idx="492">
                  <c:v>126.30000305175781</c:v>
                </c:pt>
                <c:pt idx="493">
                  <c:v>106.30000305175781</c:v>
                </c:pt>
                <c:pt idx="494">
                  <c:v>81.75</c:v>
                </c:pt>
                <c:pt idx="495">
                  <c:v>64.5</c:v>
                </c:pt>
                <c:pt idx="496">
                  <c:v>47.25</c:v>
                </c:pt>
                <c:pt idx="497">
                  <c:v>49</c:v>
                </c:pt>
                <c:pt idx="498">
                  <c:v>51.75</c:v>
                </c:pt>
                <c:pt idx="499">
                  <c:v>26.5</c:v>
                </c:pt>
                <c:pt idx="500">
                  <c:v>19.25</c:v>
                </c:pt>
                <c:pt idx="501">
                  <c:v>36.25</c:v>
                </c:pt>
                <c:pt idx="502">
                  <c:v>43</c:v>
                </c:pt>
                <c:pt idx="503">
                  <c:v>41.75</c:v>
                </c:pt>
                <c:pt idx="504">
                  <c:v>41</c:v>
                </c:pt>
                <c:pt idx="505">
                  <c:v>38.5</c:v>
                </c:pt>
                <c:pt idx="506">
                  <c:v>28.75</c:v>
                </c:pt>
                <c:pt idx="507">
                  <c:v>22</c:v>
                </c:pt>
                <c:pt idx="508">
                  <c:v>29.75</c:v>
                </c:pt>
                <c:pt idx="509">
                  <c:v>41.5</c:v>
                </c:pt>
                <c:pt idx="510">
                  <c:v>49.75</c:v>
                </c:pt>
                <c:pt idx="511">
                  <c:v>54.75</c:v>
                </c:pt>
                <c:pt idx="512">
                  <c:v>45.5</c:v>
                </c:pt>
                <c:pt idx="513">
                  <c:v>27</c:v>
                </c:pt>
                <c:pt idx="514">
                  <c:v>22.5</c:v>
                </c:pt>
                <c:pt idx="515">
                  <c:v>25.75</c:v>
                </c:pt>
                <c:pt idx="516">
                  <c:v>45.5</c:v>
                </c:pt>
                <c:pt idx="517">
                  <c:v>86.5</c:v>
                </c:pt>
                <c:pt idx="518">
                  <c:v>104.5</c:v>
                </c:pt>
                <c:pt idx="519">
                  <c:v>81.25</c:v>
                </c:pt>
                <c:pt idx="520">
                  <c:v>48.25</c:v>
                </c:pt>
                <c:pt idx="521">
                  <c:v>66</c:v>
                </c:pt>
                <c:pt idx="522">
                  <c:v>111.5</c:v>
                </c:pt>
                <c:pt idx="523">
                  <c:v>97.75</c:v>
                </c:pt>
                <c:pt idx="524">
                  <c:v>50.75</c:v>
                </c:pt>
                <c:pt idx="525">
                  <c:v>32.75</c:v>
                </c:pt>
                <c:pt idx="526">
                  <c:v>60.5</c:v>
                </c:pt>
                <c:pt idx="527">
                  <c:v>101.5</c:v>
                </c:pt>
                <c:pt idx="528">
                  <c:v>107.69999694824219</c:v>
                </c:pt>
                <c:pt idx="529">
                  <c:v>103.30000305175781</c:v>
                </c:pt>
                <c:pt idx="530">
                  <c:v>100.80000305175781</c:v>
                </c:pt>
                <c:pt idx="531">
                  <c:v>151.80000305175781</c:v>
                </c:pt>
                <c:pt idx="532">
                  <c:v>338.5</c:v>
                </c:pt>
                <c:pt idx="533">
                  <c:v>830.29998779296875</c:v>
                </c:pt>
                <c:pt idx="534">
                  <c:v>1978</c:v>
                </c:pt>
                <c:pt idx="535">
                  <c:v>3613</c:v>
                </c:pt>
                <c:pt idx="536">
                  <c:v>3996</c:v>
                </c:pt>
                <c:pt idx="537">
                  <c:v>2383</c:v>
                </c:pt>
                <c:pt idx="538">
                  <c:v>886</c:v>
                </c:pt>
                <c:pt idx="539">
                  <c:v>512</c:v>
                </c:pt>
                <c:pt idx="540">
                  <c:v>412.79998779296875</c:v>
                </c:pt>
                <c:pt idx="541">
                  <c:v>301.29998779296875</c:v>
                </c:pt>
                <c:pt idx="542">
                  <c:v>240.80000305175781</c:v>
                </c:pt>
                <c:pt idx="543">
                  <c:v>175.80000305175781</c:v>
                </c:pt>
                <c:pt idx="544">
                  <c:v>133.5</c:v>
                </c:pt>
                <c:pt idx="545">
                  <c:v>105</c:v>
                </c:pt>
                <c:pt idx="546">
                  <c:v>59.25</c:v>
                </c:pt>
                <c:pt idx="547">
                  <c:v>56.5</c:v>
                </c:pt>
                <c:pt idx="548">
                  <c:v>66.75</c:v>
                </c:pt>
                <c:pt idx="549">
                  <c:v>72.75</c:v>
                </c:pt>
                <c:pt idx="550">
                  <c:v>89</c:v>
                </c:pt>
                <c:pt idx="551">
                  <c:v>79.75</c:v>
                </c:pt>
                <c:pt idx="552">
                  <c:v>65.25</c:v>
                </c:pt>
                <c:pt idx="553">
                  <c:v>66.25</c:v>
                </c:pt>
                <c:pt idx="554">
                  <c:v>59.25</c:v>
                </c:pt>
                <c:pt idx="555">
                  <c:v>39</c:v>
                </c:pt>
                <c:pt idx="556">
                  <c:v>46.25</c:v>
                </c:pt>
                <c:pt idx="557">
                  <c:v>77.75</c:v>
                </c:pt>
                <c:pt idx="558">
                  <c:v>69.75</c:v>
                </c:pt>
                <c:pt idx="559">
                  <c:v>43.75</c:v>
                </c:pt>
                <c:pt idx="560">
                  <c:v>35.5</c:v>
                </c:pt>
                <c:pt idx="561">
                  <c:v>29.5</c:v>
                </c:pt>
                <c:pt idx="562">
                  <c:v>22</c:v>
                </c:pt>
                <c:pt idx="563">
                  <c:v>24.75</c:v>
                </c:pt>
                <c:pt idx="564">
                  <c:v>33.75</c:v>
                </c:pt>
                <c:pt idx="565">
                  <c:v>45.75</c:v>
                </c:pt>
                <c:pt idx="566">
                  <c:v>46.25</c:v>
                </c:pt>
                <c:pt idx="567">
                  <c:v>22.25</c:v>
                </c:pt>
                <c:pt idx="568">
                  <c:v>9</c:v>
                </c:pt>
                <c:pt idx="569">
                  <c:v>15.75</c:v>
                </c:pt>
                <c:pt idx="570">
                  <c:v>17.5</c:v>
                </c:pt>
                <c:pt idx="571">
                  <c:v>12.5</c:v>
                </c:pt>
                <c:pt idx="572">
                  <c:v>8.5</c:v>
                </c:pt>
                <c:pt idx="573">
                  <c:v>9.75</c:v>
                </c:pt>
                <c:pt idx="574">
                  <c:v>29.25</c:v>
                </c:pt>
                <c:pt idx="575">
                  <c:v>55.25</c:v>
                </c:pt>
                <c:pt idx="576">
                  <c:v>50</c:v>
                </c:pt>
                <c:pt idx="577">
                  <c:v>23</c:v>
                </c:pt>
                <c:pt idx="578">
                  <c:v>19.5</c:v>
                </c:pt>
                <c:pt idx="579">
                  <c:v>45.25</c:v>
                </c:pt>
                <c:pt idx="580">
                  <c:v>70.5</c:v>
                </c:pt>
                <c:pt idx="581">
                  <c:v>115.80000305175781</c:v>
                </c:pt>
                <c:pt idx="582">
                  <c:v>183.30000305175781</c:v>
                </c:pt>
                <c:pt idx="583">
                  <c:v>215.19999694824219</c:v>
                </c:pt>
                <c:pt idx="584">
                  <c:v>361</c:v>
                </c:pt>
                <c:pt idx="585">
                  <c:v>699.5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575-40E8-BAFD-93D8ABE0A6CB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{20 min}'!$G$10:$G$11</c:f>
              <c:numCache>
                <c:formatCode>General</c:formatCode>
                <c:ptCount val="2"/>
                <c:pt idx="0">
                  <c:v>523.75225830078125</c:v>
                </c:pt>
                <c:pt idx="1">
                  <c:v>528.281494140625</c:v>
                </c:pt>
              </c:numCache>
            </c:numRef>
          </c:xVal>
          <c:yVal>
            <c:numRef>
              <c:f>'Sheet1 {20 min}'!$F$13:$F$14</c:f>
              <c:numCache>
                <c:formatCode>General</c:formatCode>
                <c:ptCount val="2"/>
                <c:pt idx="0">
                  <c:v>16840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575-40E8-BAFD-93D8ABE0A6CB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{20 min}'!$G$4,'Sheet1 {20 min}'!$G$4)</c:f>
              <c:numCache>
                <c:formatCode>General</c:formatCode>
                <c:ptCount val="2"/>
                <c:pt idx="0">
                  <c:v>525.5701904296875</c:v>
                </c:pt>
                <c:pt idx="1">
                  <c:v>525.5701904296875</c:v>
                </c:pt>
              </c:numCache>
            </c:numRef>
          </c:xVal>
          <c:yVal>
            <c:numRef>
              <c:f>'Sheet1 {20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575-40E8-BAFD-93D8ABE0A6CB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min}'!$E$1:$E$28</c:f>
              <c:numCache>
                <c:formatCode>General</c:formatCode>
                <c:ptCount val="28"/>
                <c:pt idx="0">
                  <c:v>168400</c:v>
                </c:pt>
                <c:pt idx="1">
                  <c:v>124300</c:v>
                </c:pt>
                <c:pt idx="2">
                  <c:v>74710</c:v>
                </c:pt>
                <c:pt idx="3">
                  <c:v>82410</c:v>
                </c:pt>
                <c:pt idx="4">
                  <c:v>92910</c:v>
                </c:pt>
                <c:pt idx="5">
                  <c:v>104800</c:v>
                </c:pt>
                <c:pt idx="6">
                  <c:v>112300</c:v>
                </c:pt>
                <c:pt idx="7">
                  <c:v>90190</c:v>
                </c:pt>
                <c:pt idx="8">
                  <c:v>46220</c:v>
                </c:pt>
                <c:pt idx="9">
                  <c:v>15650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575-40E8-BAFD-93D8ABE0A6CB}"/>
            </c:ext>
          </c:extLst>
        </c:ser>
        <c:ser>
          <c:idx val="4"/>
          <c:order val="4"/>
          <c:tx>
            <c:v>Binomial p = 0.00156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min}'!$P$1:$P$31</c:f>
              <c:numCache>
                <c:formatCode>General</c:formatCode>
                <c:ptCount val="31"/>
                <c:pt idx="0">
                  <c:v>163954.37787109287</c:v>
                </c:pt>
                <c:pt idx="1">
                  <c:v>134249.77242667033</c:v>
                </c:pt>
                <c:pt idx="2">
                  <c:v>71159.774135055064</c:v>
                </c:pt>
                <c:pt idx="3">
                  <c:v>59251.734852752066</c:v>
                </c:pt>
                <c:pt idx="4">
                  <c:v>90204.551429692292</c:v>
                </c:pt>
                <c:pt idx="5">
                  <c:v>122457.31633814864</c:v>
                </c:pt>
                <c:pt idx="6">
                  <c:v>115735.76499566616</c:v>
                </c:pt>
                <c:pt idx="7">
                  <c:v>73773.562844105065</c:v>
                </c:pt>
                <c:pt idx="8">
                  <c:v>34521.654417199417</c:v>
                </c:pt>
                <c:pt idx="9">
                  <c:v>16516.089944244639</c:v>
                </c:pt>
                <c:pt idx="10">
                  <c:v>10974.282268695255</c:v>
                </c:pt>
                <c:pt idx="11">
                  <c:v>9670.9125913416992</c:v>
                </c:pt>
                <c:pt idx="12">
                  <c:v>9420.206231314698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575-40E8-BAFD-93D8ABE0A6CB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min}'!$M$1:$M$31</c:f>
              <c:numCache>
                <c:formatCode>General</c:formatCode>
                <c:ptCount val="31"/>
                <c:pt idx="0">
                  <c:v>163847.42539213283</c:v>
                </c:pt>
                <c:pt idx="1">
                  <c:v>132714.48515983211</c:v>
                </c:pt>
                <c:pt idx="2">
                  <c:v>61539.163927827016</c:v>
                </c:pt>
                <c:pt idx="3">
                  <c:v>24824.595420439924</c:v>
                </c:pt>
                <c:pt idx="4">
                  <c:v>12953.17979679511</c:v>
                </c:pt>
                <c:pt idx="5">
                  <c:v>10060.826628517447</c:v>
                </c:pt>
                <c:pt idx="6">
                  <c:v>9486.2186339721029</c:v>
                </c:pt>
                <c:pt idx="7">
                  <c:v>9388.9588508738889</c:v>
                </c:pt>
                <c:pt idx="8">
                  <c:v>9374.5362808667414</c:v>
                </c:pt>
                <c:pt idx="9">
                  <c:v>9372.6262816231174</c:v>
                </c:pt>
                <c:pt idx="10">
                  <c:v>9372.3922401261207</c:v>
                </c:pt>
                <c:pt idx="11">
                  <c:v>9372.3706460634239</c:v>
                </c:pt>
                <c:pt idx="12">
                  <c:v>9372.3693165853583</c:v>
                </c:pt>
                <c:pt idx="13">
                  <c:v>9372.3692631485064</c:v>
                </c:pt>
                <c:pt idx="14">
                  <c:v>9372.3692617544566</c:v>
                </c:pt>
                <c:pt idx="15">
                  <c:v>9372.36926173147</c:v>
                </c:pt>
                <c:pt idx="16">
                  <c:v>9372.3692617312481</c:v>
                </c:pt>
                <c:pt idx="17">
                  <c:v>9372.3692617312463</c:v>
                </c:pt>
                <c:pt idx="18">
                  <c:v>9372.3692617312463</c:v>
                </c:pt>
                <c:pt idx="19">
                  <c:v>9372.3692617312463</c:v>
                </c:pt>
                <c:pt idx="20">
                  <c:v>9372.3692617312463</c:v>
                </c:pt>
                <c:pt idx="21">
                  <c:v>9372.3692617312463</c:v>
                </c:pt>
                <c:pt idx="22">
                  <c:v>9372.3692617312463</c:v>
                </c:pt>
                <c:pt idx="23">
                  <c:v>9372.3692617312463</c:v>
                </c:pt>
                <c:pt idx="24">
                  <c:v>9372.3692617312463</c:v>
                </c:pt>
                <c:pt idx="25">
                  <c:v>9372.3692617312463</c:v>
                </c:pt>
                <c:pt idx="26">
                  <c:v>9372.3692617312463</c:v>
                </c:pt>
                <c:pt idx="27">
                  <c:v>9372.3692617312463</c:v>
                </c:pt>
                <c:pt idx="28">
                  <c:v>9372.3692617312463</c:v>
                </c:pt>
                <c:pt idx="29">
                  <c:v>9372.3692617312463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575-40E8-BAFD-93D8ABE0A6CB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{20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{20 min}'!$O$1:$O$31</c:f>
              <c:numCache>
                <c:formatCode>General</c:formatCode>
                <c:ptCount val="31"/>
                <c:pt idx="0">
                  <c:v>9479.3217406912972</c:v>
                </c:pt>
                <c:pt idx="1">
                  <c:v>10907.656528569456</c:v>
                </c:pt>
                <c:pt idx="2">
                  <c:v>18992.979468959293</c:v>
                </c:pt>
                <c:pt idx="3">
                  <c:v>43799.50869404339</c:v>
                </c:pt>
                <c:pt idx="4">
                  <c:v>86623.740894628427</c:v>
                </c:pt>
                <c:pt idx="5">
                  <c:v>121768.85897136245</c:v>
                </c:pt>
                <c:pt idx="6">
                  <c:v>115621.9156234253</c:v>
                </c:pt>
                <c:pt idx="7">
                  <c:v>73756.973254962431</c:v>
                </c:pt>
                <c:pt idx="8">
                  <c:v>34519.487398063924</c:v>
                </c:pt>
                <c:pt idx="9">
                  <c:v>16515.83292435277</c:v>
                </c:pt>
                <c:pt idx="10">
                  <c:v>10974.259290300381</c:v>
                </c:pt>
                <c:pt idx="11">
                  <c:v>9670.9112070095216</c:v>
                </c:pt>
                <c:pt idx="12">
                  <c:v>9420.2061764605842</c:v>
                </c:pt>
                <c:pt idx="13">
                  <c:v>9379.1157161166193</c:v>
                </c:pt>
                <c:pt idx="14">
                  <c:v>9373.2194700068358</c:v>
                </c:pt>
                <c:pt idx="15">
                  <c:v>9372.4644003357516</c:v>
                </c:pt>
                <c:pt idx="16">
                  <c:v>9372.3776662960863</c:v>
                </c:pt>
                <c:pt idx="17">
                  <c:v>9372.3695547466705</c:v>
                </c:pt>
                <c:pt idx="18">
                  <c:v>9372.3692617312463</c:v>
                </c:pt>
                <c:pt idx="19">
                  <c:v>9372.3692617312463</c:v>
                </c:pt>
                <c:pt idx="20">
                  <c:v>9372.3692617312463</c:v>
                </c:pt>
                <c:pt idx="21">
                  <c:v>9372.3692617312463</c:v>
                </c:pt>
                <c:pt idx="22">
                  <c:v>9372.3692617312463</c:v>
                </c:pt>
                <c:pt idx="23">
                  <c:v>9372.3692617312463</c:v>
                </c:pt>
                <c:pt idx="24">
                  <c:v>9372.3692617312463</c:v>
                </c:pt>
                <c:pt idx="25">
                  <c:v>9372.3692617312463</c:v>
                </c:pt>
                <c:pt idx="26">
                  <c:v>9372.3692617312463</c:v>
                </c:pt>
                <c:pt idx="27">
                  <c:v>9372.3692617312463</c:v>
                </c:pt>
                <c:pt idx="28">
                  <c:v>9372.3692617312463</c:v>
                </c:pt>
                <c:pt idx="29">
                  <c:v>9372.3692617312463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575-40E8-BAFD-93D8ABE0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9679"/>
        <c:axId val="413323455"/>
      </c:scatterChart>
      <c:valAx>
        <c:axId val="41333967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23455"/>
        <c:crosses val="autoZero"/>
        <c:crossBetween val="midCat"/>
      </c:valAx>
      <c:valAx>
        <c:axId val="413323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967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{20 min}'!$I$78</c:f>
              <c:numCache>
                <c:formatCode>General</c:formatCode>
                <c:ptCount val="1"/>
                <c:pt idx="0">
                  <c:v>7.8620902197208977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C7-4D95-9509-759B8E36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8847"/>
        <c:axId val="4133209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5C7-4D95-9509-759B8E361FA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5C7-4D95-9509-759B8E361FA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5C7-4D95-9509-759B8E361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8847"/>
        <c:axId val="413320959"/>
      </c:scatterChart>
      <c:catAx>
        <c:axId val="41333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0959"/>
        <c:crosses val="autoZero"/>
        <c:auto val="1"/>
        <c:lblAlgn val="ctr"/>
        <c:lblOffset val="100"/>
        <c:noMultiLvlLbl val="0"/>
      </c:catAx>
      <c:valAx>
        <c:axId val="4133209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884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{20 min}'!$J$78</c:f>
              <c:numCache>
                <c:formatCode>General</c:formatCode>
                <c:ptCount val="1"/>
                <c:pt idx="0">
                  <c:v>17.671580826575763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4-48A5-859B-7A1929FF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9679"/>
        <c:axId val="4133276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min}'!$J$79</c:f>
              <c:numCache>
                <c:formatCode>General</c:formatCode>
                <c:ptCount val="1"/>
                <c:pt idx="0">
                  <c:v>126.77015228486631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4-48A5-859B-7A1929FFB62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min}'!$J$80</c:f>
              <c:numCache>
                <c:formatCode>General</c:formatCode>
                <c:ptCount val="1"/>
                <c:pt idx="0">
                  <c:v>63.385076142433157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84-48A5-859B-7A1929FFB62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min}'!$J$81</c:f>
              <c:numCache>
                <c:formatCode>General</c:formatCode>
                <c:ptCount val="1"/>
                <c:pt idx="0">
                  <c:v>31.692538071216578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84-48A5-859B-7A1929FF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9679"/>
        <c:axId val="413327615"/>
      </c:scatterChart>
      <c:catAx>
        <c:axId val="413339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7615"/>
        <c:crosses val="autoZero"/>
        <c:auto val="1"/>
        <c:lblAlgn val="ctr"/>
        <c:lblOffset val="100"/>
        <c:noMultiLvlLbl val="0"/>
      </c:catAx>
      <c:valAx>
        <c:axId val="4133276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96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{20 min}'!$K$78</c:f>
              <c:numCache>
                <c:formatCode>General</c:formatCode>
                <c:ptCount val="1"/>
                <c:pt idx="0">
                  <c:v>4.7656779337757795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1-4460-99CF-E6FF4CDE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23871"/>
        <c:axId val="4133280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1-4460-99CF-E6FF4CDE604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71-4460-99CF-E6FF4CDE604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71-4460-99CF-E6FF4CDE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3871"/>
        <c:axId val="413328031"/>
      </c:scatterChart>
      <c:catAx>
        <c:axId val="413323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8031"/>
        <c:crosses val="autoZero"/>
        <c:auto val="1"/>
        <c:lblAlgn val="ctr"/>
        <c:lblOffset val="100"/>
        <c:noMultiLvlLbl val="0"/>
      </c:catAx>
      <c:valAx>
        <c:axId val="4133280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238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{20 min}'!$K$101:$K$120</c:f>
              <c:numCache>
                <c:formatCode>General</c:formatCode>
                <c:ptCount val="20"/>
                <c:pt idx="0">
                  <c:v>0.25775334026856778</c:v>
                </c:pt>
                <c:pt idx="1">
                  <c:v>0.1367997269891558</c:v>
                </c:pt>
                <c:pt idx="2">
                  <c:v>0.13891781200908435</c:v>
                </c:pt>
                <c:pt idx="3">
                  <c:v>0.24249371270264225</c:v>
                </c:pt>
                <c:pt idx="4">
                  <c:v>7.5182993923965907E-2</c:v>
                </c:pt>
                <c:pt idx="5">
                  <c:v>0.20388855650084434</c:v>
                </c:pt>
                <c:pt idx="6">
                  <c:v>0.2911543866146396</c:v>
                </c:pt>
                <c:pt idx="7">
                  <c:v>0.22117520434394125</c:v>
                </c:pt>
                <c:pt idx="8">
                  <c:v>0.1291537205486874</c:v>
                </c:pt>
                <c:pt idx="9">
                  <c:v>0.19224515991557445</c:v>
                </c:pt>
              </c:numCache>
            </c:numRef>
          </c:xVal>
          <c:yVal>
            <c:numRef>
              <c:f>'Sheet1 {20 min}'!$Q$101:$Q$120</c:f>
              <c:numCache>
                <c:formatCode>General</c:formatCode>
                <c:ptCount val="20"/>
                <c:pt idx="0">
                  <c:v>0.46182126779434551</c:v>
                </c:pt>
                <c:pt idx="1">
                  <c:v>0.42142047813698358</c:v>
                </c:pt>
                <c:pt idx="2">
                  <c:v>0.43864213039666144</c:v>
                </c:pt>
                <c:pt idx="3">
                  <c:v>0.45217617998185572</c:v>
                </c:pt>
                <c:pt idx="4">
                  <c:v>0.44427627759142824</c:v>
                </c:pt>
                <c:pt idx="5">
                  <c:v>0.41449663691540578</c:v>
                </c:pt>
                <c:pt idx="6">
                  <c:v>0.43269510317773741</c:v>
                </c:pt>
                <c:pt idx="7">
                  <c:v>0.4377731521326127</c:v>
                </c:pt>
                <c:pt idx="8">
                  <c:v>0.4854093968884392</c:v>
                </c:pt>
                <c:pt idx="9">
                  <c:v>0.44291674032491968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F-4106-9BD5-B6A1645669F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{20 min}'!$M$101:$M$120</c:f>
              <c:numCache>
                <c:formatCode>General</c:formatCode>
                <c:ptCount val="20"/>
                <c:pt idx="0">
                  <c:v>4.6178328099525565</c:v>
                </c:pt>
                <c:pt idx="1">
                  <c:v>4.6276764236068386</c:v>
                </c:pt>
                <c:pt idx="2">
                  <c:v>4.8598291042039214</c:v>
                </c:pt>
                <c:pt idx="3">
                  <c:v>4.5949023757825067</c:v>
                </c:pt>
                <c:pt idx="4">
                  <c:v>4.5972127056716401</c:v>
                </c:pt>
                <c:pt idx="5">
                  <c:v>4.7965528491635521</c:v>
                </c:pt>
                <c:pt idx="6">
                  <c:v>4.752682706883375</c:v>
                </c:pt>
                <c:pt idx="7">
                  <c:v>4.7486567549671426</c:v>
                </c:pt>
                <c:pt idx="8">
                  <c:v>4.8201506147190365</c:v>
                </c:pt>
                <c:pt idx="9">
                  <c:v>4.7346138665333317</c:v>
                </c:pt>
              </c:numCache>
            </c:numRef>
          </c:xVal>
          <c:yVal>
            <c:numRef>
              <c:f>'Sheet1 {20 min}'!$R$101:$R$120</c:f>
              <c:numCache>
                <c:formatCode>General</c:formatCode>
                <c:ptCount val="20"/>
                <c:pt idx="0">
                  <c:v>0.5381787322056546</c:v>
                </c:pt>
                <c:pt idx="1">
                  <c:v>0.57857952186301642</c:v>
                </c:pt>
                <c:pt idx="2">
                  <c:v>0.56135786960333856</c:v>
                </c:pt>
                <c:pt idx="3">
                  <c:v>0.54782382001814423</c:v>
                </c:pt>
                <c:pt idx="4">
                  <c:v>0.55572372240857182</c:v>
                </c:pt>
                <c:pt idx="5">
                  <c:v>0.58550336308459427</c:v>
                </c:pt>
                <c:pt idx="6">
                  <c:v>0.56730489682226259</c:v>
                </c:pt>
                <c:pt idx="7">
                  <c:v>0.5622268478673873</c:v>
                </c:pt>
                <c:pt idx="8">
                  <c:v>0.5145906031115608</c:v>
                </c:pt>
                <c:pt idx="9">
                  <c:v>0.55708325967508043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F-4106-9BD5-B6A16456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5119"/>
        <c:axId val="413340095"/>
      </c:scatterChart>
      <c:valAx>
        <c:axId val="413325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40095"/>
        <c:crosses val="autoZero"/>
        <c:crossBetween val="midCat"/>
      </c:valAx>
      <c:valAx>
        <c:axId val="41334009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251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{21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{21 min}'!$B$1:$B$586</c:f>
              <c:numCache>
                <c:formatCode>General</c:formatCode>
                <c:ptCount val="586"/>
                <c:pt idx="0">
                  <c:v>51.75</c:v>
                </c:pt>
                <c:pt idx="1">
                  <c:v>26.25</c:v>
                </c:pt>
                <c:pt idx="2">
                  <c:v>4.75</c:v>
                </c:pt>
                <c:pt idx="3">
                  <c:v>10.75</c:v>
                </c:pt>
                <c:pt idx="4">
                  <c:v>37.25</c:v>
                </c:pt>
                <c:pt idx="5">
                  <c:v>64.25</c:v>
                </c:pt>
                <c:pt idx="6">
                  <c:v>53.5</c:v>
                </c:pt>
                <c:pt idx="7">
                  <c:v>44.5</c:v>
                </c:pt>
                <c:pt idx="8">
                  <c:v>50.25</c:v>
                </c:pt>
                <c:pt idx="9">
                  <c:v>29.75</c:v>
                </c:pt>
                <c:pt idx="10">
                  <c:v>20.75</c:v>
                </c:pt>
                <c:pt idx="11">
                  <c:v>44.25</c:v>
                </c:pt>
                <c:pt idx="12">
                  <c:v>60.5</c:v>
                </c:pt>
                <c:pt idx="13">
                  <c:v>52.25</c:v>
                </c:pt>
                <c:pt idx="14">
                  <c:v>52.75</c:v>
                </c:pt>
                <c:pt idx="15">
                  <c:v>95.5</c:v>
                </c:pt>
                <c:pt idx="16">
                  <c:v>105.30000305175781</c:v>
                </c:pt>
                <c:pt idx="17">
                  <c:v>68</c:v>
                </c:pt>
                <c:pt idx="18">
                  <c:v>79.75</c:v>
                </c:pt>
                <c:pt idx="19">
                  <c:v>114</c:v>
                </c:pt>
                <c:pt idx="20">
                  <c:v>112.69999694824219</c:v>
                </c:pt>
                <c:pt idx="21">
                  <c:v>80.75</c:v>
                </c:pt>
                <c:pt idx="22">
                  <c:v>48.25</c:v>
                </c:pt>
                <c:pt idx="23">
                  <c:v>45.75</c:v>
                </c:pt>
                <c:pt idx="24">
                  <c:v>53</c:v>
                </c:pt>
                <c:pt idx="25">
                  <c:v>66.5</c:v>
                </c:pt>
                <c:pt idx="26">
                  <c:v>86.75</c:v>
                </c:pt>
                <c:pt idx="27">
                  <c:v>90.5</c:v>
                </c:pt>
                <c:pt idx="28">
                  <c:v>106.69999694824219</c:v>
                </c:pt>
                <c:pt idx="29">
                  <c:v>161</c:v>
                </c:pt>
                <c:pt idx="30">
                  <c:v>501.5</c:v>
                </c:pt>
                <c:pt idx="31">
                  <c:v>2135</c:v>
                </c:pt>
                <c:pt idx="32">
                  <c:v>7203</c:v>
                </c:pt>
                <c:pt idx="33">
                  <c:v>15590</c:v>
                </c:pt>
                <c:pt idx="34">
                  <c:v>19330</c:v>
                </c:pt>
                <c:pt idx="35">
                  <c:v>13330</c:v>
                </c:pt>
                <c:pt idx="36">
                  <c:v>5297</c:v>
                </c:pt>
                <c:pt idx="37">
                  <c:v>1657</c:v>
                </c:pt>
                <c:pt idx="38">
                  <c:v>807.5</c:v>
                </c:pt>
                <c:pt idx="39">
                  <c:v>551</c:v>
                </c:pt>
                <c:pt idx="40">
                  <c:v>506.5</c:v>
                </c:pt>
                <c:pt idx="41">
                  <c:v>632</c:v>
                </c:pt>
                <c:pt idx="42">
                  <c:v>557.70001220703125</c:v>
                </c:pt>
                <c:pt idx="43">
                  <c:v>297</c:v>
                </c:pt>
                <c:pt idx="44">
                  <c:v>119.19999694824219</c:v>
                </c:pt>
                <c:pt idx="45">
                  <c:v>84</c:v>
                </c:pt>
                <c:pt idx="46">
                  <c:v>137</c:v>
                </c:pt>
                <c:pt idx="47">
                  <c:v>176</c:v>
                </c:pt>
                <c:pt idx="48">
                  <c:v>140.30000305175781</c:v>
                </c:pt>
                <c:pt idx="49">
                  <c:v>106</c:v>
                </c:pt>
                <c:pt idx="50">
                  <c:v>98.75</c:v>
                </c:pt>
                <c:pt idx="51">
                  <c:v>86.25</c:v>
                </c:pt>
                <c:pt idx="52">
                  <c:v>74.5</c:v>
                </c:pt>
                <c:pt idx="53">
                  <c:v>101.30000305175781</c:v>
                </c:pt>
                <c:pt idx="54">
                  <c:v>131</c:v>
                </c:pt>
                <c:pt idx="55">
                  <c:v>123.19999694824219</c:v>
                </c:pt>
                <c:pt idx="56">
                  <c:v>113.5</c:v>
                </c:pt>
                <c:pt idx="57">
                  <c:v>101.80000305175781</c:v>
                </c:pt>
                <c:pt idx="58">
                  <c:v>88.75</c:v>
                </c:pt>
                <c:pt idx="59">
                  <c:v>60.75</c:v>
                </c:pt>
                <c:pt idx="60">
                  <c:v>27.5</c:v>
                </c:pt>
                <c:pt idx="61">
                  <c:v>18.25</c:v>
                </c:pt>
                <c:pt idx="62">
                  <c:v>18.75</c:v>
                </c:pt>
                <c:pt idx="63">
                  <c:v>24</c:v>
                </c:pt>
                <c:pt idx="64">
                  <c:v>41</c:v>
                </c:pt>
                <c:pt idx="65">
                  <c:v>76.25</c:v>
                </c:pt>
                <c:pt idx="66">
                  <c:v>112.69999694824219</c:v>
                </c:pt>
                <c:pt idx="67">
                  <c:v>111</c:v>
                </c:pt>
                <c:pt idx="68">
                  <c:v>79.5</c:v>
                </c:pt>
                <c:pt idx="69">
                  <c:v>76.25</c:v>
                </c:pt>
                <c:pt idx="70">
                  <c:v>81.25</c:v>
                </c:pt>
                <c:pt idx="71">
                  <c:v>48</c:v>
                </c:pt>
                <c:pt idx="72">
                  <c:v>21.25</c:v>
                </c:pt>
                <c:pt idx="73">
                  <c:v>34.25</c:v>
                </c:pt>
                <c:pt idx="74">
                  <c:v>72.25</c:v>
                </c:pt>
                <c:pt idx="75">
                  <c:v>113</c:v>
                </c:pt>
                <c:pt idx="76">
                  <c:v>132.5</c:v>
                </c:pt>
                <c:pt idx="77">
                  <c:v>146</c:v>
                </c:pt>
                <c:pt idx="78">
                  <c:v>157.5</c:v>
                </c:pt>
                <c:pt idx="79">
                  <c:v>178</c:v>
                </c:pt>
                <c:pt idx="80">
                  <c:v>397</c:v>
                </c:pt>
                <c:pt idx="81">
                  <c:v>1944</c:v>
                </c:pt>
                <c:pt idx="82">
                  <c:v>12230</c:v>
                </c:pt>
                <c:pt idx="83">
                  <c:v>41240</c:v>
                </c:pt>
                <c:pt idx="84">
                  <c:v>65800</c:v>
                </c:pt>
                <c:pt idx="85">
                  <c:v>51370</c:v>
                </c:pt>
                <c:pt idx="86">
                  <c:v>19050</c:v>
                </c:pt>
                <c:pt idx="87">
                  <c:v>3240</c:v>
                </c:pt>
                <c:pt idx="88">
                  <c:v>613.79998779296875</c:v>
                </c:pt>
                <c:pt idx="89">
                  <c:v>485.29998779296875</c:v>
                </c:pt>
                <c:pt idx="90">
                  <c:v>817.79998779296875</c:v>
                </c:pt>
                <c:pt idx="91">
                  <c:v>1110</c:v>
                </c:pt>
                <c:pt idx="92">
                  <c:v>913.5</c:v>
                </c:pt>
                <c:pt idx="93">
                  <c:v>532.5</c:v>
                </c:pt>
                <c:pt idx="94">
                  <c:v>296</c:v>
                </c:pt>
                <c:pt idx="95">
                  <c:v>170.19999694824219</c:v>
                </c:pt>
                <c:pt idx="96">
                  <c:v>134.69999694824219</c:v>
                </c:pt>
                <c:pt idx="97">
                  <c:v>144.19999694824219</c:v>
                </c:pt>
                <c:pt idx="98">
                  <c:v>134.69999694824219</c:v>
                </c:pt>
                <c:pt idx="99">
                  <c:v>123.19999694824219</c:v>
                </c:pt>
                <c:pt idx="100">
                  <c:v>127.80000305175781</c:v>
                </c:pt>
                <c:pt idx="101">
                  <c:v>126</c:v>
                </c:pt>
                <c:pt idx="102">
                  <c:v>110.69999694824219</c:v>
                </c:pt>
                <c:pt idx="103">
                  <c:v>144.19999694824219</c:v>
                </c:pt>
                <c:pt idx="104">
                  <c:v>222.30000305175781</c:v>
                </c:pt>
                <c:pt idx="105">
                  <c:v>207</c:v>
                </c:pt>
                <c:pt idx="106">
                  <c:v>120.5</c:v>
                </c:pt>
                <c:pt idx="107">
                  <c:v>98.5</c:v>
                </c:pt>
                <c:pt idx="108">
                  <c:v>115.80000305175781</c:v>
                </c:pt>
                <c:pt idx="109">
                  <c:v>132.30000305175781</c:v>
                </c:pt>
                <c:pt idx="110">
                  <c:v>133.30000305175781</c:v>
                </c:pt>
                <c:pt idx="111">
                  <c:v>135.30000305175781</c:v>
                </c:pt>
                <c:pt idx="112">
                  <c:v>145.19999694824219</c:v>
                </c:pt>
                <c:pt idx="113">
                  <c:v>113.5</c:v>
                </c:pt>
                <c:pt idx="114">
                  <c:v>114.5</c:v>
                </c:pt>
                <c:pt idx="115">
                  <c:v>152.80000305175781</c:v>
                </c:pt>
                <c:pt idx="116">
                  <c:v>143.80000305175781</c:v>
                </c:pt>
                <c:pt idx="117">
                  <c:v>125</c:v>
                </c:pt>
                <c:pt idx="118">
                  <c:v>155</c:v>
                </c:pt>
                <c:pt idx="119">
                  <c:v>187</c:v>
                </c:pt>
                <c:pt idx="120">
                  <c:v>168</c:v>
                </c:pt>
                <c:pt idx="121">
                  <c:v>120</c:v>
                </c:pt>
                <c:pt idx="122">
                  <c:v>112.30000305175781</c:v>
                </c:pt>
                <c:pt idx="123">
                  <c:v>163.5</c:v>
                </c:pt>
                <c:pt idx="124">
                  <c:v>165.30000305175781</c:v>
                </c:pt>
                <c:pt idx="125">
                  <c:v>136.30000305175781</c:v>
                </c:pt>
                <c:pt idx="126">
                  <c:v>199.80000305175781</c:v>
                </c:pt>
                <c:pt idx="127">
                  <c:v>262.5</c:v>
                </c:pt>
                <c:pt idx="128">
                  <c:v>256.70001220703125</c:v>
                </c:pt>
                <c:pt idx="129">
                  <c:v>282.79998779296875</c:v>
                </c:pt>
                <c:pt idx="130">
                  <c:v>351</c:v>
                </c:pt>
                <c:pt idx="131">
                  <c:v>1454</c:v>
                </c:pt>
                <c:pt idx="132">
                  <c:v>9382</c:v>
                </c:pt>
                <c:pt idx="133">
                  <c:v>41720</c:v>
                </c:pt>
                <c:pt idx="134">
                  <c:v>84960</c:v>
                </c:pt>
                <c:pt idx="135">
                  <c:v>82070</c:v>
                </c:pt>
                <c:pt idx="136">
                  <c:v>37550</c:v>
                </c:pt>
                <c:pt idx="137">
                  <c:v>7917</c:v>
                </c:pt>
                <c:pt idx="138">
                  <c:v>1486</c:v>
                </c:pt>
                <c:pt idx="139">
                  <c:v>936.70001220703125</c:v>
                </c:pt>
                <c:pt idx="140">
                  <c:v>1302</c:v>
                </c:pt>
                <c:pt idx="141">
                  <c:v>1623</c:v>
                </c:pt>
                <c:pt idx="142">
                  <c:v>1526</c:v>
                </c:pt>
                <c:pt idx="143">
                  <c:v>1046</c:v>
                </c:pt>
                <c:pt idx="144">
                  <c:v>577</c:v>
                </c:pt>
                <c:pt idx="145">
                  <c:v>385</c:v>
                </c:pt>
                <c:pt idx="146">
                  <c:v>332.5</c:v>
                </c:pt>
                <c:pt idx="147">
                  <c:v>278.79998779296875</c:v>
                </c:pt>
                <c:pt idx="148">
                  <c:v>243.80000305175781</c:v>
                </c:pt>
                <c:pt idx="149">
                  <c:v>199.80000305175781</c:v>
                </c:pt>
                <c:pt idx="150">
                  <c:v>131.5</c:v>
                </c:pt>
                <c:pt idx="151">
                  <c:v>119.80000305175781</c:v>
                </c:pt>
                <c:pt idx="152">
                  <c:v>180.5</c:v>
                </c:pt>
                <c:pt idx="153">
                  <c:v>220.5</c:v>
                </c:pt>
                <c:pt idx="154">
                  <c:v>218</c:v>
                </c:pt>
                <c:pt idx="155">
                  <c:v>205</c:v>
                </c:pt>
                <c:pt idx="156">
                  <c:v>198.19999694824219</c:v>
                </c:pt>
                <c:pt idx="157">
                  <c:v>197.80000305175781</c:v>
                </c:pt>
                <c:pt idx="158">
                  <c:v>182.69999694824219</c:v>
                </c:pt>
                <c:pt idx="159">
                  <c:v>179.30000305175781</c:v>
                </c:pt>
                <c:pt idx="160">
                  <c:v>159.30000305175781</c:v>
                </c:pt>
                <c:pt idx="161">
                  <c:v>102.5</c:v>
                </c:pt>
                <c:pt idx="162">
                  <c:v>51</c:v>
                </c:pt>
                <c:pt idx="163">
                  <c:v>34.25</c:v>
                </c:pt>
                <c:pt idx="164">
                  <c:v>85.25</c:v>
                </c:pt>
                <c:pt idx="165">
                  <c:v>160.69999694824219</c:v>
                </c:pt>
                <c:pt idx="166">
                  <c:v>167.30000305175781</c:v>
                </c:pt>
                <c:pt idx="167">
                  <c:v>118</c:v>
                </c:pt>
                <c:pt idx="168">
                  <c:v>94.75</c:v>
                </c:pt>
                <c:pt idx="169">
                  <c:v>99</c:v>
                </c:pt>
                <c:pt idx="170">
                  <c:v>108.5</c:v>
                </c:pt>
                <c:pt idx="171">
                  <c:v>141.5</c:v>
                </c:pt>
                <c:pt idx="172">
                  <c:v>182</c:v>
                </c:pt>
                <c:pt idx="173">
                  <c:v>238.80000305175781</c:v>
                </c:pt>
                <c:pt idx="174">
                  <c:v>264.29998779296875</c:v>
                </c:pt>
                <c:pt idx="175">
                  <c:v>205.5</c:v>
                </c:pt>
                <c:pt idx="176">
                  <c:v>167.30000305175781</c:v>
                </c:pt>
                <c:pt idx="177">
                  <c:v>190.80000305175781</c:v>
                </c:pt>
                <c:pt idx="178">
                  <c:v>236.80000305175781</c:v>
                </c:pt>
                <c:pt idx="179">
                  <c:v>303.5</c:v>
                </c:pt>
                <c:pt idx="180">
                  <c:v>436.20001220703125</c:v>
                </c:pt>
                <c:pt idx="181">
                  <c:v>1146</c:v>
                </c:pt>
                <c:pt idx="182">
                  <c:v>6073</c:v>
                </c:pt>
                <c:pt idx="183">
                  <c:v>31580</c:v>
                </c:pt>
                <c:pt idx="184">
                  <c:v>79700</c:v>
                </c:pt>
                <c:pt idx="185">
                  <c:v>94840</c:v>
                </c:pt>
                <c:pt idx="186">
                  <c:v>53130</c:v>
                </c:pt>
                <c:pt idx="187">
                  <c:v>13420</c:v>
                </c:pt>
                <c:pt idx="188">
                  <c:v>2277</c:v>
                </c:pt>
                <c:pt idx="189">
                  <c:v>654.5</c:v>
                </c:pt>
                <c:pt idx="190">
                  <c:v>598.5</c:v>
                </c:pt>
                <c:pt idx="191">
                  <c:v>941</c:v>
                </c:pt>
                <c:pt idx="192">
                  <c:v>878</c:v>
                </c:pt>
                <c:pt idx="193">
                  <c:v>498.20001220703125</c:v>
                </c:pt>
                <c:pt idx="194">
                  <c:v>283.5</c:v>
                </c:pt>
                <c:pt idx="195">
                  <c:v>237.5</c:v>
                </c:pt>
                <c:pt idx="196">
                  <c:v>234.80000305175781</c:v>
                </c:pt>
                <c:pt idx="197">
                  <c:v>255.80000305175781</c:v>
                </c:pt>
                <c:pt idx="198">
                  <c:v>216.5</c:v>
                </c:pt>
                <c:pt idx="199">
                  <c:v>109.30000305175781</c:v>
                </c:pt>
                <c:pt idx="200">
                  <c:v>74.25</c:v>
                </c:pt>
                <c:pt idx="201">
                  <c:v>120</c:v>
                </c:pt>
                <c:pt idx="202">
                  <c:v>181.69999694824219</c:v>
                </c:pt>
                <c:pt idx="203">
                  <c:v>210.5</c:v>
                </c:pt>
                <c:pt idx="204">
                  <c:v>170.19999694824219</c:v>
                </c:pt>
                <c:pt idx="205">
                  <c:v>136.5</c:v>
                </c:pt>
                <c:pt idx="206">
                  <c:v>135.69999694824219</c:v>
                </c:pt>
                <c:pt idx="207">
                  <c:v>119.80000305175781</c:v>
                </c:pt>
                <c:pt idx="208">
                  <c:v>106.69999694824219</c:v>
                </c:pt>
                <c:pt idx="209">
                  <c:v>102.5</c:v>
                </c:pt>
                <c:pt idx="210">
                  <c:v>113.5</c:v>
                </c:pt>
                <c:pt idx="211">
                  <c:v>124.19999694824219</c:v>
                </c:pt>
                <c:pt idx="212">
                  <c:v>114.30000305175781</c:v>
                </c:pt>
                <c:pt idx="213">
                  <c:v>136</c:v>
                </c:pt>
                <c:pt idx="214">
                  <c:v>185</c:v>
                </c:pt>
                <c:pt idx="215">
                  <c:v>250.5</c:v>
                </c:pt>
                <c:pt idx="216">
                  <c:v>261.20001220703125</c:v>
                </c:pt>
                <c:pt idx="217">
                  <c:v>148.19999694824219</c:v>
                </c:pt>
                <c:pt idx="218">
                  <c:v>70</c:v>
                </c:pt>
                <c:pt idx="219">
                  <c:v>103.30000305175781</c:v>
                </c:pt>
                <c:pt idx="220">
                  <c:v>152.30000305175781</c:v>
                </c:pt>
                <c:pt idx="221">
                  <c:v>182</c:v>
                </c:pt>
                <c:pt idx="222">
                  <c:v>215.80000305175781</c:v>
                </c:pt>
                <c:pt idx="223">
                  <c:v>230.80000305175781</c:v>
                </c:pt>
                <c:pt idx="224">
                  <c:v>181.69999694824219</c:v>
                </c:pt>
                <c:pt idx="225">
                  <c:v>144.80000305175781</c:v>
                </c:pt>
                <c:pt idx="226">
                  <c:v>192</c:v>
                </c:pt>
                <c:pt idx="227">
                  <c:v>209</c:v>
                </c:pt>
                <c:pt idx="228">
                  <c:v>200</c:v>
                </c:pt>
                <c:pt idx="229">
                  <c:v>303</c:v>
                </c:pt>
                <c:pt idx="230">
                  <c:v>437.5</c:v>
                </c:pt>
                <c:pt idx="231">
                  <c:v>752</c:v>
                </c:pt>
                <c:pt idx="232">
                  <c:v>3304</c:v>
                </c:pt>
                <c:pt idx="233">
                  <c:v>22280</c:v>
                </c:pt>
                <c:pt idx="234">
                  <c:v>73540</c:v>
                </c:pt>
                <c:pt idx="235">
                  <c:v>108500</c:v>
                </c:pt>
                <c:pt idx="236">
                  <c:v>74330</c:v>
                </c:pt>
                <c:pt idx="237">
                  <c:v>22630</c:v>
                </c:pt>
                <c:pt idx="238">
                  <c:v>3249</c:v>
                </c:pt>
                <c:pt idx="239">
                  <c:v>755.5</c:v>
                </c:pt>
                <c:pt idx="240">
                  <c:v>591.5</c:v>
                </c:pt>
                <c:pt idx="241">
                  <c:v>858.79998779296875</c:v>
                </c:pt>
                <c:pt idx="242">
                  <c:v>1012</c:v>
                </c:pt>
                <c:pt idx="243">
                  <c:v>747.29998779296875</c:v>
                </c:pt>
                <c:pt idx="244">
                  <c:v>379.70001220703125</c:v>
                </c:pt>
                <c:pt idx="245">
                  <c:v>253.30000305175781</c:v>
                </c:pt>
                <c:pt idx="246">
                  <c:v>299.5</c:v>
                </c:pt>
                <c:pt idx="247">
                  <c:v>374.79998779296875</c:v>
                </c:pt>
                <c:pt idx="248">
                  <c:v>354</c:v>
                </c:pt>
                <c:pt idx="249">
                  <c:v>198</c:v>
                </c:pt>
                <c:pt idx="250">
                  <c:v>88.5</c:v>
                </c:pt>
                <c:pt idx="251">
                  <c:v>127.80000305175781</c:v>
                </c:pt>
                <c:pt idx="252">
                  <c:v>210.5</c:v>
                </c:pt>
                <c:pt idx="253">
                  <c:v>247.80000305175781</c:v>
                </c:pt>
                <c:pt idx="254">
                  <c:v>281.70001220703125</c:v>
                </c:pt>
                <c:pt idx="255">
                  <c:v>323.20001220703125</c:v>
                </c:pt>
                <c:pt idx="256">
                  <c:v>278.29998779296875</c:v>
                </c:pt>
                <c:pt idx="257">
                  <c:v>176.30000305175781</c:v>
                </c:pt>
                <c:pt idx="258">
                  <c:v>159.30000305175781</c:v>
                </c:pt>
                <c:pt idx="259">
                  <c:v>189</c:v>
                </c:pt>
                <c:pt idx="260">
                  <c:v>178.80000305175781</c:v>
                </c:pt>
                <c:pt idx="261">
                  <c:v>133</c:v>
                </c:pt>
                <c:pt idx="262">
                  <c:v>65.5</c:v>
                </c:pt>
                <c:pt idx="263">
                  <c:v>54.5</c:v>
                </c:pt>
                <c:pt idx="264">
                  <c:v>102.80000305175781</c:v>
                </c:pt>
                <c:pt idx="265">
                  <c:v>134.69999694824219</c:v>
                </c:pt>
                <c:pt idx="266">
                  <c:v>144.5</c:v>
                </c:pt>
                <c:pt idx="267">
                  <c:v>133.5</c:v>
                </c:pt>
                <c:pt idx="268">
                  <c:v>122.19999694824219</c:v>
                </c:pt>
                <c:pt idx="269">
                  <c:v>112</c:v>
                </c:pt>
                <c:pt idx="270">
                  <c:v>87</c:v>
                </c:pt>
                <c:pt idx="271">
                  <c:v>132.69999694824219</c:v>
                </c:pt>
                <c:pt idx="272">
                  <c:v>199.5</c:v>
                </c:pt>
                <c:pt idx="273">
                  <c:v>158.30000305175781</c:v>
                </c:pt>
                <c:pt idx="274">
                  <c:v>129</c:v>
                </c:pt>
                <c:pt idx="275">
                  <c:v>218</c:v>
                </c:pt>
                <c:pt idx="276">
                  <c:v>315.20001220703125</c:v>
                </c:pt>
                <c:pt idx="277">
                  <c:v>303</c:v>
                </c:pt>
                <c:pt idx="278">
                  <c:v>237</c:v>
                </c:pt>
                <c:pt idx="279">
                  <c:v>228.30000305175781</c:v>
                </c:pt>
                <c:pt idx="280">
                  <c:v>293.79998779296875</c:v>
                </c:pt>
                <c:pt idx="281">
                  <c:v>535.5</c:v>
                </c:pt>
                <c:pt idx="282">
                  <c:v>2196</c:v>
                </c:pt>
                <c:pt idx="283">
                  <c:v>17250</c:v>
                </c:pt>
                <c:pt idx="284">
                  <c:v>80430</c:v>
                </c:pt>
                <c:pt idx="285">
                  <c:v>147900</c:v>
                </c:pt>
                <c:pt idx="286">
                  <c:v>119000</c:v>
                </c:pt>
                <c:pt idx="287">
                  <c:v>41050</c:v>
                </c:pt>
                <c:pt idx="288">
                  <c:v>5605</c:v>
                </c:pt>
                <c:pt idx="289">
                  <c:v>904</c:v>
                </c:pt>
                <c:pt idx="290">
                  <c:v>588</c:v>
                </c:pt>
                <c:pt idx="291">
                  <c:v>926.79998779296875</c:v>
                </c:pt>
                <c:pt idx="292">
                  <c:v>1065</c:v>
                </c:pt>
                <c:pt idx="293">
                  <c:v>674.70001220703125</c:v>
                </c:pt>
                <c:pt idx="294">
                  <c:v>271.5</c:v>
                </c:pt>
                <c:pt idx="295">
                  <c:v>185.30000305175781</c:v>
                </c:pt>
                <c:pt idx="296">
                  <c:v>304</c:v>
                </c:pt>
                <c:pt idx="297">
                  <c:v>493</c:v>
                </c:pt>
                <c:pt idx="298">
                  <c:v>515.20001220703125</c:v>
                </c:pt>
                <c:pt idx="299">
                  <c:v>311.5</c:v>
                </c:pt>
                <c:pt idx="300">
                  <c:v>122</c:v>
                </c:pt>
                <c:pt idx="301">
                  <c:v>73.75</c:v>
                </c:pt>
                <c:pt idx="302">
                  <c:v>138.5</c:v>
                </c:pt>
                <c:pt idx="303">
                  <c:v>273.70001220703125</c:v>
                </c:pt>
                <c:pt idx="304">
                  <c:v>441.79998779296875</c:v>
                </c:pt>
                <c:pt idx="305">
                  <c:v>534.29998779296875</c:v>
                </c:pt>
                <c:pt idx="306">
                  <c:v>398.70001220703125</c:v>
                </c:pt>
                <c:pt idx="307">
                  <c:v>191</c:v>
                </c:pt>
                <c:pt idx="308">
                  <c:v>118.80000305175781</c:v>
                </c:pt>
                <c:pt idx="309">
                  <c:v>141.5</c:v>
                </c:pt>
                <c:pt idx="310">
                  <c:v>190.80000305175781</c:v>
                </c:pt>
                <c:pt idx="311">
                  <c:v>186</c:v>
                </c:pt>
                <c:pt idx="312">
                  <c:v>138.80000305175781</c:v>
                </c:pt>
                <c:pt idx="313">
                  <c:v>129.30000305175781</c:v>
                </c:pt>
                <c:pt idx="314">
                  <c:v>183.30000305175781</c:v>
                </c:pt>
                <c:pt idx="315">
                  <c:v>261.20001220703125</c:v>
                </c:pt>
                <c:pt idx="316">
                  <c:v>275.20001220703125</c:v>
                </c:pt>
                <c:pt idx="317">
                  <c:v>240.19999694824219</c:v>
                </c:pt>
                <c:pt idx="318">
                  <c:v>198.80000305175781</c:v>
                </c:pt>
                <c:pt idx="319">
                  <c:v>156</c:v>
                </c:pt>
                <c:pt idx="320">
                  <c:v>134</c:v>
                </c:pt>
                <c:pt idx="321">
                  <c:v>144</c:v>
                </c:pt>
                <c:pt idx="322">
                  <c:v>182.5</c:v>
                </c:pt>
                <c:pt idx="323">
                  <c:v>233</c:v>
                </c:pt>
                <c:pt idx="324">
                  <c:v>261.5</c:v>
                </c:pt>
                <c:pt idx="325">
                  <c:v>328.79998779296875</c:v>
                </c:pt>
                <c:pt idx="326">
                  <c:v>433.5</c:v>
                </c:pt>
                <c:pt idx="327">
                  <c:v>490.20001220703125</c:v>
                </c:pt>
                <c:pt idx="328">
                  <c:v>480.29998779296875</c:v>
                </c:pt>
                <c:pt idx="329">
                  <c:v>413.79998779296875</c:v>
                </c:pt>
                <c:pt idx="330">
                  <c:v>373</c:v>
                </c:pt>
                <c:pt idx="331">
                  <c:v>503.20001220703125</c:v>
                </c:pt>
                <c:pt idx="332">
                  <c:v>1598</c:v>
                </c:pt>
                <c:pt idx="333">
                  <c:v>11350</c:v>
                </c:pt>
                <c:pt idx="334">
                  <c:v>68850</c:v>
                </c:pt>
                <c:pt idx="335">
                  <c:v>158400</c:v>
                </c:pt>
                <c:pt idx="336">
                  <c:v>158800</c:v>
                </c:pt>
                <c:pt idx="337">
                  <c:v>69540</c:v>
                </c:pt>
                <c:pt idx="338">
                  <c:v>11440</c:v>
                </c:pt>
                <c:pt idx="339">
                  <c:v>1345</c:v>
                </c:pt>
                <c:pt idx="340">
                  <c:v>579.5</c:v>
                </c:pt>
                <c:pt idx="341">
                  <c:v>992.5</c:v>
                </c:pt>
                <c:pt idx="342">
                  <c:v>1445</c:v>
                </c:pt>
                <c:pt idx="343">
                  <c:v>1238</c:v>
                </c:pt>
                <c:pt idx="344">
                  <c:v>685.5</c:v>
                </c:pt>
                <c:pt idx="345">
                  <c:v>385.29998779296875</c:v>
                </c:pt>
                <c:pt idx="346">
                  <c:v>409</c:v>
                </c:pt>
                <c:pt idx="347">
                  <c:v>756.29998779296875</c:v>
                </c:pt>
                <c:pt idx="348">
                  <c:v>960</c:v>
                </c:pt>
                <c:pt idx="349">
                  <c:v>664.5</c:v>
                </c:pt>
                <c:pt idx="350">
                  <c:v>303.29998779296875</c:v>
                </c:pt>
                <c:pt idx="351">
                  <c:v>131.30000305175781</c:v>
                </c:pt>
                <c:pt idx="352">
                  <c:v>118.30000305175781</c:v>
                </c:pt>
                <c:pt idx="353">
                  <c:v>281</c:v>
                </c:pt>
                <c:pt idx="354">
                  <c:v>590</c:v>
                </c:pt>
                <c:pt idx="355">
                  <c:v>753.70001220703125</c:v>
                </c:pt>
                <c:pt idx="356">
                  <c:v>524.70001220703125</c:v>
                </c:pt>
                <c:pt idx="357">
                  <c:v>249.80000305175781</c:v>
                </c:pt>
                <c:pt idx="358">
                  <c:v>198.19999694824219</c:v>
                </c:pt>
                <c:pt idx="359">
                  <c:v>215.5</c:v>
                </c:pt>
                <c:pt idx="360">
                  <c:v>239.5</c:v>
                </c:pt>
                <c:pt idx="361">
                  <c:v>291</c:v>
                </c:pt>
                <c:pt idx="362">
                  <c:v>267.79998779296875</c:v>
                </c:pt>
                <c:pt idx="363">
                  <c:v>202.69999694824219</c:v>
                </c:pt>
                <c:pt idx="364">
                  <c:v>185.5</c:v>
                </c:pt>
                <c:pt idx="365">
                  <c:v>230</c:v>
                </c:pt>
                <c:pt idx="366">
                  <c:v>309.79998779296875</c:v>
                </c:pt>
                <c:pt idx="367">
                  <c:v>333.70001220703125</c:v>
                </c:pt>
                <c:pt idx="368">
                  <c:v>307.20001220703125</c:v>
                </c:pt>
                <c:pt idx="369">
                  <c:v>249.80000305175781</c:v>
                </c:pt>
                <c:pt idx="370">
                  <c:v>200</c:v>
                </c:pt>
                <c:pt idx="371">
                  <c:v>211.5</c:v>
                </c:pt>
                <c:pt idx="372">
                  <c:v>197</c:v>
                </c:pt>
                <c:pt idx="373">
                  <c:v>139.80000305175781</c:v>
                </c:pt>
                <c:pt idx="374">
                  <c:v>120.80000305175781</c:v>
                </c:pt>
                <c:pt idx="375">
                  <c:v>138.30000305175781</c:v>
                </c:pt>
                <c:pt idx="376">
                  <c:v>172.80000305175781</c:v>
                </c:pt>
                <c:pt idx="377">
                  <c:v>206.69999694824219</c:v>
                </c:pt>
                <c:pt idx="378">
                  <c:v>222</c:v>
                </c:pt>
                <c:pt idx="379">
                  <c:v>215</c:v>
                </c:pt>
                <c:pt idx="380">
                  <c:v>195.5</c:v>
                </c:pt>
                <c:pt idx="381">
                  <c:v>340</c:v>
                </c:pt>
                <c:pt idx="382">
                  <c:v>1228</c:v>
                </c:pt>
                <c:pt idx="383">
                  <c:v>7992</c:v>
                </c:pt>
                <c:pt idx="384">
                  <c:v>46800</c:v>
                </c:pt>
                <c:pt idx="385">
                  <c:v>116400</c:v>
                </c:pt>
                <c:pt idx="386">
                  <c:v>130200</c:v>
                </c:pt>
                <c:pt idx="387">
                  <c:v>65520</c:v>
                </c:pt>
                <c:pt idx="388">
                  <c:v>13260</c:v>
                </c:pt>
                <c:pt idx="389">
                  <c:v>1686</c:v>
                </c:pt>
                <c:pt idx="390">
                  <c:v>654</c:v>
                </c:pt>
                <c:pt idx="391">
                  <c:v>902</c:v>
                </c:pt>
                <c:pt idx="392">
                  <c:v>1092</c:v>
                </c:pt>
                <c:pt idx="393">
                  <c:v>811</c:v>
                </c:pt>
                <c:pt idx="394">
                  <c:v>365.20001220703125</c:v>
                </c:pt>
                <c:pt idx="395">
                  <c:v>192.80000305175781</c:v>
                </c:pt>
                <c:pt idx="396">
                  <c:v>276.5</c:v>
                </c:pt>
                <c:pt idx="397">
                  <c:v>633</c:v>
                </c:pt>
                <c:pt idx="398">
                  <c:v>927.70001220703125</c:v>
                </c:pt>
                <c:pt idx="399">
                  <c:v>686.70001220703125</c:v>
                </c:pt>
                <c:pt idx="400">
                  <c:v>282</c:v>
                </c:pt>
                <c:pt idx="401">
                  <c:v>133</c:v>
                </c:pt>
                <c:pt idx="402">
                  <c:v>122.5</c:v>
                </c:pt>
                <c:pt idx="403">
                  <c:v>157.5</c:v>
                </c:pt>
                <c:pt idx="404">
                  <c:v>285</c:v>
                </c:pt>
                <c:pt idx="405">
                  <c:v>392.20001220703125</c:v>
                </c:pt>
                <c:pt idx="406">
                  <c:v>298.5</c:v>
                </c:pt>
                <c:pt idx="407">
                  <c:v>124.80000305175781</c:v>
                </c:pt>
                <c:pt idx="408">
                  <c:v>81.75</c:v>
                </c:pt>
                <c:pt idx="409">
                  <c:v>151</c:v>
                </c:pt>
                <c:pt idx="410">
                  <c:v>194.19999694824219</c:v>
                </c:pt>
                <c:pt idx="411">
                  <c:v>172.5</c:v>
                </c:pt>
                <c:pt idx="412">
                  <c:v>140.30000305175781</c:v>
                </c:pt>
                <c:pt idx="413">
                  <c:v>133.69999694824219</c:v>
                </c:pt>
                <c:pt idx="414">
                  <c:v>147.19999694824219</c:v>
                </c:pt>
                <c:pt idx="415">
                  <c:v>151</c:v>
                </c:pt>
                <c:pt idx="416">
                  <c:v>134.69999694824219</c:v>
                </c:pt>
                <c:pt idx="417">
                  <c:v>119.5</c:v>
                </c:pt>
                <c:pt idx="418">
                  <c:v>117.5</c:v>
                </c:pt>
                <c:pt idx="419">
                  <c:v>110.30000305175781</c:v>
                </c:pt>
                <c:pt idx="420">
                  <c:v>107</c:v>
                </c:pt>
                <c:pt idx="421">
                  <c:v>146.19999694824219</c:v>
                </c:pt>
                <c:pt idx="422">
                  <c:v>197.19999694824219</c:v>
                </c:pt>
                <c:pt idx="423">
                  <c:v>271</c:v>
                </c:pt>
                <c:pt idx="424">
                  <c:v>302</c:v>
                </c:pt>
                <c:pt idx="425">
                  <c:v>203</c:v>
                </c:pt>
                <c:pt idx="426">
                  <c:v>117.30000305175781</c:v>
                </c:pt>
                <c:pt idx="427">
                  <c:v>92.75</c:v>
                </c:pt>
                <c:pt idx="428">
                  <c:v>97</c:v>
                </c:pt>
                <c:pt idx="429">
                  <c:v>149</c:v>
                </c:pt>
                <c:pt idx="430">
                  <c:v>241.30000305175781</c:v>
                </c:pt>
                <c:pt idx="431">
                  <c:v>397.79998779296875</c:v>
                </c:pt>
                <c:pt idx="432">
                  <c:v>987.70001220703125</c:v>
                </c:pt>
                <c:pt idx="433">
                  <c:v>4682</c:v>
                </c:pt>
                <c:pt idx="434">
                  <c:v>22250</c:v>
                </c:pt>
                <c:pt idx="435">
                  <c:v>53350</c:v>
                </c:pt>
                <c:pt idx="436">
                  <c:v>61920</c:v>
                </c:pt>
                <c:pt idx="437">
                  <c:v>34870</c:v>
                </c:pt>
                <c:pt idx="438">
                  <c:v>9461</c:v>
                </c:pt>
                <c:pt idx="439">
                  <c:v>1849</c:v>
                </c:pt>
                <c:pt idx="440">
                  <c:v>636.70001220703125</c:v>
                </c:pt>
                <c:pt idx="441">
                  <c:v>531</c:v>
                </c:pt>
                <c:pt idx="442">
                  <c:v>569</c:v>
                </c:pt>
                <c:pt idx="443">
                  <c:v>503.5</c:v>
                </c:pt>
                <c:pt idx="444">
                  <c:v>320.79998779296875</c:v>
                </c:pt>
                <c:pt idx="445">
                  <c:v>174.5</c:v>
                </c:pt>
                <c:pt idx="446">
                  <c:v>175.80000305175781</c:v>
                </c:pt>
                <c:pt idx="447">
                  <c:v>285.70001220703125</c:v>
                </c:pt>
                <c:pt idx="448">
                  <c:v>350</c:v>
                </c:pt>
                <c:pt idx="449">
                  <c:v>261.79998779296875</c:v>
                </c:pt>
                <c:pt idx="450">
                  <c:v>124</c:v>
                </c:pt>
                <c:pt idx="451">
                  <c:v>89.75</c:v>
                </c:pt>
                <c:pt idx="452">
                  <c:v>120</c:v>
                </c:pt>
                <c:pt idx="453">
                  <c:v>134.30000305175781</c:v>
                </c:pt>
                <c:pt idx="454">
                  <c:v>122.19999694824219</c:v>
                </c:pt>
                <c:pt idx="455">
                  <c:v>134.5</c:v>
                </c:pt>
                <c:pt idx="456">
                  <c:v>167</c:v>
                </c:pt>
                <c:pt idx="457">
                  <c:v>120</c:v>
                </c:pt>
                <c:pt idx="458">
                  <c:v>50.5</c:v>
                </c:pt>
                <c:pt idx="459">
                  <c:v>40.5</c:v>
                </c:pt>
                <c:pt idx="460">
                  <c:v>60</c:v>
                </c:pt>
                <c:pt idx="461">
                  <c:v>82.25</c:v>
                </c:pt>
                <c:pt idx="462">
                  <c:v>84</c:v>
                </c:pt>
                <c:pt idx="463">
                  <c:v>59</c:v>
                </c:pt>
                <c:pt idx="464">
                  <c:v>25.5</c:v>
                </c:pt>
                <c:pt idx="465">
                  <c:v>30</c:v>
                </c:pt>
                <c:pt idx="466">
                  <c:v>76.25</c:v>
                </c:pt>
                <c:pt idx="467">
                  <c:v>114.80000305175781</c:v>
                </c:pt>
                <c:pt idx="468">
                  <c:v>122</c:v>
                </c:pt>
                <c:pt idx="469">
                  <c:v>98.75</c:v>
                </c:pt>
                <c:pt idx="470">
                  <c:v>73.75</c:v>
                </c:pt>
                <c:pt idx="471">
                  <c:v>61</c:v>
                </c:pt>
                <c:pt idx="472">
                  <c:v>39.75</c:v>
                </c:pt>
                <c:pt idx="473">
                  <c:v>18.5</c:v>
                </c:pt>
                <c:pt idx="474">
                  <c:v>59</c:v>
                </c:pt>
                <c:pt idx="475">
                  <c:v>145.19999694824219</c:v>
                </c:pt>
                <c:pt idx="476">
                  <c:v>158.5</c:v>
                </c:pt>
                <c:pt idx="477">
                  <c:v>110.30000305175781</c:v>
                </c:pt>
                <c:pt idx="478">
                  <c:v>94</c:v>
                </c:pt>
                <c:pt idx="479">
                  <c:v>122.5</c:v>
                </c:pt>
                <c:pt idx="480">
                  <c:v>164.80000305175781</c:v>
                </c:pt>
                <c:pt idx="481">
                  <c:v>264.29998779296875</c:v>
                </c:pt>
                <c:pt idx="482">
                  <c:v>611.20001220703125</c:v>
                </c:pt>
                <c:pt idx="483">
                  <c:v>2102</c:v>
                </c:pt>
                <c:pt idx="484">
                  <c:v>7517</c:v>
                </c:pt>
                <c:pt idx="485">
                  <c:v>16200</c:v>
                </c:pt>
                <c:pt idx="486">
                  <c:v>19050</c:v>
                </c:pt>
                <c:pt idx="487">
                  <c:v>12170</c:v>
                </c:pt>
                <c:pt idx="488">
                  <c:v>4207</c:v>
                </c:pt>
                <c:pt idx="489">
                  <c:v>968.79998779296875</c:v>
                </c:pt>
                <c:pt idx="490">
                  <c:v>351</c:v>
                </c:pt>
                <c:pt idx="491">
                  <c:v>205.5</c:v>
                </c:pt>
                <c:pt idx="492">
                  <c:v>117.80000305175781</c:v>
                </c:pt>
                <c:pt idx="493">
                  <c:v>74</c:v>
                </c:pt>
                <c:pt idx="494">
                  <c:v>84.75</c:v>
                </c:pt>
                <c:pt idx="495">
                  <c:v>87.5</c:v>
                </c:pt>
                <c:pt idx="496">
                  <c:v>70.25</c:v>
                </c:pt>
                <c:pt idx="497">
                  <c:v>72.75</c:v>
                </c:pt>
                <c:pt idx="498">
                  <c:v>82.5</c:v>
                </c:pt>
                <c:pt idx="499">
                  <c:v>88.25</c:v>
                </c:pt>
                <c:pt idx="500">
                  <c:v>79.5</c:v>
                </c:pt>
                <c:pt idx="501">
                  <c:v>56</c:v>
                </c:pt>
                <c:pt idx="502">
                  <c:v>41</c:v>
                </c:pt>
                <c:pt idx="503">
                  <c:v>31.5</c:v>
                </c:pt>
                <c:pt idx="504">
                  <c:v>27.5</c:v>
                </c:pt>
                <c:pt idx="505">
                  <c:v>35.25</c:v>
                </c:pt>
                <c:pt idx="506">
                  <c:v>47.25</c:v>
                </c:pt>
                <c:pt idx="507">
                  <c:v>58.25</c:v>
                </c:pt>
                <c:pt idx="508">
                  <c:v>48.5</c:v>
                </c:pt>
                <c:pt idx="509">
                  <c:v>55.75</c:v>
                </c:pt>
                <c:pt idx="510">
                  <c:v>87.75</c:v>
                </c:pt>
                <c:pt idx="511">
                  <c:v>72.25</c:v>
                </c:pt>
                <c:pt idx="512">
                  <c:v>41.5</c:v>
                </c:pt>
                <c:pt idx="513">
                  <c:v>32</c:v>
                </c:pt>
                <c:pt idx="514">
                  <c:v>49</c:v>
                </c:pt>
                <c:pt idx="515">
                  <c:v>74</c:v>
                </c:pt>
                <c:pt idx="516">
                  <c:v>58.25</c:v>
                </c:pt>
                <c:pt idx="517">
                  <c:v>37.25</c:v>
                </c:pt>
                <c:pt idx="518">
                  <c:v>30.25</c:v>
                </c:pt>
                <c:pt idx="519">
                  <c:v>42.25</c:v>
                </c:pt>
                <c:pt idx="520">
                  <c:v>60.5</c:v>
                </c:pt>
                <c:pt idx="521">
                  <c:v>42.75</c:v>
                </c:pt>
                <c:pt idx="522">
                  <c:v>27</c:v>
                </c:pt>
                <c:pt idx="523">
                  <c:v>46.25</c:v>
                </c:pt>
                <c:pt idx="524">
                  <c:v>71</c:v>
                </c:pt>
                <c:pt idx="525">
                  <c:v>71.25</c:v>
                </c:pt>
                <c:pt idx="526">
                  <c:v>50.5</c:v>
                </c:pt>
                <c:pt idx="527">
                  <c:v>50.75</c:v>
                </c:pt>
                <c:pt idx="528">
                  <c:v>83.75</c:v>
                </c:pt>
                <c:pt idx="529">
                  <c:v>154.80000305175781</c:v>
                </c:pt>
                <c:pt idx="530">
                  <c:v>217.80000305175781</c:v>
                </c:pt>
                <c:pt idx="531">
                  <c:v>239.80000305175781</c:v>
                </c:pt>
                <c:pt idx="532">
                  <c:v>348.70001220703125</c:v>
                </c:pt>
                <c:pt idx="533">
                  <c:v>917.79998779296875</c:v>
                </c:pt>
                <c:pt idx="534">
                  <c:v>2518</c:v>
                </c:pt>
                <c:pt idx="535">
                  <c:v>4629</c:v>
                </c:pt>
                <c:pt idx="536">
                  <c:v>5144</c:v>
                </c:pt>
                <c:pt idx="537">
                  <c:v>3423</c:v>
                </c:pt>
                <c:pt idx="538">
                  <c:v>1437</c:v>
                </c:pt>
                <c:pt idx="539">
                  <c:v>507.70001220703125</c:v>
                </c:pt>
                <c:pt idx="540">
                  <c:v>369.5</c:v>
                </c:pt>
                <c:pt idx="541">
                  <c:v>420</c:v>
                </c:pt>
                <c:pt idx="542">
                  <c:v>309</c:v>
                </c:pt>
                <c:pt idx="543">
                  <c:v>152.5</c:v>
                </c:pt>
                <c:pt idx="544">
                  <c:v>80</c:v>
                </c:pt>
                <c:pt idx="545">
                  <c:v>69.75</c:v>
                </c:pt>
                <c:pt idx="546">
                  <c:v>64.75</c:v>
                </c:pt>
                <c:pt idx="547">
                  <c:v>37.5</c:v>
                </c:pt>
                <c:pt idx="548">
                  <c:v>27.75</c:v>
                </c:pt>
                <c:pt idx="549">
                  <c:v>47.75</c:v>
                </c:pt>
                <c:pt idx="550">
                  <c:v>58</c:v>
                </c:pt>
                <c:pt idx="551">
                  <c:v>33</c:v>
                </c:pt>
                <c:pt idx="552">
                  <c:v>7</c:v>
                </c:pt>
                <c:pt idx="553">
                  <c:v>23.5</c:v>
                </c:pt>
                <c:pt idx="554">
                  <c:v>79</c:v>
                </c:pt>
                <c:pt idx="555">
                  <c:v>117.80000305175781</c:v>
                </c:pt>
                <c:pt idx="556">
                  <c:v>110.69999694824219</c:v>
                </c:pt>
                <c:pt idx="557">
                  <c:v>82.5</c:v>
                </c:pt>
                <c:pt idx="558">
                  <c:v>59.25</c:v>
                </c:pt>
                <c:pt idx="559">
                  <c:v>73.5</c:v>
                </c:pt>
                <c:pt idx="560">
                  <c:v>94.75</c:v>
                </c:pt>
                <c:pt idx="561">
                  <c:v>69</c:v>
                </c:pt>
                <c:pt idx="562">
                  <c:v>39.75</c:v>
                </c:pt>
                <c:pt idx="563">
                  <c:v>39.75</c:v>
                </c:pt>
                <c:pt idx="564">
                  <c:v>34</c:v>
                </c:pt>
                <c:pt idx="565">
                  <c:v>21</c:v>
                </c:pt>
                <c:pt idx="566">
                  <c:v>23.75</c:v>
                </c:pt>
                <c:pt idx="567">
                  <c:v>42.5</c:v>
                </c:pt>
                <c:pt idx="568">
                  <c:v>59.5</c:v>
                </c:pt>
                <c:pt idx="569">
                  <c:v>52.5</c:v>
                </c:pt>
                <c:pt idx="570">
                  <c:v>30</c:v>
                </c:pt>
                <c:pt idx="571">
                  <c:v>16</c:v>
                </c:pt>
                <c:pt idx="572">
                  <c:v>16</c:v>
                </c:pt>
                <c:pt idx="573">
                  <c:v>21</c:v>
                </c:pt>
                <c:pt idx="574">
                  <c:v>27.25</c:v>
                </c:pt>
                <c:pt idx="575">
                  <c:v>25.75</c:v>
                </c:pt>
                <c:pt idx="576">
                  <c:v>22.5</c:v>
                </c:pt>
                <c:pt idx="577">
                  <c:v>24.75</c:v>
                </c:pt>
                <c:pt idx="578">
                  <c:v>30.75</c:v>
                </c:pt>
                <c:pt idx="579">
                  <c:v>57.5</c:v>
                </c:pt>
                <c:pt idx="580">
                  <c:v>66.75</c:v>
                </c:pt>
                <c:pt idx="581">
                  <c:v>55.25</c:v>
                </c:pt>
                <c:pt idx="582">
                  <c:v>107</c:v>
                </c:pt>
                <c:pt idx="583">
                  <c:v>328.5</c:v>
                </c:pt>
                <c:pt idx="584">
                  <c:v>747</c:v>
                </c:pt>
                <c:pt idx="585">
                  <c:v>1223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14B-488F-84B5-5148C1E9430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{21 min}'!$G$10:$G$11</c:f>
              <c:numCache>
                <c:formatCode>General</c:formatCode>
                <c:ptCount val="2"/>
                <c:pt idx="0">
                  <c:v>523.78076171875</c:v>
                </c:pt>
                <c:pt idx="1">
                  <c:v>528.41522216796875</c:v>
                </c:pt>
              </c:numCache>
            </c:numRef>
          </c:xVal>
          <c:yVal>
            <c:numRef>
              <c:f>'Sheet1 {21 min}'!$F$13:$F$14</c:f>
              <c:numCache>
                <c:formatCode>General</c:formatCode>
                <c:ptCount val="2"/>
                <c:pt idx="0">
                  <c:v>15880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14B-488F-84B5-5148C1E9430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{21 min}'!$G$4,'Sheet1 {21 min}'!$G$4)</c:f>
              <c:numCache>
                <c:formatCode>General</c:formatCode>
                <c:ptCount val="2"/>
                <c:pt idx="0">
                  <c:v>526.189208984375</c:v>
                </c:pt>
                <c:pt idx="1">
                  <c:v>526.189208984375</c:v>
                </c:pt>
              </c:numCache>
            </c:numRef>
          </c:xVal>
          <c:yVal>
            <c:numRef>
              <c:f>'Sheet1 {21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14B-488F-84B5-5148C1E9430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{21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min}'!$E$1:$E$28</c:f>
              <c:numCache>
                <c:formatCode>General</c:formatCode>
                <c:ptCount val="28"/>
                <c:pt idx="0">
                  <c:v>19330</c:v>
                </c:pt>
                <c:pt idx="1">
                  <c:v>65800</c:v>
                </c:pt>
                <c:pt idx="2">
                  <c:v>84960</c:v>
                </c:pt>
                <c:pt idx="3">
                  <c:v>94840</c:v>
                </c:pt>
                <c:pt idx="4">
                  <c:v>108500</c:v>
                </c:pt>
                <c:pt idx="5">
                  <c:v>147900</c:v>
                </c:pt>
                <c:pt idx="6">
                  <c:v>158800</c:v>
                </c:pt>
                <c:pt idx="7">
                  <c:v>130200</c:v>
                </c:pt>
                <c:pt idx="8">
                  <c:v>61920</c:v>
                </c:pt>
                <c:pt idx="9">
                  <c:v>19050</c:v>
                </c:pt>
                <c:pt idx="10">
                  <c:v>5144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14B-488F-84B5-5148C1E94301}"/>
            </c:ext>
          </c:extLst>
        </c:ser>
        <c:ser>
          <c:idx val="4"/>
          <c:order val="4"/>
          <c:tx>
            <c:v>Binomial p = 0.0000692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min}'!$P$1:$P$31</c:f>
              <c:numCache>
                <c:formatCode>General</c:formatCode>
                <c:ptCount val="31"/>
                <c:pt idx="0">
                  <c:v>19372.104239257031</c:v>
                </c:pt>
                <c:pt idx="1">
                  <c:v>61017.976019437832</c:v>
                </c:pt>
                <c:pt idx="2">
                  <c:v>90406.980928655932</c:v>
                </c:pt>
                <c:pt idx="3">
                  <c:v>94399.650863005605</c:v>
                </c:pt>
                <c:pt idx="4">
                  <c:v>105716.86149315975</c:v>
                </c:pt>
                <c:pt idx="5">
                  <c:v>144166.03315776741</c:v>
                </c:pt>
                <c:pt idx="6">
                  <c:v>167372.00029947708</c:v>
                </c:pt>
                <c:pt idx="7">
                  <c:v>126881.87571075976</c:v>
                </c:pt>
                <c:pt idx="8">
                  <c:v>56453.920948099934</c:v>
                </c:pt>
                <c:pt idx="9">
                  <c:v>17385.848368217627</c:v>
                </c:pt>
                <c:pt idx="10">
                  <c:v>4121.7728319989947</c:v>
                </c:pt>
                <c:pt idx="11">
                  <c:v>800.56980462485899</c:v>
                </c:pt>
                <c:pt idx="12">
                  <c:v>132.49886335360921</c:v>
                </c:pt>
                <c:pt idx="13">
                  <c:v>19.187041907275542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14B-488F-84B5-5148C1E94301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min}'!$M$1:$M$31</c:f>
              <c:numCache>
                <c:formatCode>General</c:formatCode>
                <c:ptCount val="31"/>
                <c:pt idx="0">
                  <c:v>19353.176630137084</c:v>
                </c:pt>
                <c:pt idx="1">
                  <c:v>60620.094430203848</c:v>
                </c:pt>
                <c:pt idx="2">
                  <c:v>86771.167572881619</c:v>
                </c:pt>
                <c:pt idx="3">
                  <c:v>75546.707811417073</c:v>
                </c:pt>
                <c:pt idx="4">
                  <c:v>45033.549718634888</c:v>
                </c:pt>
                <c:pt idx="5">
                  <c:v>19681.292353919322</c:v>
                </c:pt>
                <c:pt idx="6">
                  <c:v>6620.894199524605</c:v>
                </c:pt>
                <c:pt idx="7">
                  <c:v>1783.7587060252786</c:v>
                </c:pt>
                <c:pt idx="8">
                  <c:v>398.0802974018336</c:v>
                </c:pt>
                <c:pt idx="9">
                  <c:v>75.684553935656183</c:v>
                </c:pt>
                <c:pt idx="10">
                  <c:v>12.533944523032719</c:v>
                </c:pt>
                <c:pt idx="11">
                  <c:v>1.8385809069956949</c:v>
                </c:pt>
                <c:pt idx="12">
                  <c:v>0.24094666092470787</c:v>
                </c:pt>
                <c:pt idx="13">
                  <c:v>2.7898059619215859E-2</c:v>
                </c:pt>
                <c:pt idx="14">
                  <c:v>2.7047666872702242E-3</c:v>
                </c:pt>
                <c:pt idx="15">
                  <c:v>1.9379813055540396E-4</c:v>
                </c:pt>
                <c:pt idx="16">
                  <c:v>7.9088642398366045E-6</c:v>
                </c:pt>
                <c:pt idx="17">
                  <c:v>6.9801526081275094E-8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14B-488F-84B5-5148C1E94301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{21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{21 min}'!$O$1:$O$31</c:f>
              <c:numCache>
                <c:formatCode>General</c:formatCode>
                <c:ptCount val="31"/>
                <c:pt idx="0">
                  <c:v>18.927609119945316</c:v>
                </c:pt>
                <c:pt idx="1">
                  <c:v>397.88158923398345</c:v>
                </c:pt>
                <c:pt idx="2">
                  <c:v>3635.8133557743172</c:v>
                </c:pt>
                <c:pt idx="3">
                  <c:v>18852.943051588532</c:v>
                </c:pt>
                <c:pt idx="4">
                  <c:v>60683.31177452486</c:v>
                </c:pt>
                <c:pt idx="5">
                  <c:v>124484.74080384809</c:v>
                </c:pt>
                <c:pt idx="6">
                  <c:v>160751.10609995248</c:v>
                </c:pt>
                <c:pt idx="7">
                  <c:v>125098.11700473448</c:v>
                </c:pt>
                <c:pt idx="8">
                  <c:v>56055.840650698097</c:v>
                </c:pt>
                <c:pt idx="9">
                  <c:v>17310.163814281972</c:v>
                </c:pt>
                <c:pt idx="10">
                  <c:v>4109.2388874759617</c:v>
                </c:pt>
                <c:pt idx="11">
                  <c:v>798.73122371786326</c:v>
                </c:pt>
                <c:pt idx="12">
                  <c:v>132.25791669268449</c:v>
                </c:pt>
                <c:pt idx="13">
                  <c:v>19.159143847656328</c:v>
                </c:pt>
                <c:pt idx="14">
                  <c:v>2.4728813870406712</c:v>
                </c:pt>
                <c:pt idx="15">
                  <c:v>0.28585264190424398</c:v>
                </c:pt>
                <c:pt idx="16">
                  <c:v>2.7487308708965041E-2</c:v>
                </c:pt>
                <c:pt idx="17">
                  <c:v>1.2242808689476121E-3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14B-488F-84B5-5148C1E9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3423"/>
        <c:axId val="413344671"/>
      </c:scatterChart>
      <c:valAx>
        <c:axId val="41334342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44671"/>
        <c:crosses val="autoZero"/>
        <c:crossBetween val="midCat"/>
      </c:valAx>
      <c:valAx>
        <c:axId val="4133446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434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{21 min}'!$I$78</c:f>
              <c:numCache>
                <c:formatCode>General</c:formatCode>
                <c:ptCount val="1"/>
                <c:pt idx="0">
                  <c:v>6.1974430375704648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83A-4289-9F61-A42CC98B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43423"/>
        <c:axId val="4133251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83A-4289-9F61-A42CC98B747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83A-4289-9F61-A42CC98B747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83A-4289-9F61-A42CC98B7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3423"/>
        <c:axId val="413325119"/>
      </c:scatterChart>
      <c:catAx>
        <c:axId val="413343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5119"/>
        <c:crosses val="autoZero"/>
        <c:auto val="1"/>
        <c:lblAlgn val="ctr"/>
        <c:lblOffset val="100"/>
        <c:noMultiLvlLbl val="0"/>
      </c:catAx>
      <c:valAx>
        <c:axId val="4133251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434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{21 min}'!$J$78</c:f>
              <c:numCache>
                <c:formatCode>General</c:formatCode>
                <c:ptCount val="1"/>
                <c:pt idx="0">
                  <c:v>30.738975213721552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9-4688-B165-03C0F289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47583"/>
        <c:axId val="4133463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min}'!$J$79</c:f>
              <c:numCache>
                <c:formatCode>General</c:formatCode>
                <c:ptCount val="1"/>
                <c:pt idx="0">
                  <c:v>77.39380378342193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9-4688-B165-03C0F289ABF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min}'!$J$80</c:f>
              <c:numCache>
                <c:formatCode>General</c:formatCode>
                <c:ptCount val="1"/>
                <c:pt idx="0">
                  <c:v>38.696901891710965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9-4688-B165-03C0F289ABF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min}'!$J$81</c:f>
              <c:numCache>
                <c:formatCode>General</c:formatCode>
                <c:ptCount val="1"/>
                <c:pt idx="0">
                  <c:v>19.348450945855483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9-4688-B165-03C0F289A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7583"/>
        <c:axId val="413346335"/>
      </c:scatterChart>
      <c:catAx>
        <c:axId val="413347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46335"/>
        <c:crosses val="autoZero"/>
        <c:auto val="1"/>
        <c:lblAlgn val="ctr"/>
        <c:lblOffset val="100"/>
        <c:noMultiLvlLbl val="0"/>
      </c:catAx>
      <c:valAx>
        <c:axId val="4133463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475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{21 min}'!$K$78</c:f>
              <c:numCache>
                <c:formatCode>General</c:formatCode>
                <c:ptCount val="1"/>
                <c:pt idx="0">
                  <c:v>2.9340288276340964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9-4708-8F96-197A4A80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48415"/>
        <c:axId val="4133513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9-4708-8F96-197A4A8004E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9-4708-8F96-197A4A8004E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89-4708-8F96-197A4A800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8415"/>
        <c:axId val="413351327"/>
      </c:scatterChart>
      <c:catAx>
        <c:axId val="413348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51327"/>
        <c:crosses val="autoZero"/>
        <c:auto val="1"/>
        <c:lblAlgn val="ctr"/>
        <c:lblOffset val="100"/>
        <c:noMultiLvlLbl val="0"/>
      </c:catAx>
      <c:valAx>
        <c:axId val="4133513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484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{2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{2 min}'!$B$1:$B$586</c:f>
              <c:numCache>
                <c:formatCode>General</c:formatCode>
                <c:ptCount val="586"/>
                <c:pt idx="0">
                  <c:v>21.25</c:v>
                </c:pt>
                <c:pt idx="1">
                  <c:v>6</c:v>
                </c:pt>
                <c:pt idx="2">
                  <c:v>10</c:v>
                </c:pt>
                <c:pt idx="3">
                  <c:v>20.25</c:v>
                </c:pt>
                <c:pt idx="4">
                  <c:v>36</c:v>
                </c:pt>
                <c:pt idx="5">
                  <c:v>49.5</c:v>
                </c:pt>
                <c:pt idx="6">
                  <c:v>47</c:v>
                </c:pt>
                <c:pt idx="7">
                  <c:v>34.25</c:v>
                </c:pt>
                <c:pt idx="8">
                  <c:v>38.75</c:v>
                </c:pt>
                <c:pt idx="9">
                  <c:v>56.75</c:v>
                </c:pt>
                <c:pt idx="10">
                  <c:v>75.5</c:v>
                </c:pt>
                <c:pt idx="11">
                  <c:v>97.75</c:v>
                </c:pt>
                <c:pt idx="12">
                  <c:v>83.25</c:v>
                </c:pt>
                <c:pt idx="13">
                  <c:v>36.25</c:v>
                </c:pt>
                <c:pt idx="14">
                  <c:v>18.5</c:v>
                </c:pt>
                <c:pt idx="15">
                  <c:v>27</c:v>
                </c:pt>
                <c:pt idx="16">
                  <c:v>39</c:v>
                </c:pt>
                <c:pt idx="17">
                  <c:v>65.5</c:v>
                </c:pt>
                <c:pt idx="18">
                  <c:v>106.5</c:v>
                </c:pt>
                <c:pt idx="19">
                  <c:v>105.80000305175781</c:v>
                </c:pt>
                <c:pt idx="20">
                  <c:v>69.25</c:v>
                </c:pt>
                <c:pt idx="21">
                  <c:v>59.75</c:v>
                </c:pt>
                <c:pt idx="22">
                  <c:v>59</c:v>
                </c:pt>
                <c:pt idx="23">
                  <c:v>75</c:v>
                </c:pt>
                <c:pt idx="24">
                  <c:v>130.30000305175781</c:v>
                </c:pt>
                <c:pt idx="25">
                  <c:v>144.80000305175781</c:v>
                </c:pt>
                <c:pt idx="26">
                  <c:v>104</c:v>
                </c:pt>
                <c:pt idx="27">
                  <c:v>98.25</c:v>
                </c:pt>
                <c:pt idx="28">
                  <c:v>118.80000305175781</c:v>
                </c:pt>
                <c:pt idx="29">
                  <c:v>161.69999694824219</c:v>
                </c:pt>
                <c:pt idx="30">
                  <c:v>396.20001220703125</c:v>
                </c:pt>
                <c:pt idx="31">
                  <c:v>1262</c:v>
                </c:pt>
                <c:pt idx="32">
                  <c:v>3709</c:v>
                </c:pt>
                <c:pt idx="33">
                  <c:v>6902</c:v>
                </c:pt>
                <c:pt idx="34">
                  <c:v>7545</c:v>
                </c:pt>
                <c:pt idx="35">
                  <c:v>5066</c:v>
                </c:pt>
                <c:pt idx="36">
                  <c:v>2340</c:v>
                </c:pt>
                <c:pt idx="37">
                  <c:v>1072</c:v>
                </c:pt>
                <c:pt idx="38">
                  <c:v>754</c:v>
                </c:pt>
                <c:pt idx="39">
                  <c:v>727.5</c:v>
                </c:pt>
                <c:pt idx="40">
                  <c:v>872</c:v>
                </c:pt>
                <c:pt idx="41">
                  <c:v>896.70001220703125</c:v>
                </c:pt>
                <c:pt idx="42">
                  <c:v>646</c:v>
                </c:pt>
                <c:pt idx="43">
                  <c:v>371.20001220703125</c:v>
                </c:pt>
                <c:pt idx="44">
                  <c:v>264</c:v>
                </c:pt>
                <c:pt idx="45">
                  <c:v>215.5</c:v>
                </c:pt>
                <c:pt idx="46">
                  <c:v>154.80000305175781</c:v>
                </c:pt>
                <c:pt idx="47">
                  <c:v>133</c:v>
                </c:pt>
                <c:pt idx="48">
                  <c:v>131</c:v>
                </c:pt>
                <c:pt idx="49">
                  <c:v>144</c:v>
                </c:pt>
                <c:pt idx="50">
                  <c:v>135.30000305175781</c:v>
                </c:pt>
                <c:pt idx="51">
                  <c:v>106</c:v>
                </c:pt>
                <c:pt idx="52">
                  <c:v>87</c:v>
                </c:pt>
                <c:pt idx="53">
                  <c:v>67.75</c:v>
                </c:pt>
                <c:pt idx="54">
                  <c:v>72</c:v>
                </c:pt>
                <c:pt idx="55">
                  <c:v>183.30000305175781</c:v>
                </c:pt>
                <c:pt idx="56">
                  <c:v>346</c:v>
                </c:pt>
                <c:pt idx="57">
                  <c:v>339</c:v>
                </c:pt>
                <c:pt idx="58">
                  <c:v>206</c:v>
                </c:pt>
                <c:pt idx="59">
                  <c:v>139.30000305175781</c:v>
                </c:pt>
                <c:pt idx="60">
                  <c:v>132</c:v>
                </c:pt>
                <c:pt idx="61">
                  <c:v>124.19999694824219</c:v>
                </c:pt>
                <c:pt idx="62">
                  <c:v>101</c:v>
                </c:pt>
                <c:pt idx="63">
                  <c:v>83.25</c:v>
                </c:pt>
                <c:pt idx="64">
                  <c:v>89.25</c:v>
                </c:pt>
                <c:pt idx="65">
                  <c:v>89.5</c:v>
                </c:pt>
                <c:pt idx="66">
                  <c:v>75.25</c:v>
                </c:pt>
                <c:pt idx="67">
                  <c:v>64.5</c:v>
                </c:pt>
                <c:pt idx="68">
                  <c:v>62.5</c:v>
                </c:pt>
                <c:pt idx="69">
                  <c:v>47.25</c:v>
                </c:pt>
                <c:pt idx="70">
                  <c:v>33</c:v>
                </c:pt>
                <c:pt idx="71">
                  <c:v>59.25</c:v>
                </c:pt>
                <c:pt idx="72">
                  <c:v>104</c:v>
                </c:pt>
                <c:pt idx="73">
                  <c:v>127.30000305175781</c:v>
                </c:pt>
                <c:pt idx="74">
                  <c:v>146.5</c:v>
                </c:pt>
                <c:pt idx="75">
                  <c:v>149.80000305175781</c:v>
                </c:pt>
                <c:pt idx="76">
                  <c:v>154.80000305175781</c:v>
                </c:pt>
                <c:pt idx="77">
                  <c:v>197.5</c:v>
                </c:pt>
                <c:pt idx="78">
                  <c:v>176.30000305175781</c:v>
                </c:pt>
                <c:pt idx="79">
                  <c:v>146</c:v>
                </c:pt>
                <c:pt idx="80">
                  <c:v>331.29998779296875</c:v>
                </c:pt>
                <c:pt idx="81">
                  <c:v>1803</c:v>
                </c:pt>
                <c:pt idx="82">
                  <c:v>9575</c:v>
                </c:pt>
                <c:pt idx="83">
                  <c:v>29410</c:v>
                </c:pt>
                <c:pt idx="84">
                  <c:v>45600</c:v>
                </c:pt>
                <c:pt idx="85">
                  <c:v>35750</c:v>
                </c:pt>
                <c:pt idx="86">
                  <c:v>13960</c:v>
                </c:pt>
                <c:pt idx="87">
                  <c:v>2886</c:v>
                </c:pt>
                <c:pt idx="88">
                  <c:v>674.5</c:v>
                </c:pt>
                <c:pt idx="89">
                  <c:v>489.5</c:v>
                </c:pt>
                <c:pt idx="90">
                  <c:v>602.29998779296875</c:v>
                </c:pt>
                <c:pt idx="91">
                  <c:v>630.5</c:v>
                </c:pt>
                <c:pt idx="92">
                  <c:v>626.79998779296875</c:v>
                </c:pt>
                <c:pt idx="93">
                  <c:v>520.20001220703125</c:v>
                </c:pt>
                <c:pt idx="94">
                  <c:v>300</c:v>
                </c:pt>
                <c:pt idx="95">
                  <c:v>157</c:v>
                </c:pt>
                <c:pt idx="96">
                  <c:v>135.69999694824219</c:v>
                </c:pt>
                <c:pt idx="97">
                  <c:v>169.19999694824219</c:v>
                </c:pt>
                <c:pt idx="98">
                  <c:v>166</c:v>
                </c:pt>
                <c:pt idx="99">
                  <c:v>153.30000305175781</c:v>
                </c:pt>
                <c:pt idx="100">
                  <c:v>174.80000305175781</c:v>
                </c:pt>
                <c:pt idx="101">
                  <c:v>159.30000305175781</c:v>
                </c:pt>
                <c:pt idx="102">
                  <c:v>114.5</c:v>
                </c:pt>
                <c:pt idx="103">
                  <c:v>93.25</c:v>
                </c:pt>
                <c:pt idx="104">
                  <c:v>123</c:v>
                </c:pt>
                <c:pt idx="105">
                  <c:v>233.69999694824219</c:v>
                </c:pt>
                <c:pt idx="106">
                  <c:v>281.70001220703125</c:v>
                </c:pt>
                <c:pt idx="107">
                  <c:v>178.5</c:v>
                </c:pt>
                <c:pt idx="108">
                  <c:v>106</c:v>
                </c:pt>
                <c:pt idx="109">
                  <c:v>119.19999694824219</c:v>
                </c:pt>
                <c:pt idx="110">
                  <c:v>125.5</c:v>
                </c:pt>
                <c:pt idx="111">
                  <c:v>133.69999694824219</c:v>
                </c:pt>
                <c:pt idx="112">
                  <c:v>142.5</c:v>
                </c:pt>
                <c:pt idx="113">
                  <c:v>154.5</c:v>
                </c:pt>
                <c:pt idx="114">
                  <c:v>189</c:v>
                </c:pt>
                <c:pt idx="115">
                  <c:v>189.30000305175781</c:v>
                </c:pt>
                <c:pt idx="116">
                  <c:v>161</c:v>
                </c:pt>
                <c:pt idx="117">
                  <c:v>148.5</c:v>
                </c:pt>
                <c:pt idx="118">
                  <c:v>163.30000305175781</c:v>
                </c:pt>
                <c:pt idx="119">
                  <c:v>184.5</c:v>
                </c:pt>
                <c:pt idx="120">
                  <c:v>187</c:v>
                </c:pt>
                <c:pt idx="121">
                  <c:v>173</c:v>
                </c:pt>
                <c:pt idx="122">
                  <c:v>213.5</c:v>
                </c:pt>
                <c:pt idx="123">
                  <c:v>343.29998779296875</c:v>
                </c:pt>
                <c:pt idx="124">
                  <c:v>415.70001220703125</c:v>
                </c:pt>
                <c:pt idx="125">
                  <c:v>377</c:v>
                </c:pt>
                <c:pt idx="126">
                  <c:v>330</c:v>
                </c:pt>
                <c:pt idx="127">
                  <c:v>378</c:v>
                </c:pt>
                <c:pt idx="128">
                  <c:v>561.5</c:v>
                </c:pt>
                <c:pt idx="129">
                  <c:v>713.79998779296875</c:v>
                </c:pt>
                <c:pt idx="130">
                  <c:v>876</c:v>
                </c:pt>
                <c:pt idx="131">
                  <c:v>2055</c:v>
                </c:pt>
                <c:pt idx="132">
                  <c:v>11550</c:v>
                </c:pt>
                <c:pt idx="133">
                  <c:v>62370</c:v>
                </c:pt>
                <c:pt idx="134">
                  <c:v>135600</c:v>
                </c:pt>
                <c:pt idx="135">
                  <c:v>130600</c:v>
                </c:pt>
                <c:pt idx="136">
                  <c:v>56170</c:v>
                </c:pt>
                <c:pt idx="137">
                  <c:v>10030</c:v>
                </c:pt>
                <c:pt idx="138">
                  <c:v>1665</c:v>
                </c:pt>
                <c:pt idx="139">
                  <c:v>996.29998779296875</c:v>
                </c:pt>
                <c:pt idx="140">
                  <c:v>1603</c:v>
                </c:pt>
                <c:pt idx="141">
                  <c:v>1950</c:v>
                </c:pt>
                <c:pt idx="142">
                  <c:v>1359</c:v>
                </c:pt>
                <c:pt idx="143">
                  <c:v>642.5</c:v>
                </c:pt>
                <c:pt idx="144">
                  <c:v>375.70001220703125</c:v>
                </c:pt>
                <c:pt idx="145">
                  <c:v>406.70001220703125</c:v>
                </c:pt>
                <c:pt idx="146">
                  <c:v>597.5</c:v>
                </c:pt>
                <c:pt idx="147">
                  <c:v>688</c:v>
                </c:pt>
                <c:pt idx="148">
                  <c:v>532.20001220703125</c:v>
                </c:pt>
                <c:pt idx="149">
                  <c:v>321.70001220703125</c:v>
                </c:pt>
                <c:pt idx="150">
                  <c:v>227</c:v>
                </c:pt>
                <c:pt idx="151">
                  <c:v>196</c:v>
                </c:pt>
                <c:pt idx="152">
                  <c:v>321.5</c:v>
                </c:pt>
                <c:pt idx="153">
                  <c:v>627</c:v>
                </c:pt>
                <c:pt idx="154">
                  <c:v>727.29998779296875</c:v>
                </c:pt>
                <c:pt idx="155">
                  <c:v>530.5</c:v>
                </c:pt>
                <c:pt idx="156">
                  <c:v>357</c:v>
                </c:pt>
                <c:pt idx="157">
                  <c:v>301.79998779296875</c:v>
                </c:pt>
                <c:pt idx="158">
                  <c:v>278</c:v>
                </c:pt>
                <c:pt idx="159">
                  <c:v>258.70001220703125</c:v>
                </c:pt>
                <c:pt idx="160">
                  <c:v>292</c:v>
                </c:pt>
                <c:pt idx="161">
                  <c:v>341</c:v>
                </c:pt>
                <c:pt idx="162">
                  <c:v>314.5</c:v>
                </c:pt>
                <c:pt idx="163">
                  <c:v>245</c:v>
                </c:pt>
                <c:pt idx="164">
                  <c:v>231.30000305175781</c:v>
                </c:pt>
                <c:pt idx="165">
                  <c:v>279.70001220703125</c:v>
                </c:pt>
                <c:pt idx="166">
                  <c:v>286.20001220703125</c:v>
                </c:pt>
                <c:pt idx="167">
                  <c:v>224.30000305175781</c:v>
                </c:pt>
                <c:pt idx="168">
                  <c:v>193.5</c:v>
                </c:pt>
                <c:pt idx="169">
                  <c:v>229.69999694824219</c:v>
                </c:pt>
                <c:pt idx="170">
                  <c:v>252</c:v>
                </c:pt>
                <c:pt idx="171">
                  <c:v>221.5</c:v>
                </c:pt>
                <c:pt idx="172">
                  <c:v>181.5</c:v>
                </c:pt>
                <c:pt idx="173">
                  <c:v>189.5</c:v>
                </c:pt>
                <c:pt idx="174">
                  <c:v>272</c:v>
                </c:pt>
                <c:pt idx="175">
                  <c:v>338.20001220703125</c:v>
                </c:pt>
                <c:pt idx="176">
                  <c:v>325</c:v>
                </c:pt>
                <c:pt idx="177">
                  <c:v>346.20001220703125</c:v>
                </c:pt>
                <c:pt idx="178">
                  <c:v>381.70001220703125</c:v>
                </c:pt>
                <c:pt idx="179">
                  <c:v>358.5</c:v>
                </c:pt>
                <c:pt idx="180">
                  <c:v>565.5</c:v>
                </c:pt>
                <c:pt idx="181">
                  <c:v>1410</c:v>
                </c:pt>
                <c:pt idx="182">
                  <c:v>8136</c:v>
                </c:pt>
                <c:pt idx="183">
                  <c:v>68640</c:v>
                </c:pt>
                <c:pt idx="184">
                  <c:v>199300</c:v>
                </c:pt>
                <c:pt idx="185">
                  <c:v>240000</c:v>
                </c:pt>
                <c:pt idx="186">
                  <c:v>124100</c:v>
                </c:pt>
                <c:pt idx="187">
                  <c:v>24410</c:v>
                </c:pt>
                <c:pt idx="188">
                  <c:v>2963</c:v>
                </c:pt>
                <c:pt idx="189">
                  <c:v>781.70001220703125</c:v>
                </c:pt>
                <c:pt idx="190">
                  <c:v>1108</c:v>
                </c:pt>
                <c:pt idx="191">
                  <c:v>1605</c:v>
                </c:pt>
                <c:pt idx="192">
                  <c:v>1360</c:v>
                </c:pt>
                <c:pt idx="193">
                  <c:v>715.5</c:v>
                </c:pt>
                <c:pt idx="194">
                  <c:v>401.5</c:v>
                </c:pt>
                <c:pt idx="195">
                  <c:v>521.79998779296875</c:v>
                </c:pt>
                <c:pt idx="196">
                  <c:v>969.29998779296875</c:v>
                </c:pt>
                <c:pt idx="197">
                  <c:v>1294</c:v>
                </c:pt>
                <c:pt idx="198">
                  <c:v>999</c:v>
                </c:pt>
                <c:pt idx="199">
                  <c:v>463.5</c:v>
                </c:pt>
                <c:pt idx="200">
                  <c:v>221.69999694824219</c:v>
                </c:pt>
                <c:pt idx="201">
                  <c:v>232.80000305175781</c:v>
                </c:pt>
                <c:pt idx="202">
                  <c:v>413.79998779296875</c:v>
                </c:pt>
                <c:pt idx="203">
                  <c:v>906.5</c:v>
                </c:pt>
                <c:pt idx="204">
                  <c:v>1332</c:v>
                </c:pt>
                <c:pt idx="205">
                  <c:v>1078</c:v>
                </c:pt>
                <c:pt idx="206">
                  <c:v>564.79998779296875</c:v>
                </c:pt>
                <c:pt idx="207">
                  <c:v>349</c:v>
                </c:pt>
                <c:pt idx="208">
                  <c:v>300</c:v>
                </c:pt>
                <c:pt idx="209">
                  <c:v>309</c:v>
                </c:pt>
                <c:pt idx="210">
                  <c:v>340.5</c:v>
                </c:pt>
                <c:pt idx="211">
                  <c:v>315</c:v>
                </c:pt>
                <c:pt idx="212">
                  <c:v>270.79998779296875</c:v>
                </c:pt>
                <c:pt idx="213">
                  <c:v>256.70001220703125</c:v>
                </c:pt>
                <c:pt idx="214">
                  <c:v>260.5</c:v>
                </c:pt>
                <c:pt idx="215">
                  <c:v>340</c:v>
                </c:pt>
                <c:pt idx="216">
                  <c:v>409.79998779296875</c:v>
                </c:pt>
                <c:pt idx="217">
                  <c:v>369.20001220703125</c:v>
                </c:pt>
                <c:pt idx="218">
                  <c:v>320.29998779296875</c:v>
                </c:pt>
                <c:pt idx="219">
                  <c:v>284.20001220703125</c:v>
                </c:pt>
                <c:pt idx="220">
                  <c:v>287</c:v>
                </c:pt>
                <c:pt idx="221">
                  <c:v>339.79998779296875</c:v>
                </c:pt>
                <c:pt idx="222">
                  <c:v>351.79998779296875</c:v>
                </c:pt>
                <c:pt idx="223">
                  <c:v>374.5</c:v>
                </c:pt>
                <c:pt idx="224">
                  <c:v>396.70001220703125</c:v>
                </c:pt>
                <c:pt idx="225">
                  <c:v>369.20001220703125</c:v>
                </c:pt>
                <c:pt idx="226">
                  <c:v>399.79998779296875</c:v>
                </c:pt>
                <c:pt idx="227">
                  <c:v>415</c:v>
                </c:pt>
                <c:pt idx="228">
                  <c:v>467</c:v>
                </c:pt>
                <c:pt idx="229">
                  <c:v>649.70001220703125</c:v>
                </c:pt>
                <c:pt idx="230">
                  <c:v>699.70001220703125</c:v>
                </c:pt>
                <c:pt idx="231">
                  <c:v>1049</c:v>
                </c:pt>
                <c:pt idx="232">
                  <c:v>4847</c:v>
                </c:pt>
                <c:pt idx="233">
                  <c:v>48040</c:v>
                </c:pt>
                <c:pt idx="234">
                  <c:v>176400</c:v>
                </c:pt>
                <c:pt idx="235">
                  <c:v>258000</c:v>
                </c:pt>
                <c:pt idx="236">
                  <c:v>162000</c:v>
                </c:pt>
                <c:pt idx="237">
                  <c:v>39890</c:v>
                </c:pt>
                <c:pt idx="238">
                  <c:v>3769</c:v>
                </c:pt>
                <c:pt idx="239">
                  <c:v>866</c:v>
                </c:pt>
                <c:pt idx="240">
                  <c:v>1242</c:v>
                </c:pt>
                <c:pt idx="241">
                  <c:v>1887</c:v>
                </c:pt>
                <c:pt idx="242">
                  <c:v>1869</c:v>
                </c:pt>
                <c:pt idx="243">
                  <c:v>1069</c:v>
                </c:pt>
                <c:pt idx="244">
                  <c:v>500.29998779296875</c:v>
                </c:pt>
                <c:pt idx="245">
                  <c:v>495.20001220703125</c:v>
                </c:pt>
                <c:pt idx="246">
                  <c:v>1180</c:v>
                </c:pt>
                <c:pt idx="247">
                  <c:v>2096</c:v>
                </c:pt>
                <c:pt idx="248">
                  <c:v>1837</c:v>
                </c:pt>
                <c:pt idx="249">
                  <c:v>828.29998779296875</c:v>
                </c:pt>
                <c:pt idx="250">
                  <c:v>363.5</c:v>
                </c:pt>
                <c:pt idx="251">
                  <c:v>294</c:v>
                </c:pt>
                <c:pt idx="252">
                  <c:v>320.79998779296875</c:v>
                </c:pt>
                <c:pt idx="253">
                  <c:v>730</c:v>
                </c:pt>
                <c:pt idx="254">
                  <c:v>1248</c:v>
                </c:pt>
                <c:pt idx="255">
                  <c:v>1157</c:v>
                </c:pt>
                <c:pt idx="256">
                  <c:v>630.5</c:v>
                </c:pt>
                <c:pt idx="257">
                  <c:v>256.5</c:v>
                </c:pt>
                <c:pt idx="258">
                  <c:v>157</c:v>
                </c:pt>
                <c:pt idx="259">
                  <c:v>229.5</c:v>
                </c:pt>
                <c:pt idx="260">
                  <c:v>308.5</c:v>
                </c:pt>
                <c:pt idx="261">
                  <c:v>255</c:v>
                </c:pt>
                <c:pt idx="262">
                  <c:v>140.80000305175781</c:v>
                </c:pt>
                <c:pt idx="263">
                  <c:v>151.80000305175781</c:v>
                </c:pt>
                <c:pt idx="264">
                  <c:v>264.5</c:v>
                </c:pt>
                <c:pt idx="265">
                  <c:v>327.70001220703125</c:v>
                </c:pt>
                <c:pt idx="266">
                  <c:v>294.70001220703125</c:v>
                </c:pt>
                <c:pt idx="267">
                  <c:v>221.5</c:v>
                </c:pt>
                <c:pt idx="268">
                  <c:v>181.5</c:v>
                </c:pt>
                <c:pt idx="269">
                  <c:v>163.80000305175781</c:v>
                </c:pt>
                <c:pt idx="270">
                  <c:v>162.30000305175781</c:v>
                </c:pt>
                <c:pt idx="271">
                  <c:v>197</c:v>
                </c:pt>
                <c:pt idx="272">
                  <c:v>211.5</c:v>
                </c:pt>
                <c:pt idx="273">
                  <c:v>206.69999694824219</c:v>
                </c:pt>
                <c:pt idx="274">
                  <c:v>202.30000305175781</c:v>
                </c:pt>
                <c:pt idx="275">
                  <c:v>193.80000305175781</c:v>
                </c:pt>
                <c:pt idx="276">
                  <c:v>241</c:v>
                </c:pt>
                <c:pt idx="277">
                  <c:v>345.5</c:v>
                </c:pt>
                <c:pt idx="278">
                  <c:v>421.5</c:v>
                </c:pt>
                <c:pt idx="279">
                  <c:v>411.20001220703125</c:v>
                </c:pt>
                <c:pt idx="280">
                  <c:v>463.79998779296875</c:v>
                </c:pt>
                <c:pt idx="281">
                  <c:v>735.29998779296875</c:v>
                </c:pt>
                <c:pt idx="282">
                  <c:v>2969</c:v>
                </c:pt>
                <c:pt idx="283">
                  <c:v>24610</c:v>
                </c:pt>
                <c:pt idx="284">
                  <c:v>102300</c:v>
                </c:pt>
                <c:pt idx="285">
                  <c:v>175200</c:v>
                </c:pt>
                <c:pt idx="286">
                  <c:v>134200</c:v>
                </c:pt>
                <c:pt idx="287">
                  <c:v>44310</c:v>
                </c:pt>
                <c:pt idx="288">
                  <c:v>5707</c:v>
                </c:pt>
                <c:pt idx="289">
                  <c:v>968.20001220703125</c:v>
                </c:pt>
                <c:pt idx="290">
                  <c:v>806.29998779296875</c:v>
                </c:pt>
                <c:pt idx="291">
                  <c:v>1084</c:v>
                </c:pt>
                <c:pt idx="292">
                  <c:v>1085</c:v>
                </c:pt>
                <c:pt idx="293">
                  <c:v>726.5</c:v>
                </c:pt>
                <c:pt idx="294">
                  <c:v>410.29998779296875</c:v>
                </c:pt>
                <c:pt idx="295">
                  <c:v>306</c:v>
                </c:pt>
                <c:pt idx="296">
                  <c:v>666.20001220703125</c:v>
                </c:pt>
                <c:pt idx="297">
                  <c:v>1461</c:v>
                </c:pt>
                <c:pt idx="298">
                  <c:v>1577</c:v>
                </c:pt>
                <c:pt idx="299">
                  <c:v>834.5</c:v>
                </c:pt>
                <c:pt idx="300">
                  <c:v>279</c:v>
                </c:pt>
                <c:pt idx="301">
                  <c:v>142.5</c:v>
                </c:pt>
                <c:pt idx="302">
                  <c:v>121</c:v>
                </c:pt>
                <c:pt idx="303">
                  <c:v>215.5</c:v>
                </c:pt>
                <c:pt idx="304">
                  <c:v>444.70001220703125</c:v>
                </c:pt>
                <c:pt idx="305">
                  <c:v>531</c:v>
                </c:pt>
                <c:pt idx="306">
                  <c:v>353</c:v>
                </c:pt>
                <c:pt idx="307">
                  <c:v>177.30000305175781</c:v>
                </c:pt>
                <c:pt idx="308">
                  <c:v>141.30000305175781</c:v>
                </c:pt>
                <c:pt idx="309">
                  <c:v>185</c:v>
                </c:pt>
                <c:pt idx="310">
                  <c:v>214</c:v>
                </c:pt>
                <c:pt idx="311">
                  <c:v>219</c:v>
                </c:pt>
                <c:pt idx="312">
                  <c:v>231.5</c:v>
                </c:pt>
                <c:pt idx="313">
                  <c:v>212.5</c:v>
                </c:pt>
                <c:pt idx="314">
                  <c:v>221.19999694824219</c:v>
                </c:pt>
                <c:pt idx="315">
                  <c:v>286.20001220703125</c:v>
                </c:pt>
                <c:pt idx="316">
                  <c:v>276</c:v>
                </c:pt>
                <c:pt idx="317">
                  <c:v>195.80000305175781</c:v>
                </c:pt>
                <c:pt idx="318">
                  <c:v>139</c:v>
                </c:pt>
                <c:pt idx="319">
                  <c:v>114</c:v>
                </c:pt>
                <c:pt idx="320">
                  <c:v>102.5</c:v>
                </c:pt>
                <c:pt idx="321">
                  <c:v>89.25</c:v>
                </c:pt>
                <c:pt idx="322">
                  <c:v>87.75</c:v>
                </c:pt>
                <c:pt idx="323">
                  <c:v>98</c:v>
                </c:pt>
                <c:pt idx="324">
                  <c:v>148</c:v>
                </c:pt>
                <c:pt idx="325">
                  <c:v>236.5</c:v>
                </c:pt>
                <c:pt idx="326">
                  <c:v>252.5</c:v>
                </c:pt>
                <c:pt idx="327">
                  <c:v>240.5</c:v>
                </c:pt>
                <c:pt idx="328">
                  <c:v>323.5</c:v>
                </c:pt>
                <c:pt idx="329">
                  <c:v>427.70001220703125</c:v>
                </c:pt>
                <c:pt idx="330">
                  <c:v>496.29998779296875</c:v>
                </c:pt>
                <c:pt idx="331">
                  <c:v>692.5</c:v>
                </c:pt>
                <c:pt idx="332">
                  <c:v>2140</c:v>
                </c:pt>
                <c:pt idx="333">
                  <c:v>12220</c:v>
                </c:pt>
                <c:pt idx="334">
                  <c:v>45990</c:v>
                </c:pt>
                <c:pt idx="335">
                  <c:v>81350</c:v>
                </c:pt>
                <c:pt idx="336">
                  <c:v>70360</c:v>
                </c:pt>
                <c:pt idx="337">
                  <c:v>30210</c:v>
                </c:pt>
                <c:pt idx="338">
                  <c:v>6633</c:v>
                </c:pt>
                <c:pt idx="339">
                  <c:v>1343</c:v>
                </c:pt>
                <c:pt idx="340">
                  <c:v>801</c:v>
                </c:pt>
                <c:pt idx="341">
                  <c:v>801.20001220703125</c:v>
                </c:pt>
                <c:pt idx="342">
                  <c:v>897.5</c:v>
                </c:pt>
                <c:pt idx="343">
                  <c:v>829.29998779296875</c:v>
                </c:pt>
                <c:pt idx="344">
                  <c:v>500.29998779296875</c:v>
                </c:pt>
                <c:pt idx="345">
                  <c:v>222.5</c:v>
                </c:pt>
                <c:pt idx="346">
                  <c:v>240</c:v>
                </c:pt>
                <c:pt idx="347">
                  <c:v>454</c:v>
                </c:pt>
                <c:pt idx="348">
                  <c:v>560.5</c:v>
                </c:pt>
                <c:pt idx="349">
                  <c:v>419.20001220703125</c:v>
                </c:pt>
                <c:pt idx="350">
                  <c:v>203.30000305175781</c:v>
                </c:pt>
                <c:pt idx="351">
                  <c:v>72.75</c:v>
                </c:pt>
                <c:pt idx="352">
                  <c:v>56.25</c:v>
                </c:pt>
                <c:pt idx="353">
                  <c:v>101.5</c:v>
                </c:pt>
                <c:pt idx="354">
                  <c:v>144.19999694824219</c:v>
                </c:pt>
                <c:pt idx="355">
                  <c:v>165.5</c:v>
                </c:pt>
                <c:pt idx="356">
                  <c:v>194.19999694824219</c:v>
                </c:pt>
                <c:pt idx="357">
                  <c:v>192.30000305175781</c:v>
                </c:pt>
                <c:pt idx="358">
                  <c:v>151</c:v>
                </c:pt>
                <c:pt idx="359">
                  <c:v>138.30000305175781</c:v>
                </c:pt>
                <c:pt idx="360">
                  <c:v>127</c:v>
                </c:pt>
                <c:pt idx="361">
                  <c:v>127</c:v>
                </c:pt>
                <c:pt idx="362">
                  <c:v>189.30000305175781</c:v>
                </c:pt>
                <c:pt idx="363">
                  <c:v>239.30000305175781</c:v>
                </c:pt>
                <c:pt idx="364">
                  <c:v>206.5</c:v>
                </c:pt>
                <c:pt idx="365">
                  <c:v>162.5</c:v>
                </c:pt>
                <c:pt idx="366">
                  <c:v>144.80000305175781</c:v>
                </c:pt>
                <c:pt idx="367">
                  <c:v>123.19999694824219</c:v>
                </c:pt>
                <c:pt idx="368">
                  <c:v>101</c:v>
                </c:pt>
                <c:pt idx="369">
                  <c:v>72.75</c:v>
                </c:pt>
                <c:pt idx="370">
                  <c:v>61.25</c:v>
                </c:pt>
                <c:pt idx="371">
                  <c:v>93</c:v>
                </c:pt>
                <c:pt idx="372">
                  <c:v>119.19999694824219</c:v>
                </c:pt>
                <c:pt idx="373">
                  <c:v>151.5</c:v>
                </c:pt>
                <c:pt idx="374">
                  <c:v>175.19999694824219</c:v>
                </c:pt>
                <c:pt idx="375">
                  <c:v>121.80000305175781</c:v>
                </c:pt>
                <c:pt idx="376">
                  <c:v>80.75</c:v>
                </c:pt>
                <c:pt idx="377">
                  <c:v>74.25</c:v>
                </c:pt>
                <c:pt idx="378">
                  <c:v>60</c:v>
                </c:pt>
                <c:pt idx="379">
                  <c:v>73</c:v>
                </c:pt>
                <c:pt idx="380">
                  <c:v>175.80000305175781</c:v>
                </c:pt>
                <c:pt idx="381">
                  <c:v>406</c:v>
                </c:pt>
                <c:pt idx="382">
                  <c:v>1154</c:v>
                </c:pt>
                <c:pt idx="383">
                  <c:v>4466</c:v>
                </c:pt>
                <c:pt idx="384">
                  <c:v>14750</c:v>
                </c:pt>
                <c:pt idx="385">
                  <c:v>26750</c:v>
                </c:pt>
                <c:pt idx="386">
                  <c:v>25340</c:v>
                </c:pt>
                <c:pt idx="387">
                  <c:v>12740</c:v>
                </c:pt>
                <c:pt idx="388">
                  <c:v>3610</c:v>
                </c:pt>
                <c:pt idx="389">
                  <c:v>807.20001220703125</c:v>
                </c:pt>
                <c:pt idx="390">
                  <c:v>264.5</c:v>
                </c:pt>
                <c:pt idx="391">
                  <c:v>123.5</c:v>
                </c:pt>
                <c:pt idx="392">
                  <c:v>78</c:v>
                </c:pt>
                <c:pt idx="393">
                  <c:v>87.5</c:v>
                </c:pt>
                <c:pt idx="394">
                  <c:v>95</c:v>
                </c:pt>
                <c:pt idx="395">
                  <c:v>87.5</c:v>
                </c:pt>
                <c:pt idx="396">
                  <c:v>90.75</c:v>
                </c:pt>
                <c:pt idx="397">
                  <c:v>106</c:v>
                </c:pt>
                <c:pt idx="398">
                  <c:v>96</c:v>
                </c:pt>
                <c:pt idx="399">
                  <c:v>91.5</c:v>
                </c:pt>
                <c:pt idx="400">
                  <c:v>98.75</c:v>
                </c:pt>
                <c:pt idx="401">
                  <c:v>71.25</c:v>
                </c:pt>
                <c:pt idx="402">
                  <c:v>71.25</c:v>
                </c:pt>
                <c:pt idx="403">
                  <c:v>109</c:v>
                </c:pt>
                <c:pt idx="404">
                  <c:v>97.75</c:v>
                </c:pt>
                <c:pt idx="405">
                  <c:v>75.5</c:v>
                </c:pt>
                <c:pt idx="406">
                  <c:v>87.25</c:v>
                </c:pt>
                <c:pt idx="407">
                  <c:v>87.5</c:v>
                </c:pt>
                <c:pt idx="408">
                  <c:v>62.25</c:v>
                </c:pt>
                <c:pt idx="409">
                  <c:v>55.5</c:v>
                </c:pt>
                <c:pt idx="410">
                  <c:v>77.25</c:v>
                </c:pt>
                <c:pt idx="411">
                  <c:v>81.25</c:v>
                </c:pt>
                <c:pt idx="412">
                  <c:v>84</c:v>
                </c:pt>
                <c:pt idx="413">
                  <c:v>118.5</c:v>
                </c:pt>
                <c:pt idx="414">
                  <c:v>138.80000305175781</c:v>
                </c:pt>
                <c:pt idx="415">
                  <c:v>115</c:v>
                </c:pt>
                <c:pt idx="416">
                  <c:v>113</c:v>
                </c:pt>
                <c:pt idx="417">
                  <c:v>130.5</c:v>
                </c:pt>
                <c:pt idx="418">
                  <c:v>102.30000305175781</c:v>
                </c:pt>
                <c:pt idx="419">
                  <c:v>64.25</c:v>
                </c:pt>
                <c:pt idx="420">
                  <c:v>82</c:v>
                </c:pt>
                <c:pt idx="421">
                  <c:v>189.80000305175781</c:v>
                </c:pt>
                <c:pt idx="422">
                  <c:v>245.30000305175781</c:v>
                </c:pt>
                <c:pt idx="423">
                  <c:v>154.30000305175781</c:v>
                </c:pt>
                <c:pt idx="424">
                  <c:v>70.25</c:v>
                </c:pt>
                <c:pt idx="425">
                  <c:v>34.75</c:v>
                </c:pt>
                <c:pt idx="426">
                  <c:v>32.75</c:v>
                </c:pt>
                <c:pt idx="427">
                  <c:v>79</c:v>
                </c:pt>
                <c:pt idx="428">
                  <c:v>148.80000305175781</c:v>
                </c:pt>
                <c:pt idx="429">
                  <c:v>222.30000305175781</c:v>
                </c:pt>
                <c:pt idx="430">
                  <c:v>237.69999694824219</c:v>
                </c:pt>
                <c:pt idx="431">
                  <c:v>253.80000305175781</c:v>
                </c:pt>
                <c:pt idx="432">
                  <c:v>514.5</c:v>
                </c:pt>
                <c:pt idx="433">
                  <c:v>1688</c:v>
                </c:pt>
                <c:pt idx="434">
                  <c:v>4527</c:v>
                </c:pt>
                <c:pt idx="435">
                  <c:v>7604</c:v>
                </c:pt>
                <c:pt idx="436">
                  <c:v>7877</c:v>
                </c:pt>
                <c:pt idx="437">
                  <c:v>5107</c:v>
                </c:pt>
                <c:pt idx="438">
                  <c:v>2132</c:v>
                </c:pt>
                <c:pt idx="439">
                  <c:v>757.20001220703125</c:v>
                </c:pt>
                <c:pt idx="440">
                  <c:v>456.5</c:v>
                </c:pt>
                <c:pt idx="441">
                  <c:v>326.29998779296875</c:v>
                </c:pt>
                <c:pt idx="442">
                  <c:v>181.69999694824219</c:v>
                </c:pt>
                <c:pt idx="443">
                  <c:v>125.80000305175781</c:v>
                </c:pt>
                <c:pt idx="444">
                  <c:v>132.69999694824219</c:v>
                </c:pt>
                <c:pt idx="445">
                  <c:v>133.5</c:v>
                </c:pt>
                <c:pt idx="446">
                  <c:v>134</c:v>
                </c:pt>
                <c:pt idx="447">
                  <c:v>139</c:v>
                </c:pt>
                <c:pt idx="448">
                  <c:v>127.80000305175781</c:v>
                </c:pt>
                <c:pt idx="449">
                  <c:v>139.30000305175781</c:v>
                </c:pt>
                <c:pt idx="450">
                  <c:v>168.30000305175781</c:v>
                </c:pt>
                <c:pt idx="451">
                  <c:v>136</c:v>
                </c:pt>
                <c:pt idx="452">
                  <c:v>68</c:v>
                </c:pt>
                <c:pt idx="453">
                  <c:v>48.5</c:v>
                </c:pt>
                <c:pt idx="454">
                  <c:v>98.25</c:v>
                </c:pt>
                <c:pt idx="455">
                  <c:v>169.80000305175781</c:v>
                </c:pt>
                <c:pt idx="456">
                  <c:v>191.30000305175781</c:v>
                </c:pt>
                <c:pt idx="457">
                  <c:v>132.30000305175781</c:v>
                </c:pt>
                <c:pt idx="458">
                  <c:v>66.25</c:v>
                </c:pt>
                <c:pt idx="459">
                  <c:v>52.25</c:v>
                </c:pt>
                <c:pt idx="460">
                  <c:v>76.25</c:v>
                </c:pt>
                <c:pt idx="461">
                  <c:v>99</c:v>
                </c:pt>
                <c:pt idx="462">
                  <c:v>77.5</c:v>
                </c:pt>
                <c:pt idx="463">
                  <c:v>64.5</c:v>
                </c:pt>
                <c:pt idx="464">
                  <c:v>66.75</c:v>
                </c:pt>
                <c:pt idx="465">
                  <c:v>39.75</c:v>
                </c:pt>
                <c:pt idx="466">
                  <c:v>23.5</c:v>
                </c:pt>
                <c:pt idx="467">
                  <c:v>21.25</c:v>
                </c:pt>
                <c:pt idx="468">
                  <c:v>22.5</c:v>
                </c:pt>
                <c:pt idx="469">
                  <c:v>34.75</c:v>
                </c:pt>
                <c:pt idx="470">
                  <c:v>34.25</c:v>
                </c:pt>
                <c:pt idx="471">
                  <c:v>20.5</c:v>
                </c:pt>
                <c:pt idx="472">
                  <c:v>12.5</c:v>
                </c:pt>
                <c:pt idx="473">
                  <c:v>9</c:v>
                </c:pt>
                <c:pt idx="474">
                  <c:v>4.5</c:v>
                </c:pt>
                <c:pt idx="475">
                  <c:v>2.5</c:v>
                </c:pt>
                <c:pt idx="476">
                  <c:v>21</c:v>
                </c:pt>
                <c:pt idx="477">
                  <c:v>50</c:v>
                </c:pt>
                <c:pt idx="478">
                  <c:v>59.25</c:v>
                </c:pt>
                <c:pt idx="479">
                  <c:v>77.25</c:v>
                </c:pt>
                <c:pt idx="480">
                  <c:v>118.80000305175781</c:v>
                </c:pt>
                <c:pt idx="481">
                  <c:v>146</c:v>
                </c:pt>
                <c:pt idx="482">
                  <c:v>175</c:v>
                </c:pt>
                <c:pt idx="483">
                  <c:v>436.20001220703125</c:v>
                </c:pt>
                <c:pt idx="484">
                  <c:v>1134</c:v>
                </c:pt>
                <c:pt idx="485">
                  <c:v>1871</c:v>
                </c:pt>
                <c:pt idx="486">
                  <c:v>1948</c:v>
                </c:pt>
                <c:pt idx="487">
                  <c:v>1298</c:v>
                </c:pt>
                <c:pt idx="488">
                  <c:v>618.79998779296875</c:v>
                </c:pt>
                <c:pt idx="489">
                  <c:v>430.29998779296875</c:v>
                </c:pt>
                <c:pt idx="490">
                  <c:v>469.5</c:v>
                </c:pt>
                <c:pt idx="491">
                  <c:v>346</c:v>
                </c:pt>
                <c:pt idx="492">
                  <c:v>154.30000305175781</c:v>
                </c:pt>
                <c:pt idx="493">
                  <c:v>75.25</c:v>
                </c:pt>
                <c:pt idx="494">
                  <c:v>91.25</c:v>
                </c:pt>
                <c:pt idx="495">
                  <c:v>103.80000305175781</c:v>
                </c:pt>
                <c:pt idx="496">
                  <c:v>60.75</c:v>
                </c:pt>
                <c:pt idx="497">
                  <c:v>28.75</c:v>
                </c:pt>
                <c:pt idx="498">
                  <c:v>22</c:v>
                </c:pt>
                <c:pt idx="499">
                  <c:v>12.25</c:v>
                </c:pt>
                <c:pt idx="500">
                  <c:v>6</c:v>
                </c:pt>
                <c:pt idx="501">
                  <c:v>16</c:v>
                </c:pt>
                <c:pt idx="502">
                  <c:v>33</c:v>
                </c:pt>
                <c:pt idx="503">
                  <c:v>23.25</c:v>
                </c:pt>
                <c:pt idx="504">
                  <c:v>5.75</c:v>
                </c:pt>
                <c:pt idx="505">
                  <c:v>9.75</c:v>
                </c:pt>
                <c:pt idx="506">
                  <c:v>18.5</c:v>
                </c:pt>
                <c:pt idx="507">
                  <c:v>28.75</c:v>
                </c:pt>
                <c:pt idx="508">
                  <c:v>43</c:v>
                </c:pt>
                <c:pt idx="509">
                  <c:v>32.75</c:v>
                </c:pt>
                <c:pt idx="510">
                  <c:v>43</c:v>
                </c:pt>
                <c:pt idx="511">
                  <c:v>84.25</c:v>
                </c:pt>
                <c:pt idx="512">
                  <c:v>77.5</c:v>
                </c:pt>
                <c:pt idx="513">
                  <c:v>70</c:v>
                </c:pt>
                <c:pt idx="514">
                  <c:v>91</c:v>
                </c:pt>
                <c:pt idx="515">
                  <c:v>70.75</c:v>
                </c:pt>
                <c:pt idx="516">
                  <c:v>30.75</c:v>
                </c:pt>
                <c:pt idx="517">
                  <c:v>22.75</c:v>
                </c:pt>
                <c:pt idx="518">
                  <c:v>29</c:v>
                </c:pt>
                <c:pt idx="519">
                  <c:v>27</c:v>
                </c:pt>
                <c:pt idx="520">
                  <c:v>66.25</c:v>
                </c:pt>
                <c:pt idx="521">
                  <c:v>153.80000305175781</c:v>
                </c:pt>
                <c:pt idx="522">
                  <c:v>162.5</c:v>
                </c:pt>
                <c:pt idx="523">
                  <c:v>85.75</c:v>
                </c:pt>
                <c:pt idx="524">
                  <c:v>84</c:v>
                </c:pt>
                <c:pt idx="525">
                  <c:v>141</c:v>
                </c:pt>
                <c:pt idx="526">
                  <c:v>137</c:v>
                </c:pt>
                <c:pt idx="527">
                  <c:v>148</c:v>
                </c:pt>
                <c:pt idx="528">
                  <c:v>237.69999694824219</c:v>
                </c:pt>
                <c:pt idx="529">
                  <c:v>307.5</c:v>
                </c:pt>
                <c:pt idx="530">
                  <c:v>310.29998779296875</c:v>
                </c:pt>
                <c:pt idx="531">
                  <c:v>304</c:v>
                </c:pt>
                <c:pt idx="532">
                  <c:v>421.29998779296875</c:v>
                </c:pt>
                <c:pt idx="533">
                  <c:v>675.29998779296875</c:v>
                </c:pt>
                <c:pt idx="534">
                  <c:v>855.5</c:v>
                </c:pt>
                <c:pt idx="535">
                  <c:v>893.20001220703125</c:v>
                </c:pt>
                <c:pt idx="536">
                  <c:v>844</c:v>
                </c:pt>
                <c:pt idx="537">
                  <c:v>694.20001220703125</c:v>
                </c:pt>
                <c:pt idx="538">
                  <c:v>561.5</c:v>
                </c:pt>
                <c:pt idx="539">
                  <c:v>511.70001220703125</c:v>
                </c:pt>
                <c:pt idx="540">
                  <c:v>448.20001220703125</c:v>
                </c:pt>
                <c:pt idx="541">
                  <c:v>362.70001220703125</c:v>
                </c:pt>
                <c:pt idx="542">
                  <c:v>251.5</c:v>
                </c:pt>
                <c:pt idx="543">
                  <c:v>213.19999694824219</c:v>
                </c:pt>
                <c:pt idx="544">
                  <c:v>254.30000305175781</c:v>
                </c:pt>
                <c:pt idx="545">
                  <c:v>192.5</c:v>
                </c:pt>
                <c:pt idx="546">
                  <c:v>101.80000305175781</c:v>
                </c:pt>
                <c:pt idx="547">
                  <c:v>90</c:v>
                </c:pt>
                <c:pt idx="548">
                  <c:v>101.5</c:v>
                </c:pt>
                <c:pt idx="549">
                  <c:v>112.69999694824219</c:v>
                </c:pt>
                <c:pt idx="550">
                  <c:v>111.5</c:v>
                </c:pt>
                <c:pt idx="551">
                  <c:v>78.5</c:v>
                </c:pt>
                <c:pt idx="552">
                  <c:v>68.5</c:v>
                </c:pt>
                <c:pt idx="553">
                  <c:v>85</c:v>
                </c:pt>
                <c:pt idx="554">
                  <c:v>121.80000305175781</c:v>
                </c:pt>
                <c:pt idx="555">
                  <c:v>233.30000305175781</c:v>
                </c:pt>
                <c:pt idx="556">
                  <c:v>278.29998779296875</c:v>
                </c:pt>
                <c:pt idx="557">
                  <c:v>168.80000305175781</c:v>
                </c:pt>
                <c:pt idx="558">
                  <c:v>83.75</c:v>
                </c:pt>
                <c:pt idx="559">
                  <c:v>70.75</c:v>
                </c:pt>
                <c:pt idx="560">
                  <c:v>58.75</c:v>
                </c:pt>
                <c:pt idx="561">
                  <c:v>52</c:v>
                </c:pt>
                <c:pt idx="562">
                  <c:v>61.5</c:v>
                </c:pt>
                <c:pt idx="563">
                  <c:v>69</c:v>
                </c:pt>
                <c:pt idx="564">
                  <c:v>48</c:v>
                </c:pt>
                <c:pt idx="565">
                  <c:v>16</c:v>
                </c:pt>
                <c:pt idx="566">
                  <c:v>4.75</c:v>
                </c:pt>
                <c:pt idx="567">
                  <c:v>6.75</c:v>
                </c:pt>
                <c:pt idx="568">
                  <c:v>4.5</c:v>
                </c:pt>
                <c:pt idx="569">
                  <c:v>0.75</c:v>
                </c:pt>
                <c:pt idx="570">
                  <c:v>0</c:v>
                </c:pt>
                <c:pt idx="571">
                  <c:v>0</c:v>
                </c:pt>
                <c:pt idx="572">
                  <c:v>6</c:v>
                </c:pt>
                <c:pt idx="573">
                  <c:v>38.75</c:v>
                </c:pt>
                <c:pt idx="574">
                  <c:v>67.5</c:v>
                </c:pt>
                <c:pt idx="575">
                  <c:v>45.75</c:v>
                </c:pt>
                <c:pt idx="576">
                  <c:v>35.5</c:v>
                </c:pt>
                <c:pt idx="577">
                  <c:v>118.30000305175781</c:v>
                </c:pt>
                <c:pt idx="578">
                  <c:v>197.5</c:v>
                </c:pt>
                <c:pt idx="579">
                  <c:v>162.30000305175781</c:v>
                </c:pt>
                <c:pt idx="580">
                  <c:v>94.5</c:v>
                </c:pt>
                <c:pt idx="581">
                  <c:v>78.5</c:v>
                </c:pt>
                <c:pt idx="582">
                  <c:v>105.30000305175781</c:v>
                </c:pt>
                <c:pt idx="583">
                  <c:v>143.5</c:v>
                </c:pt>
                <c:pt idx="584">
                  <c:v>198</c:v>
                </c:pt>
                <c:pt idx="585">
                  <c:v>232.80000305175781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CF-4004-BC4A-E37398E01203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{2 min}'!$G$10:$G$11</c:f>
              <c:numCache>
                <c:formatCode>General</c:formatCode>
                <c:ptCount val="2"/>
                <c:pt idx="0">
                  <c:v>524.26171875</c:v>
                </c:pt>
                <c:pt idx="1">
                  <c:v>527.313720703125</c:v>
                </c:pt>
              </c:numCache>
            </c:numRef>
          </c:xVal>
          <c:yVal>
            <c:numRef>
              <c:f>'Sheet1 {2 min}'!$F$13:$F$14</c:f>
              <c:numCache>
                <c:formatCode>General</c:formatCode>
                <c:ptCount val="2"/>
                <c:pt idx="0">
                  <c:v>25800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CF-4004-BC4A-E37398E01203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{2 min}'!$G$4,'Sheet1 {2 min}'!$G$4)</c:f>
              <c:numCache>
                <c:formatCode>General</c:formatCode>
                <c:ptCount val="2"/>
                <c:pt idx="0">
                  <c:v>525.67010498046875</c:v>
                </c:pt>
                <c:pt idx="1">
                  <c:v>525.67010498046875</c:v>
                </c:pt>
              </c:numCache>
            </c:numRef>
          </c:xVal>
          <c:yVal>
            <c:numRef>
              <c:f>'Sheet1 {2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CF-4004-BC4A-E37398E01203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{2 min}'!$D$1:$D$12</c:f>
              <c:numCache>
                <c:formatCode>General</c:formatCode>
                <c:ptCount val="12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45600</c:v>
                </c:pt>
                <c:pt idx="2">
                  <c:v>135600</c:v>
                </c:pt>
                <c:pt idx="3">
                  <c:v>240000</c:v>
                </c:pt>
                <c:pt idx="4">
                  <c:v>258000</c:v>
                </c:pt>
                <c:pt idx="5">
                  <c:v>175200</c:v>
                </c:pt>
                <c:pt idx="6">
                  <c:v>81350</c:v>
                </c:pt>
                <c:pt idx="7">
                  <c:v>26750</c:v>
                </c:pt>
                <c:pt idx="8">
                  <c:v>7877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CF-4004-BC4A-E37398E01203}"/>
            </c:ext>
          </c:extLst>
        </c:ser>
        <c:ser>
          <c:idx val="4"/>
          <c:order val="4"/>
          <c:tx>
            <c:v>Binomial p = 0.388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min}'!$P$1:$P$31</c:f>
              <c:numCache>
                <c:formatCode>General</c:formatCode>
                <c:ptCount val="31"/>
                <c:pt idx="0">
                  <c:v>6051.4685494555997</c:v>
                </c:pt>
                <c:pt idx="1">
                  <c:v>43501.183713836224</c:v>
                </c:pt>
                <c:pt idx="2">
                  <c:v>136106.26902428962</c:v>
                </c:pt>
                <c:pt idx="3">
                  <c:v>239993.25003267577</c:v>
                </c:pt>
                <c:pt idx="4">
                  <c:v>257887.41868308233</c:v>
                </c:pt>
                <c:pt idx="5">
                  <c:v>175326.41876079899</c:v>
                </c:pt>
                <c:pt idx="6">
                  <c:v>81287.780282650681</c:v>
                </c:pt>
                <c:pt idx="7">
                  <c:v>26906.502793763008</c:v>
                </c:pt>
                <c:pt idx="8">
                  <c:v>6859.9020059749328</c:v>
                </c:pt>
                <c:pt idx="9">
                  <c:v>1424.9782397544429</c:v>
                </c:pt>
                <c:pt idx="10">
                  <c:v>250.69105616175835</c:v>
                </c:pt>
                <c:pt idx="11">
                  <c:v>38.379199696110412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CF-4004-BC4A-E37398E01203}"/>
            </c:ext>
          </c:extLst>
        </c:ser>
        <c:ser>
          <c:idx val="5"/>
          <c:order val="5"/>
          <c:tx>
            <c:v>Bimodal(1) 4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min}'!$M$1:$M$31</c:f>
              <c:numCache>
                <c:formatCode>General</c:formatCode>
                <c:ptCount val="31"/>
                <c:pt idx="0">
                  <c:v>222.86404038386604</c:v>
                </c:pt>
                <c:pt idx="1">
                  <c:v>2604.7833837812263</c:v>
                </c:pt>
                <c:pt idx="2">
                  <c:v>11802.64538360261</c:v>
                </c:pt>
                <c:pt idx="3">
                  <c:v>25665.994489252746</c:v>
                </c:pt>
                <c:pt idx="4">
                  <c:v>26761.389110810465</c:v>
                </c:pt>
                <c:pt idx="5">
                  <c:v>12272.189311156782</c:v>
                </c:pt>
                <c:pt idx="6">
                  <c:v>3695.7083756853599</c:v>
                </c:pt>
                <c:pt idx="7">
                  <c:v>845.24755536461873</c:v>
                </c:pt>
                <c:pt idx="8">
                  <c:v>157.85782151813933</c:v>
                </c:pt>
                <c:pt idx="9">
                  <c:v>25.119539213280806</c:v>
                </c:pt>
                <c:pt idx="10">
                  <c:v>3.5009117865485706</c:v>
                </c:pt>
                <c:pt idx="11">
                  <c:v>0.43550580933953353</c:v>
                </c:pt>
                <c:pt idx="12">
                  <c:v>4.8722395804189605E-2</c:v>
                </c:pt>
                <c:pt idx="13">
                  <c:v>4.4137406475331332E-3</c:v>
                </c:pt>
                <c:pt idx="14">
                  <c:v>1.3459823545178755E-8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ECF-4004-BC4A-E37398E01203}"/>
            </c:ext>
          </c:extLst>
        </c:ser>
        <c:ser>
          <c:idx val="6"/>
          <c:order val="6"/>
          <c:tx>
            <c:v>Bimodal(2) 6.2</c:v>
          </c:tx>
          <c:marker>
            <c:symbol val="none"/>
          </c:marker>
          <c:xVal>
            <c:numRef>
              <c:f>'Sheet1 {2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{2 min}'!$O$1:$O$31</c:f>
              <c:numCache>
                <c:formatCode>General</c:formatCode>
                <c:ptCount val="31"/>
                <c:pt idx="0">
                  <c:v>5828.6045090717334</c:v>
                </c:pt>
                <c:pt idx="1">
                  <c:v>40896.400330054996</c:v>
                </c:pt>
                <c:pt idx="2">
                  <c:v>124303.62364068702</c:v>
                </c:pt>
                <c:pt idx="3">
                  <c:v>214327.25554342303</c:v>
                </c:pt>
                <c:pt idx="4">
                  <c:v>231126.02957227186</c:v>
                </c:pt>
                <c:pt idx="5">
                  <c:v>163054.22944964221</c:v>
                </c:pt>
                <c:pt idx="6">
                  <c:v>77592.071906965328</c:v>
                </c:pt>
                <c:pt idx="7">
                  <c:v>26061.255238398389</c:v>
                </c:pt>
                <c:pt idx="8">
                  <c:v>6702.0441844567931</c:v>
                </c:pt>
                <c:pt idx="9">
                  <c:v>1399.8587005411621</c:v>
                </c:pt>
                <c:pt idx="10">
                  <c:v>247.19014437520977</c:v>
                </c:pt>
                <c:pt idx="11">
                  <c:v>37.94369388677088</c:v>
                </c:pt>
                <c:pt idx="12">
                  <c:v>5.1627105696283824</c:v>
                </c:pt>
                <c:pt idx="13">
                  <c:v>0.62817594371176488</c:v>
                </c:pt>
                <c:pt idx="14">
                  <c:v>6.6319891618047633E-2</c:v>
                </c:pt>
                <c:pt idx="15">
                  <c:v>5.0773351451150125E-3</c:v>
                </c:pt>
                <c:pt idx="16">
                  <c:v>1.2381970052849738E-4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ECF-4004-BC4A-E37398E0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5839"/>
        <c:axId val="89423295"/>
      </c:scatterChart>
      <c:valAx>
        <c:axId val="13409583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423295"/>
        <c:crosses val="autoZero"/>
        <c:crossBetween val="midCat"/>
      </c:valAx>
      <c:valAx>
        <c:axId val="89423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9583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{21 min}'!$K$101:$K$120</c:f>
              <c:numCache>
                <c:formatCode>General</c:formatCode>
                <c:ptCount val="20"/>
                <c:pt idx="0">
                  <c:v>1.9358327550461287</c:v>
                </c:pt>
                <c:pt idx="1">
                  <c:v>1.4282251343065147</c:v>
                </c:pt>
                <c:pt idx="2">
                  <c:v>1.8281345209742186</c:v>
                </c:pt>
                <c:pt idx="3">
                  <c:v>1.6792574500190347</c:v>
                </c:pt>
                <c:pt idx="4">
                  <c:v>1.7902252758798802</c:v>
                </c:pt>
                <c:pt idx="5">
                  <c:v>1.9352525234154212</c:v>
                </c:pt>
                <c:pt idx="6">
                  <c:v>1.8924834534438402</c:v>
                </c:pt>
                <c:pt idx="7">
                  <c:v>2.013301667904873</c:v>
                </c:pt>
                <c:pt idx="8">
                  <c:v>2.0059315196513805</c:v>
                </c:pt>
                <c:pt idx="9">
                  <c:v>1.8742396604489824</c:v>
                </c:pt>
              </c:numCache>
            </c:numRef>
          </c:xVal>
          <c:yVal>
            <c:numRef>
              <c:f>'Sheet1 {21 min}'!$Q$101:$Q$120</c:f>
              <c:numCache>
                <c:formatCode>General</c:formatCode>
                <c:ptCount val="20"/>
                <c:pt idx="0">
                  <c:v>0.37701671629195166</c:v>
                </c:pt>
                <c:pt idx="1">
                  <c:v>0.29405151897125259</c:v>
                </c:pt>
                <c:pt idx="2">
                  <c:v>0.35851992782800796</c:v>
                </c:pt>
                <c:pt idx="3">
                  <c:v>0.30244934830028147</c:v>
                </c:pt>
                <c:pt idx="4">
                  <c:v>0.34557077769434297</c:v>
                </c:pt>
                <c:pt idx="5">
                  <c:v>0.36595664146743151</c:v>
                </c:pt>
                <c:pt idx="6">
                  <c:v>0.40008494856303056</c:v>
                </c:pt>
                <c:pt idx="7">
                  <c:v>0.36702106396277395</c:v>
                </c:pt>
                <c:pt idx="8">
                  <c:v>0.35075088168472368</c:v>
                </c:pt>
                <c:pt idx="9">
                  <c:v>0.35610578882930138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6-4041-A072-B48F262FC0F0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{21 min}'!$M$101:$M$120</c:f>
              <c:numCache>
                <c:formatCode>General</c:formatCode>
                <c:ptCount val="20"/>
                <c:pt idx="0">
                  <c:v>5.2852749175757605</c:v>
                </c:pt>
                <c:pt idx="1">
                  <c:v>5.1176044347324021</c:v>
                </c:pt>
                <c:pt idx="2">
                  <c:v>5.3405593386254049</c:v>
                </c:pt>
                <c:pt idx="3">
                  <c:v>5.076500855088276</c:v>
                </c:pt>
                <c:pt idx="4">
                  <c:v>5.3055460190355967</c:v>
                </c:pt>
                <c:pt idx="5">
                  <c:v>5.1723858566848362</c:v>
                </c:pt>
                <c:pt idx="6">
                  <c:v>5.4196660306534676</c:v>
                </c:pt>
                <c:pt idx="7">
                  <c:v>5.2298514766742636</c:v>
                </c:pt>
                <c:pt idx="8">
                  <c:v>5.4485147354845944</c:v>
                </c:pt>
                <c:pt idx="9">
                  <c:v>5.3340515947376153</c:v>
                </c:pt>
              </c:numCache>
            </c:numRef>
          </c:xVal>
          <c:yVal>
            <c:numRef>
              <c:f>'Sheet1 {21 min}'!$R$101:$R$120</c:f>
              <c:numCache>
                <c:formatCode>General</c:formatCode>
                <c:ptCount val="20"/>
                <c:pt idx="0">
                  <c:v>0.62298328370804834</c:v>
                </c:pt>
                <c:pt idx="1">
                  <c:v>0.70594848102874741</c:v>
                </c:pt>
                <c:pt idx="2">
                  <c:v>0.64148007217199199</c:v>
                </c:pt>
                <c:pt idx="3">
                  <c:v>0.69755065169971864</c:v>
                </c:pt>
                <c:pt idx="4">
                  <c:v>0.65442922230565703</c:v>
                </c:pt>
                <c:pt idx="5">
                  <c:v>0.63404335853256855</c:v>
                </c:pt>
                <c:pt idx="6">
                  <c:v>0.59991505143696944</c:v>
                </c:pt>
                <c:pt idx="7">
                  <c:v>0.63297893603722599</c:v>
                </c:pt>
                <c:pt idx="8">
                  <c:v>0.64924911831527632</c:v>
                </c:pt>
                <c:pt idx="9">
                  <c:v>0.64389421117069856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6-4041-A072-B48F262FC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50911"/>
        <c:axId val="413345919"/>
      </c:scatterChart>
      <c:valAx>
        <c:axId val="413350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45919"/>
        <c:crosses val="autoZero"/>
        <c:crossBetween val="midCat"/>
      </c:valAx>
      <c:valAx>
        <c:axId val="41334591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509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{2 min}'!$I$78</c:f>
              <c:numCache>
                <c:formatCode>General</c:formatCode>
                <c:ptCount val="1"/>
                <c:pt idx="0">
                  <c:v>9.316581102460593E-2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87-4E52-A4EF-15A82444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424959"/>
        <c:axId val="8943161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187-4E52-A4EF-15A82444DD7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187-4E52-A4EF-15A82444DD7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187-4E52-A4EF-15A82444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4959"/>
        <c:axId val="89431615"/>
      </c:scatterChart>
      <c:catAx>
        <c:axId val="8942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31615"/>
        <c:crosses val="autoZero"/>
        <c:auto val="1"/>
        <c:lblAlgn val="ctr"/>
        <c:lblOffset val="100"/>
        <c:noMultiLvlLbl val="0"/>
      </c:catAx>
      <c:valAx>
        <c:axId val="8943161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42495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{2 min}'!$J$78</c:f>
              <c:numCache>
                <c:formatCode>General</c:formatCode>
                <c:ptCount val="1"/>
                <c:pt idx="0">
                  <c:v>0.15519387865620715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4-40CA-9E7B-954449F79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761637775"/>
        <c:axId val="17616311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min}'!$J$79</c:f>
              <c:numCache>
                <c:formatCode>General</c:formatCode>
                <c:ptCount val="1"/>
                <c:pt idx="0">
                  <c:v>8.1387729883879771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4-40CA-9E7B-954449F794F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min}'!$J$80</c:f>
              <c:numCache>
                <c:formatCode>General</c:formatCode>
                <c:ptCount val="1"/>
                <c:pt idx="0">
                  <c:v>4.0693864941939886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4-40CA-9E7B-954449F794F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min}'!$J$81</c:f>
              <c:numCache>
                <c:formatCode>General</c:formatCode>
                <c:ptCount val="1"/>
                <c:pt idx="0">
                  <c:v>2.0346932470969943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4-40CA-9E7B-954449F79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37775"/>
        <c:axId val="1761631119"/>
      </c:scatterChart>
      <c:catAx>
        <c:axId val="1761637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1631119"/>
        <c:crosses val="autoZero"/>
        <c:auto val="1"/>
        <c:lblAlgn val="ctr"/>
        <c:lblOffset val="100"/>
        <c:noMultiLvlLbl val="0"/>
      </c:catAx>
      <c:valAx>
        <c:axId val="17616311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616377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{2 min}'!$K$78</c:f>
              <c:numCache>
                <c:formatCode>General</c:formatCode>
                <c:ptCount val="1"/>
                <c:pt idx="0">
                  <c:v>0.20147902026061409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9-4433-9F15-3CCBDC28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215050719"/>
        <c:axId val="12150444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E9-4433-9F15-3CCBDC28445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E9-4433-9F15-3CCBDC28445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E9-4433-9F15-3CCBDC284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050719"/>
        <c:axId val="1215044479"/>
      </c:scatterChart>
      <c:catAx>
        <c:axId val="121505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5044479"/>
        <c:crosses val="autoZero"/>
        <c:auto val="1"/>
        <c:lblAlgn val="ctr"/>
        <c:lblOffset val="100"/>
        <c:noMultiLvlLbl val="0"/>
      </c:catAx>
      <c:valAx>
        <c:axId val="12150444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21505071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{2 min}'!$K$101:$K$120</c:f>
              <c:numCache>
                <c:formatCode>General</c:formatCode>
                <c:ptCount val="20"/>
                <c:pt idx="0">
                  <c:v>2.3203218049467083</c:v>
                </c:pt>
                <c:pt idx="1">
                  <c:v>2.5162920885789801</c:v>
                </c:pt>
                <c:pt idx="2">
                  <c:v>3.0302043437225499</c:v>
                </c:pt>
                <c:pt idx="3">
                  <c:v>2.467071040059301</c:v>
                </c:pt>
                <c:pt idx="4">
                  <c:v>2.9998502374181917</c:v>
                </c:pt>
                <c:pt idx="5">
                  <c:v>1.9162477282499513</c:v>
                </c:pt>
                <c:pt idx="6">
                  <c:v>3.0476470872227854</c:v>
                </c:pt>
                <c:pt idx="7">
                  <c:v>2.7202244725729581</c:v>
                </c:pt>
                <c:pt idx="8">
                  <c:v>3.0025478508777192</c:v>
                </c:pt>
                <c:pt idx="9">
                  <c:v>2.9468984888622631</c:v>
                </c:pt>
              </c:numCache>
            </c:numRef>
          </c:xVal>
          <c:yVal>
            <c:numRef>
              <c:f>'Sheet1 {2 min}'!$Q$101:$Q$120</c:f>
              <c:numCache>
                <c:formatCode>General</c:formatCode>
                <c:ptCount val="20"/>
                <c:pt idx="0">
                  <c:v>0.52933183467840006</c:v>
                </c:pt>
                <c:pt idx="1">
                  <c:v>0.5816957278671272</c:v>
                </c:pt>
                <c:pt idx="2">
                  <c:v>0.7987815131672823</c:v>
                </c:pt>
                <c:pt idx="3">
                  <c:v>0.26887674464119921</c:v>
                </c:pt>
                <c:pt idx="4">
                  <c:v>0.56010301229567305</c:v>
                </c:pt>
                <c:pt idx="5">
                  <c:v>0.34410772629005709</c:v>
                </c:pt>
                <c:pt idx="6">
                  <c:v>0.24857424977041406</c:v>
                </c:pt>
                <c:pt idx="7">
                  <c:v>0.61338830670436928</c:v>
                </c:pt>
                <c:pt idx="8">
                  <c:v>0.18986072984962296</c:v>
                </c:pt>
                <c:pt idx="9">
                  <c:v>0.10022024194031105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8-43DA-8B4D-EECA5B203686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{2 min}'!$M$101:$M$120</c:f>
              <c:numCache>
                <c:formatCode>General</c:formatCode>
                <c:ptCount val="20"/>
                <c:pt idx="0">
                  <c:v>4.1117809440678377</c:v>
                </c:pt>
                <c:pt idx="1">
                  <c:v>4.1389450421908878</c:v>
                </c:pt>
                <c:pt idx="2">
                  <c:v>3.2894304745905067</c:v>
                </c:pt>
                <c:pt idx="3">
                  <c:v>3.268614792458171</c:v>
                </c:pt>
                <c:pt idx="4">
                  <c:v>3.1366453523190199</c:v>
                </c:pt>
                <c:pt idx="5">
                  <c:v>3.5652659561049824</c:v>
                </c:pt>
                <c:pt idx="6">
                  <c:v>3.0948812563372061</c:v>
                </c:pt>
                <c:pt idx="7">
                  <c:v>3.8217273528690567</c:v>
                </c:pt>
                <c:pt idx="8">
                  <c:v>3.1754697276293222</c:v>
                </c:pt>
                <c:pt idx="9">
                  <c:v>3.158981819808333</c:v>
                </c:pt>
              </c:numCache>
            </c:numRef>
          </c:xVal>
          <c:yVal>
            <c:numRef>
              <c:f>'Sheet1 {2 min}'!$R$101:$R$120</c:f>
              <c:numCache>
                <c:formatCode>General</c:formatCode>
                <c:ptCount val="20"/>
                <c:pt idx="0">
                  <c:v>0.47066816532159989</c:v>
                </c:pt>
                <c:pt idx="1">
                  <c:v>0.4183042721328728</c:v>
                </c:pt>
                <c:pt idx="2">
                  <c:v>0.20121848683271762</c:v>
                </c:pt>
                <c:pt idx="3">
                  <c:v>0.73112325535880063</c:v>
                </c:pt>
                <c:pt idx="4">
                  <c:v>0.439896987704327</c:v>
                </c:pt>
                <c:pt idx="5">
                  <c:v>0.65589227370994285</c:v>
                </c:pt>
                <c:pt idx="6">
                  <c:v>0.75142575022958591</c:v>
                </c:pt>
                <c:pt idx="7">
                  <c:v>0.38661169329563067</c:v>
                </c:pt>
                <c:pt idx="8">
                  <c:v>0.81013927015037712</c:v>
                </c:pt>
                <c:pt idx="9">
                  <c:v>0.89977975805968891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8-43DA-8B4D-EECA5B20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61311"/>
        <c:axId val="182587215"/>
      </c:scatterChart>
      <c:valAx>
        <c:axId val="121496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87215"/>
        <c:crosses val="autoZero"/>
        <c:crossBetween val="midCat"/>
      </c:valAx>
      <c:valAx>
        <c:axId val="18258721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9613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{3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{3 min}'!$B$1:$B$586</c:f>
              <c:numCache>
                <c:formatCode>General</c:formatCode>
                <c:ptCount val="586"/>
                <c:pt idx="0">
                  <c:v>18</c:v>
                </c:pt>
                <c:pt idx="1">
                  <c:v>18.5</c:v>
                </c:pt>
                <c:pt idx="2">
                  <c:v>24.25</c:v>
                </c:pt>
                <c:pt idx="3">
                  <c:v>19.75</c:v>
                </c:pt>
                <c:pt idx="4">
                  <c:v>6</c:v>
                </c:pt>
                <c:pt idx="5">
                  <c:v>6.25</c:v>
                </c:pt>
                <c:pt idx="6">
                  <c:v>14.75</c:v>
                </c:pt>
                <c:pt idx="7">
                  <c:v>12.5</c:v>
                </c:pt>
                <c:pt idx="8">
                  <c:v>15.5</c:v>
                </c:pt>
                <c:pt idx="9">
                  <c:v>28.5</c:v>
                </c:pt>
                <c:pt idx="10">
                  <c:v>26.75</c:v>
                </c:pt>
                <c:pt idx="11">
                  <c:v>12.25</c:v>
                </c:pt>
                <c:pt idx="12">
                  <c:v>6</c:v>
                </c:pt>
                <c:pt idx="13">
                  <c:v>38.25</c:v>
                </c:pt>
                <c:pt idx="14">
                  <c:v>81.75</c:v>
                </c:pt>
                <c:pt idx="15">
                  <c:v>64</c:v>
                </c:pt>
                <c:pt idx="16">
                  <c:v>27</c:v>
                </c:pt>
                <c:pt idx="17">
                  <c:v>18.75</c:v>
                </c:pt>
                <c:pt idx="18">
                  <c:v>13.25</c:v>
                </c:pt>
                <c:pt idx="19">
                  <c:v>22.5</c:v>
                </c:pt>
                <c:pt idx="20">
                  <c:v>49</c:v>
                </c:pt>
                <c:pt idx="21">
                  <c:v>71</c:v>
                </c:pt>
                <c:pt idx="22">
                  <c:v>66.75</c:v>
                </c:pt>
                <c:pt idx="23">
                  <c:v>57.5</c:v>
                </c:pt>
                <c:pt idx="24">
                  <c:v>91.25</c:v>
                </c:pt>
                <c:pt idx="25">
                  <c:v>117.5</c:v>
                </c:pt>
                <c:pt idx="26">
                  <c:v>107</c:v>
                </c:pt>
                <c:pt idx="27">
                  <c:v>95.75</c:v>
                </c:pt>
                <c:pt idx="28">
                  <c:v>87</c:v>
                </c:pt>
                <c:pt idx="29">
                  <c:v>91.75</c:v>
                </c:pt>
                <c:pt idx="30">
                  <c:v>135.5</c:v>
                </c:pt>
                <c:pt idx="31">
                  <c:v>252.30000305175781</c:v>
                </c:pt>
                <c:pt idx="32">
                  <c:v>410.5</c:v>
                </c:pt>
                <c:pt idx="33">
                  <c:v>532</c:v>
                </c:pt>
                <c:pt idx="34">
                  <c:v>554.5</c:v>
                </c:pt>
                <c:pt idx="35">
                  <c:v>480</c:v>
                </c:pt>
                <c:pt idx="36">
                  <c:v>438.5</c:v>
                </c:pt>
                <c:pt idx="37">
                  <c:v>416.5</c:v>
                </c:pt>
                <c:pt idx="38">
                  <c:v>362.29998779296875</c:v>
                </c:pt>
                <c:pt idx="39">
                  <c:v>441.20001220703125</c:v>
                </c:pt>
                <c:pt idx="40">
                  <c:v>738</c:v>
                </c:pt>
                <c:pt idx="41">
                  <c:v>1001</c:v>
                </c:pt>
                <c:pt idx="42">
                  <c:v>838.29998779296875</c:v>
                </c:pt>
                <c:pt idx="43">
                  <c:v>405.5</c:v>
                </c:pt>
                <c:pt idx="44">
                  <c:v>180.30000305175781</c:v>
                </c:pt>
                <c:pt idx="45">
                  <c:v>144.80000305175781</c:v>
                </c:pt>
                <c:pt idx="46">
                  <c:v>98</c:v>
                </c:pt>
                <c:pt idx="47">
                  <c:v>56.5</c:v>
                </c:pt>
                <c:pt idx="48">
                  <c:v>55</c:v>
                </c:pt>
                <c:pt idx="49">
                  <c:v>62.75</c:v>
                </c:pt>
                <c:pt idx="50">
                  <c:v>60.75</c:v>
                </c:pt>
                <c:pt idx="51">
                  <c:v>43.75</c:v>
                </c:pt>
                <c:pt idx="52">
                  <c:v>34.25</c:v>
                </c:pt>
                <c:pt idx="53">
                  <c:v>41.75</c:v>
                </c:pt>
                <c:pt idx="54">
                  <c:v>39.5</c:v>
                </c:pt>
                <c:pt idx="55">
                  <c:v>46.25</c:v>
                </c:pt>
                <c:pt idx="56">
                  <c:v>71.5</c:v>
                </c:pt>
                <c:pt idx="57">
                  <c:v>64.75</c:v>
                </c:pt>
                <c:pt idx="58">
                  <c:v>31.25</c:v>
                </c:pt>
                <c:pt idx="59">
                  <c:v>20.5</c:v>
                </c:pt>
                <c:pt idx="60">
                  <c:v>36.75</c:v>
                </c:pt>
                <c:pt idx="61">
                  <c:v>62</c:v>
                </c:pt>
                <c:pt idx="62">
                  <c:v>73.75</c:v>
                </c:pt>
                <c:pt idx="63">
                  <c:v>58.25</c:v>
                </c:pt>
                <c:pt idx="64">
                  <c:v>41</c:v>
                </c:pt>
                <c:pt idx="65">
                  <c:v>35.75</c:v>
                </c:pt>
                <c:pt idx="66">
                  <c:v>35.25</c:v>
                </c:pt>
                <c:pt idx="67">
                  <c:v>65.25</c:v>
                </c:pt>
                <c:pt idx="68">
                  <c:v>92.75</c:v>
                </c:pt>
                <c:pt idx="69">
                  <c:v>92</c:v>
                </c:pt>
                <c:pt idx="70">
                  <c:v>88.75</c:v>
                </c:pt>
                <c:pt idx="71">
                  <c:v>71.5</c:v>
                </c:pt>
                <c:pt idx="72">
                  <c:v>49.5</c:v>
                </c:pt>
                <c:pt idx="73">
                  <c:v>44</c:v>
                </c:pt>
                <c:pt idx="74">
                  <c:v>46.75</c:v>
                </c:pt>
                <c:pt idx="75">
                  <c:v>38</c:v>
                </c:pt>
                <c:pt idx="76">
                  <c:v>40.5</c:v>
                </c:pt>
                <c:pt idx="77">
                  <c:v>67.5</c:v>
                </c:pt>
                <c:pt idx="78">
                  <c:v>72.75</c:v>
                </c:pt>
                <c:pt idx="79">
                  <c:v>51.75</c:v>
                </c:pt>
                <c:pt idx="80">
                  <c:v>57.75</c:v>
                </c:pt>
                <c:pt idx="81">
                  <c:v>204.30000305175781</c:v>
                </c:pt>
                <c:pt idx="82">
                  <c:v>964.79998779296875</c:v>
                </c:pt>
                <c:pt idx="83">
                  <c:v>2271</c:v>
                </c:pt>
                <c:pt idx="84">
                  <c:v>2934</c:v>
                </c:pt>
                <c:pt idx="85">
                  <c:v>2324</c:v>
                </c:pt>
                <c:pt idx="86">
                  <c:v>1152</c:v>
                </c:pt>
                <c:pt idx="87">
                  <c:v>420.70001220703125</c:v>
                </c:pt>
                <c:pt idx="88">
                  <c:v>230</c:v>
                </c:pt>
                <c:pt idx="89">
                  <c:v>268</c:v>
                </c:pt>
                <c:pt idx="90">
                  <c:v>579</c:v>
                </c:pt>
                <c:pt idx="91">
                  <c:v>1015</c:v>
                </c:pt>
                <c:pt idx="92">
                  <c:v>1066</c:v>
                </c:pt>
                <c:pt idx="93">
                  <c:v>628</c:v>
                </c:pt>
                <c:pt idx="94">
                  <c:v>218.30000305175781</c:v>
                </c:pt>
                <c:pt idx="95">
                  <c:v>87</c:v>
                </c:pt>
                <c:pt idx="96">
                  <c:v>58.25</c:v>
                </c:pt>
                <c:pt idx="97">
                  <c:v>39</c:v>
                </c:pt>
                <c:pt idx="98">
                  <c:v>37.25</c:v>
                </c:pt>
                <c:pt idx="99">
                  <c:v>53.5</c:v>
                </c:pt>
                <c:pt idx="100">
                  <c:v>75</c:v>
                </c:pt>
                <c:pt idx="101">
                  <c:v>93.5</c:v>
                </c:pt>
                <c:pt idx="102">
                  <c:v>100.5</c:v>
                </c:pt>
                <c:pt idx="103">
                  <c:v>75.75</c:v>
                </c:pt>
                <c:pt idx="104">
                  <c:v>37.25</c:v>
                </c:pt>
                <c:pt idx="105">
                  <c:v>29.75</c:v>
                </c:pt>
                <c:pt idx="106">
                  <c:v>41.25</c:v>
                </c:pt>
                <c:pt idx="107">
                  <c:v>55.75</c:v>
                </c:pt>
                <c:pt idx="108">
                  <c:v>84.75</c:v>
                </c:pt>
                <c:pt idx="109">
                  <c:v>96.5</c:v>
                </c:pt>
                <c:pt idx="110">
                  <c:v>74.25</c:v>
                </c:pt>
                <c:pt idx="111">
                  <c:v>61.25</c:v>
                </c:pt>
                <c:pt idx="112">
                  <c:v>57.5</c:v>
                </c:pt>
                <c:pt idx="113">
                  <c:v>43.75</c:v>
                </c:pt>
                <c:pt idx="114">
                  <c:v>44.5</c:v>
                </c:pt>
                <c:pt idx="115">
                  <c:v>50.75</c:v>
                </c:pt>
                <c:pt idx="116">
                  <c:v>48.75</c:v>
                </c:pt>
                <c:pt idx="117">
                  <c:v>53.5</c:v>
                </c:pt>
                <c:pt idx="118">
                  <c:v>70.5</c:v>
                </c:pt>
                <c:pt idx="119">
                  <c:v>90</c:v>
                </c:pt>
                <c:pt idx="120">
                  <c:v>76</c:v>
                </c:pt>
                <c:pt idx="121">
                  <c:v>40</c:v>
                </c:pt>
                <c:pt idx="122">
                  <c:v>34.25</c:v>
                </c:pt>
                <c:pt idx="123">
                  <c:v>66.5</c:v>
                </c:pt>
                <c:pt idx="124">
                  <c:v>146.5</c:v>
                </c:pt>
                <c:pt idx="125">
                  <c:v>196</c:v>
                </c:pt>
                <c:pt idx="126">
                  <c:v>128.80000305175781</c:v>
                </c:pt>
                <c:pt idx="127">
                  <c:v>62</c:v>
                </c:pt>
                <c:pt idx="128">
                  <c:v>72.75</c:v>
                </c:pt>
                <c:pt idx="129">
                  <c:v>140.30000305175781</c:v>
                </c:pt>
                <c:pt idx="130">
                  <c:v>280.5</c:v>
                </c:pt>
                <c:pt idx="131">
                  <c:v>751.5</c:v>
                </c:pt>
                <c:pt idx="132">
                  <c:v>3123</c:v>
                </c:pt>
                <c:pt idx="133">
                  <c:v>9607</c:v>
                </c:pt>
                <c:pt idx="134">
                  <c:v>16640</c:v>
                </c:pt>
                <c:pt idx="135">
                  <c:v>16050</c:v>
                </c:pt>
                <c:pt idx="136">
                  <c:v>8746</c:v>
                </c:pt>
                <c:pt idx="137">
                  <c:v>2939</c:v>
                </c:pt>
                <c:pt idx="138">
                  <c:v>1005</c:v>
                </c:pt>
                <c:pt idx="139">
                  <c:v>705</c:v>
                </c:pt>
                <c:pt idx="140">
                  <c:v>825.5</c:v>
                </c:pt>
                <c:pt idx="141">
                  <c:v>992.79998779296875</c:v>
                </c:pt>
                <c:pt idx="142">
                  <c:v>1001</c:v>
                </c:pt>
                <c:pt idx="143">
                  <c:v>773</c:v>
                </c:pt>
                <c:pt idx="144">
                  <c:v>464.79998779296875</c:v>
                </c:pt>
                <c:pt idx="145">
                  <c:v>308</c:v>
                </c:pt>
                <c:pt idx="146">
                  <c:v>208.5</c:v>
                </c:pt>
                <c:pt idx="147">
                  <c:v>113</c:v>
                </c:pt>
                <c:pt idx="148">
                  <c:v>105.30000305175781</c:v>
                </c:pt>
                <c:pt idx="149">
                  <c:v>155.30000305175781</c:v>
                </c:pt>
                <c:pt idx="150">
                  <c:v>211.19999694824219</c:v>
                </c:pt>
                <c:pt idx="151">
                  <c:v>203</c:v>
                </c:pt>
                <c:pt idx="152">
                  <c:v>127.30000305175781</c:v>
                </c:pt>
                <c:pt idx="153">
                  <c:v>81</c:v>
                </c:pt>
                <c:pt idx="154">
                  <c:v>94.75</c:v>
                </c:pt>
                <c:pt idx="155">
                  <c:v>123.5</c:v>
                </c:pt>
                <c:pt idx="156">
                  <c:v>136.69999694824219</c:v>
                </c:pt>
                <c:pt idx="157">
                  <c:v>133.69999694824219</c:v>
                </c:pt>
                <c:pt idx="158">
                  <c:v>115.30000305175781</c:v>
                </c:pt>
                <c:pt idx="159">
                  <c:v>105</c:v>
                </c:pt>
                <c:pt idx="160">
                  <c:v>98.25</c:v>
                </c:pt>
                <c:pt idx="161">
                  <c:v>71.5</c:v>
                </c:pt>
                <c:pt idx="162">
                  <c:v>70.75</c:v>
                </c:pt>
                <c:pt idx="163">
                  <c:v>95</c:v>
                </c:pt>
                <c:pt idx="164">
                  <c:v>129.30000305175781</c:v>
                </c:pt>
                <c:pt idx="165">
                  <c:v>169.80000305175781</c:v>
                </c:pt>
                <c:pt idx="166">
                  <c:v>185.30000305175781</c:v>
                </c:pt>
                <c:pt idx="167">
                  <c:v>159.30000305175781</c:v>
                </c:pt>
                <c:pt idx="168">
                  <c:v>98.25</c:v>
                </c:pt>
                <c:pt idx="169">
                  <c:v>73.75</c:v>
                </c:pt>
                <c:pt idx="170">
                  <c:v>106</c:v>
                </c:pt>
                <c:pt idx="171">
                  <c:v>135.69999694824219</c:v>
                </c:pt>
                <c:pt idx="172">
                  <c:v>124.19999694824219</c:v>
                </c:pt>
                <c:pt idx="173">
                  <c:v>98.25</c:v>
                </c:pt>
                <c:pt idx="174">
                  <c:v>94.25</c:v>
                </c:pt>
                <c:pt idx="175">
                  <c:v>125.80000305175781</c:v>
                </c:pt>
                <c:pt idx="176">
                  <c:v>180.30000305175781</c:v>
                </c:pt>
                <c:pt idx="177">
                  <c:v>186.30000305175781</c:v>
                </c:pt>
                <c:pt idx="178">
                  <c:v>153.80000305175781</c:v>
                </c:pt>
                <c:pt idx="179">
                  <c:v>172</c:v>
                </c:pt>
                <c:pt idx="180">
                  <c:v>327.5</c:v>
                </c:pt>
                <c:pt idx="181">
                  <c:v>979.70001220703125</c:v>
                </c:pt>
                <c:pt idx="182">
                  <c:v>4895</c:v>
                </c:pt>
                <c:pt idx="183">
                  <c:v>23810</c:v>
                </c:pt>
                <c:pt idx="184">
                  <c:v>56420</c:v>
                </c:pt>
                <c:pt idx="185">
                  <c:v>65340</c:v>
                </c:pt>
                <c:pt idx="186">
                  <c:v>37800</c:v>
                </c:pt>
                <c:pt idx="187">
                  <c:v>10680</c:v>
                </c:pt>
                <c:pt idx="188">
                  <c:v>1800</c:v>
                </c:pt>
                <c:pt idx="189">
                  <c:v>576.29998779296875</c:v>
                </c:pt>
                <c:pt idx="190">
                  <c:v>559</c:v>
                </c:pt>
                <c:pt idx="191">
                  <c:v>696.29998779296875</c:v>
                </c:pt>
                <c:pt idx="192">
                  <c:v>725.5</c:v>
                </c:pt>
                <c:pt idx="193">
                  <c:v>561.20001220703125</c:v>
                </c:pt>
                <c:pt idx="194">
                  <c:v>402.5</c:v>
                </c:pt>
                <c:pt idx="195">
                  <c:v>340.79998779296875</c:v>
                </c:pt>
                <c:pt idx="196">
                  <c:v>260.29998779296875</c:v>
                </c:pt>
                <c:pt idx="197">
                  <c:v>208.30000305175781</c:v>
                </c:pt>
                <c:pt idx="198">
                  <c:v>165</c:v>
                </c:pt>
                <c:pt idx="199">
                  <c:v>95.25</c:v>
                </c:pt>
                <c:pt idx="200">
                  <c:v>77.25</c:v>
                </c:pt>
                <c:pt idx="201">
                  <c:v>95</c:v>
                </c:pt>
                <c:pt idx="202">
                  <c:v>135</c:v>
                </c:pt>
                <c:pt idx="203">
                  <c:v>193.5</c:v>
                </c:pt>
                <c:pt idx="204">
                  <c:v>192.5</c:v>
                </c:pt>
                <c:pt idx="205">
                  <c:v>158.5</c:v>
                </c:pt>
                <c:pt idx="206">
                  <c:v>151.80000305175781</c:v>
                </c:pt>
                <c:pt idx="207">
                  <c:v>135.30000305175781</c:v>
                </c:pt>
                <c:pt idx="208">
                  <c:v>150.5</c:v>
                </c:pt>
                <c:pt idx="209">
                  <c:v>209</c:v>
                </c:pt>
                <c:pt idx="210">
                  <c:v>233.69999694824219</c:v>
                </c:pt>
                <c:pt idx="211">
                  <c:v>212.69999694824219</c:v>
                </c:pt>
                <c:pt idx="212">
                  <c:v>198.80000305175781</c:v>
                </c:pt>
                <c:pt idx="213">
                  <c:v>200.5</c:v>
                </c:pt>
                <c:pt idx="214">
                  <c:v>192.30000305175781</c:v>
                </c:pt>
                <c:pt idx="215">
                  <c:v>187</c:v>
                </c:pt>
                <c:pt idx="216">
                  <c:v>163</c:v>
                </c:pt>
                <c:pt idx="217">
                  <c:v>142</c:v>
                </c:pt>
                <c:pt idx="218">
                  <c:v>158.5</c:v>
                </c:pt>
                <c:pt idx="219">
                  <c:v>146.19999694824219</c:v>
                </c:pt>
                <c:pt idx="220">
                  <c:v>136.30000305175781</c:v>
                </c:pt>
                <c:pt idx="221">
                  <c:v>184</c:v>
                </c:pt>
                <c:pt idx="222">
                  <c:v>242.80000305175781</c:v>
                </c:pt>
                <c:pt idx="223">
                  <c:v>291.79998779296875</c:v>
                </c:pt>
                <c:pt idx="224">
                  <c:v>312</c:v>
                </c:pt>
                <c:pt idx="225">
                  <c:v>282.20001220703125</c:v>
                </c:pt>
                <c:pt idx="226">
                  <c:v>279</c:v>
                </c:pt>
                <c:pt idx="227">
                  <c:v>357</c:v>
                </c:pt>
                <c:pt idx="228">
                  <c:v>363</c:v>
                </c:pt>
                <c:pt idx="229">
                  <c:v>337.70001220703125</c:v>
                </c:pt>
                <c:pt idx="230">
                  <c:v>446.79998779296875</c:v>
                </c:pt>
                <c:pt idx="231">
                  <c:v>724.70001220703125</c:v>
                </c:pt>
                <c:pt idx="232">
                  <c:v>3621</c:v>
                </c:pt>
                <c:pt idx="233">
                  <c:v>32260</c:v>
                </c:pt>
                <c:pt idx="234">
                  <c:v>118700</c:v>
                </c:pt>
                <c:pt idx="235">
                  <c:v>179400</c:v>
                </c:pt>
                <c:pt idx="236">
                  <c:v>118800</c:v>
                </c:pt>
                <c:pt idx="237">
                  <c:v>31850</c:v>
                </c:pt>
                <c:pt idx="238">
                  <c:v>3180</c:v>
                </c:pt>
                <c:pt idx="239">
                  <c:v>614.79998779296875</c:v>
                </c:pt>
                <c:pt idx="240">
                  <c:v>922</c:v>
                </c:pt>
                <c:pt idx="241">
                  <c:v>1468</c:v>
                </c:pt>
                <c:pt idx="242">
                  <c:v>1370</c:v>
                </c:pt>
                <c:pt idx="243">
                  <c:v>805</c:v>
                </c:pt>
                <c:pt idx="244">
                  <c:v>420.70001220703125</c:v>
                </c:pt>
                <c:pt idx="245">
                  <c:v>282.20001220703125</c:v>
                </c:pt>
                <c:pt idx="246">
                  <c:v>303.29998779296875</c:v>
                </c:pt>
                <c:pt idx="247">
                  <c:v>487.20001220703125</c:v>
                </c:pt>
                <c:pt idx="248">
                  <c:v>571.5</c:v>
                </c:pt>
                <c:pt idx="249">
                  <c:v>399.5</c:v>
                </c:pt>
                <c:pt idx="250">
                  <c:v>208.69999694824219</c:v>
                </c:pt>
                <c:pt idx="251">
                  <c:v>255.30000305175781</c:v>
                </c:pt>
                <c:pt idx="252">
                  <c:v>399.5</c:v>
                </c:pt>
                <c:pt idx="253">
                  <c:v>574</c:v>
                </c:pt>
                <c:pt idx="254">
                  <c:v>809</c:v>
                </c:pt>
                <c:pt idx="255">
                  <c:v>735.5</c:v>
                </c:pt>
                <c:pt idx="256">
                  <c:v>481</c:v>
                </c:pt>
                <c:pt idx="257">
                  <c:v>362.29998779296875</c:v>
                </c:pt>
                <c:pt idx="258">
                  <c:v>228.80000305175781</c:v>
                </c:pt>
                <c:pt idx="259">
                  <c:v>188</c:v>
                </c:pt>
                <c:pt idx="260">
                  <c:v>278.79998779296875</c:v>
                </c:pt>
                <c:pt idx="261">
                  <c:v>251.80000305175781</c:v>
                </c:pt>
                <c:pt idx="262">
                  <c:v>157.5</c:v>
                </c:pt>
                <c:pt idx="263">
                  <c:v>150</c:v>
                </c:pt>
                <c:pt idx="264">
                  <c:v>211.5</c:v>
                </c:pt>
                <c:pt idx="265">
                  <c:v>289.79998779296875</c:v>
                </c:pt>
                <c:pt idx="266">
                  <c:v>348</c:v>
                </c:pt>
                <c:pt idx="267">
                  <c:v>330</c:v>
                </c:pt>
                <c:pt idx="268">
                  <c:v>267.20001220703125</c:v>
                </c:pt>
                <c:pt idx="269">
                  <c:v>239.80000305175781</c:v>
                </c:pt>
                <c:pt idx="270">
                  <c:v>165.5</c:v>
                </c:pt>
                <c:pt idx="271">
                  <c:v>84.75</c:v>
                </c:pt>
                <c:pt idx="272">
                  <c:v>150.19999694824219</c:v>
                </c:pt>
                <c:pt idx="273">
                  <c:v>283.29998779296875</c:v>
                </c:pt>
                <c:pt idx="274">
                  <c:v>291.5</c:v>
                </c:pt>
                <c:pt idx="275">
                  <c:v>259</c:v>
                </c:pt>
                <c:pt idx="276">
                  <c:v>383</c:v>
                </c:pt>
                <c:pt idx="277">
                  <c:v>501</c:v>
                </c:pt>
                <c:pt idx="278">
                  <c:v>436</c:v>
                </c:pt>
                <c:pt idx="279">
                  <c:v>374</c:v>
                </c:pt>
                <c:pt idx="280">
                  <c:v>471.29998779296875</c:v>
                </c:pt>
                <c:pt idx="281">
                  <c:v>681.29998779296875</c:v>
                </c:pt>
                <c:pt idx="282">
                  <c:v>2283</c:v>
                </c:pt>
                <c:pt idx="283">
                  <c:v>23970</c:v>
                </c:pt>
                <c:pt idx="284">
                  <c:v>135500</c:v>
                </c:pt>
                <c:pt idx="285">
                  <c:v>260500</c:v>
                </c:pt>
                <c:pt idx="286">
                  <c:v>206600</c:v>
                </c:pt>
                <c:pt idx="287">
                  <c:v>65400</c:v>
                </c:pt>
                <c:pt idx="288">
                  <c:v>6629</c:v>
                </c:pt>
                <c:pt idx="289">
                  <c:v>1109</c:v>
                </c:pt>
                <c:pt idx="290">
                  <c:v>1035</c:v>
                </c:pt>
                <c:pt idx="291">
                  <c:v>1725</c:v>
                </c:pt>
                <c:pt idx="292">
                  <c:v>1929</c:v>
                </c:pt>
                <c:pt idx="293">
                  <c:v>1147</c:v>
                </c:pt>
                <c:pt idx="294">
                  <c:v>410.5</c:v>
                </c:pt>
                <c:pt idx="295">
                  <c:v>249</c:v>
                </c:pt>
                <c:pt idx="296">
                  <c:v>675.79998779296875</c:v>
                </c:pt>
                <c:pt idx="297">
                  <c:v>1612</c:v>
                </c:pt>
                <c:pt idx="298">
                  <c:v>1834</c:v>
                </c:pt>
                <c:pt idx="299">
                  <c:v>982</c:v>
                </c:pt>
                <c:pt idx="300">
                  <c:v>308</c:v>
                </c:pt>
                <c:pt idx="301">
                  <c:v>189.5</c:v>
                </c:pt>
                <c:pt idx="302">
                  <c:v>228.30000305175781</c:v>
                </c:pt>
                <c:pt idx="303">
                  <c:v>671.5</c:v>
                </c:pt>
                <c:pt idx="304">
                  <c:v>1489</c:v>
                </c:pt>
                <c:pt idx="305">
                  <c:v>1548</c:v>
                </c:pt>
                <c:pt idx="306">
                  <c:v>756.29998779296875</c:v>
                </c:pt>
                <c:pt idx="307">
                  <c:v>299.5</c:v>
                </c:pt>
                <c:pt idx="308">
                  <c:v>283.5</c:v>
                </c:pt>
                <c:pt idx="309">
                  <c:v>291.5</c:v>
                </c:pt>
                <c:pt idx="310">
                  <c:v>347.29998779296875</c:v>
                </c:pt>
                <c:pt idx="311">
                  <c:v>356.5</c:v>
                </c:pt>
                <c:pt idx="312">
                  <c:v>289</c:v>
                </c:pt>
                <c:pt idx="313">
                  <c:v>267.20001220703125</c:v>
                </c:pt>
                <c:pt idx="314">
                  <c:v>303</c:v>
                </c:pt>
                <c:pt idx="315">
                  <c:v>400</c:v>
                </c:pt>
                <c:pt idx="316">
                  <c:v>453.5</c:v>
                </c:pt>
                <c:pt idx="317">
                  <c:v>388.5</c:v>
                </c:pt>
                <c:pt idx="318">
                  <c:v>321.20001220703125</c:v>
                </c:pt>
                <c:pt idx="319">
                  <c:v>278.79998779296875</c:v>
                </c:pt>
                <c:pt idx="320">
                  <c:v>251</c:v>
                </c:pt>
                <c:pt idx="321">
                  <c:v>231</c:v>
                </c:pt>
                <c:pt idx="322">
                  <c:v>197.19999694824219</c:v>
                </c:pt>
                <c:pt idx="323">
                  <c:v>289.79998779296875</c:v>
                </c:pt>
                <c:pt idx="324">
                  <c:v>446</c:v>
                </c:pt>
                <c:pt idx="325">
                  <c:v>404.79998779296875</c:v>
                </c:pt>
                <c:pt idx="326">
                  <c:v>274.5</c:v>
                </c:pt>
                <c:pt idx="327">
                  <c:v>284.5</c:v>
                </c:pt>
                <c:pt idx="328">
                  <c:v>365.79998779296875</c:v>
                </c:pt>
                <c:pt idx="329">
                  <c:v>351</c:v>
                </c:pt>
                <c:pt idx="330">
                  <c:v>256.5</c:v>
                </c:pt>
                <c:pt idx="331">
                  <c:v>364.29998779296875</c:v>
                </c:pt>
                <c:pt idx="332">
                  <c:v>1766</c:v>
                </c:pt>
                <c:pt idx="333">
                  <c:v>16010</c:v>
                </c:pt>
                <c:pt idx="334">
                  <c:v>103900</c:v>
                </c:pt>
                <c:pt idx="335">
                  <c:v>229100</c:v>
                </c:pt>
                <c:pt idx="336">
                  <c:v>211200</c:v>
                </c:pt>
                <c:pt idx="337">
                  <c:v>80260</c:v>
                </c:pt>
                <c:pt idx="338">
                  <c:v>9489</c:v>
                </c:pt>
                <c:pt idx="339">
                  <c:v>1036</c:v>
                </c:pt>
                <c:pt idx="340">
                  <c:v>789.5</c:v>
                </c:pt>
                <c:pt idx="341">
                  <c:v>1590</c:v>
                </c:pt>
                <c:pt idx="342">
                  <c:v>2109</c:v>
                </c:pt>
                <c:pt idx="343">
                  <c:v>1476</c:v>
                </c:pt>
                <c:pt idx="344">
                  <c:v>587.79998779296875</c:v>
                </c:pt>
                <c:pt idx="345">
                  <c:v>234</c:v>
                </c:pt>
                <c:pt idx="346">
                  <c:v>507.5</c:v>
                </c:pt>
                <c:pt idx="347">
                  <c:v>1660</c:v>
                </c:pt>
                <c:pt idx="348">
                  <c:v>2389</c:v>
                </c:pt>
                <c:pt idx="349">
                  <c:v>1482</c:v>
                </c:pt>
                <c:pt idx="350">
                  <c:v>400</c:v>
                </c:pt>
                <c:pt idx="351">
                  <c:v>123.19999694824219</c:v>
                </c:pt>
                <c:pt idx="352">
                  <c:v>184</c:v>
                </c:pt>
                <c:pt idx="353">
                  <c:v>550</c:v>
                </c:pt>
                <c:pt idx="354">
                  <c:v>1154</c:v>
                </c:pt>
                <c:pt idx="355">
                  <c:v>1262</c:v>
                </c:pt>
                <c:pt idx="356">
                  <c:v>730</c:v>
                </c:pt>
                <c:pt idx="357">
                  <c:v>287</c:v>
                </c:pt>
                <c:pt idx="358">
                  <c:v>181</c:v>
                </c:pt>
                <c:pt idx="359">
                  <c:v>234</c:v>
                </c:pt>
                <c:pt idx="360">
                  <c:v>318.5</c:v>
                </c:pt>
                <c:pt idx="361">
                  <c:v>345.29998779296875</c:v>
                </c:pt>
                <c:pt idx="362">
                  <c:v>305</c:v>
                </c:pt>
                <c:pt idx="363">
                  <c:v>266.5</c:v>
                </c:pt>
                <c:pt idx="364">
                  <c:v>243.80000305175781</c:v>
                </c:pt>
                <c:pt idx="365">
                  <c:v>325</c:v>
                </c:pt>
                <c:pt idx="366">
                  <c:v>496.5</c:v>
                </c:pt>
                <c:pt idx="367">
                  <c:v>481</c:v>
                </c:pt>
                <c:pt idx="368">
                  <c:v>302.5</c:v>
                </c:pt>
                <c:pt idx="369">
                  <c:v>191</c:v>
                </c:pt>
                <c:pt idx="370">
                  <c:v>143.30000305175781</c:v>
                </c:pt>
                <c:pt idx="371">
                  <c:v>122.19999694824219</c:v>
                </c:pt>
                <c:pt idx="372">
                  <c:v>159</c:v>
                </c:pt>
                <c:pt idx="373">
                  <c:v>200.19999694824219</c:v>
                </c:pt>
                <c:pt idx="374">
                  <c:v>183.5</c:v>
                </c:pt>
                <c:pt idx="375">
                  <c:v>138.30000305175781</c:v>
                </c:pt>
                <c:pt idx="376">
                  <c:v>121.19999694824219</c:v>
                </c:pt>
                <c:pt idx="377">
                  <c:v>202.30000305175781</c:v>
                </c:pt>
                <c:pt idx="378">
                  <c:v>327</c:v>
                </c:pt>
                <c:pt idx="379">
                  <c:v>416.20001220703125</c:v>
                </c:pt>
                <c:pt idx="380">
                  <c:v>482</c:v>
                </c:pt>
                <c:pt idx="381">
                  <c:v>535.29998779296875</c:v>
                </c:pt>
                <c:pt idx="382">
                  <c:v>1160</c:v>
                </c:pt>
                <c:pt idx="383">
                  <c:v>9161</c:v>
                </c:pt>
                <c:pt idx="384">
                  <c:v>53480</c:v>
                </c:pt>
                <c:pt idx="385">
                  <c:v>123600</c:v>
                </c:pt>
                <c:pt idx="386">
                  <c:v>127700</c:v>
                </c:pt>
                <c:pt idx="387">
                  <c:v>58720</c:v>
                </c:pt>
                <c:pt idx="388">
                  <c:v>10510</c:v>
                </c:pt>
                <c:pt idx="389">
                  <c:v>1314</c:v>
                </c:pt>
                <c:pt idx="390">
                  <c:v>503.70001220703125</c:v>
                </c:pt>
                <c:pt idx="391">
                  <c:v>733.20001220703125</c:v>
                </c:pt>
                <c:pt idx="392">
                  <c:v>993.5</c:v>
                </c:pt>
                <c:pt idx="393">
                  <c:v>775.5</c:v>
                </c:pt>
                <c:pt idx="394">
                  <c:v>384.20001220703125</c:v>
                </c:pt>
                <c:pt idx="395">
                  <c:v>258.29998779296875</c:v>
                </c:pt>
                <c:pt idx="396">
                  <c:v>343.5</c:v>
                </c:pt>
                <c:pt idx="397">
                  <c:v>925.79998779296875</c:v>
                </c:pt>
                <c:pt idx="398">
                  <c:v>1426</c:v>
                </c:pt>
                <c:pt idx="399">
                  <c:v>914</c:v>
                </c:pt>
                <c:pt idx="400">
                  <c:v>266.5</c:v>
                </c:pt>
                <c:pt idx="401">
                  <c:v>143.5</c:v>
                </c:pt>
                <c:pt idx="402">
                  <c:v>142.5</c:v>
                </c:pt>
                <c:pt idx="403">
                  <c:v>192.80000305175781</c:v>
                </c:pt>
                <c:pt idx="404">
                  <c:v>343.79998779296875</c:v>
                </c:pt>
                <c:pt idx="405">
                  <c:v>395.5</c:v>
                </c:pt>
                <c:pt idx="406">
                  <c:v>257.5</c:v>
                </c:pt>
                <c:pt idx="407">
                  <c:v>152</c:v>
                </c:pt>
                <c:pt idx="408">
                  <c:v>123.80000305175781</c:v>
                </c:pt>
                <c:pt idx="409">
                  <c:v>84</c:v>
                </c:pt>
                <c:pt idx="410">
                  <c:v>115.30000305175781</c:v>
                </c:pt>
                <c:pt idx="411">
                  <c:v>187.5</c:v>
                </c:pt>
                <c:pt idx="412">
                  <c:v>163</c:v>
                </c:pt>
                <c:pt idx="413">
                  <c:v>110.30000305175781</c:v>
                </c:pt>
                <c:pt idx="414">
                  <c:v>119.19999694824219</c:v>
                </c:pt>
                <c:pt idx="415">
                  <c:v>147.19999694824219</c:v>
                </c:pt>
                <c:pt idx="416">
                  <c:v>161</c:v>
                </c:pt>
                <c:pt idx="417">
                  <c:v>145</c:v>
                </c:pt>
                <c:pt idx="418">
                  <c:v>132.30000305175781</c:v>
                </c:pt>
                <c:pt idx="419">
                  <c:v>144.80000305175781</c:v>
                </c:pt>
                <c:pt idx="420">
                  <c:v>114.80000305175781</c:v>
                </c:pt>
                <c:pt idx="421">
                  <c:v>73.75</c:v>
                </c:pt>
                <c:pt idx="422">
                  <c:v>101.80000305175781</c:v>
                </c:pt>
                <c:pt idx="423">
                  <c:v>160.69999694824219</c:v>
                </c:pt>
                <c:pt idx="424">
                  <c:v>163.5</c:v>
                </c:pt>
                <c:pt idx="425">
                  <c:v>109.5</c:v>
                </c:pt>
                <c:pt idx="426">
                  <c:v>141</c:v>
                </c:pt>
                <c:pt idx="427">
                  <c:v>251.5</c:v>
                </c:pt>
                <c:pt idx="428">
                  <c:v>267.5</c:v>
                </c:pt>
                <c:pt idx="429">
                  <c:v>235</c:v>
                </c:pt>
                <c:pt idx="430">
                  <c:v>244</c:v>
                </c:pt>
                <c:pt idx="431">
                  <c:v>330.5</c:v>
                </c:pt>
                <c:pt idx="432">
                  <c:v>955.5</c:v>
                </c:pt>
                <c:pt idx="433">
                  <c:v>4819</c:v>
                </c:pt>
                <c:pt idx="434">
                  <c:v>21020</c:v>
                </c:pt>
                <c:pt idx="435">
                  <c:v>45760</c:v>
                </c:pt>
                <c:pt idx="436">
                  <c:v>49830</c:v>
                </c:pt>
                <c:pt idx="437">
                  <c:v>27770</c:v>
                </c:pt>
                <c:pt idx="438">
                  <c:v>7923</c:v>
                </c:pt>
                <c:pt idx="439">
                  <c:v>1460</c:v>
                </c:pt>
                <c:pt idx="440">
                  <c:v>498.70001220703125</c:v>
                </c:pt>
                <c:pt idx="441">
                  <c:v>476.29998779296875</c:v>
                </c:pt>
                <c:pt idx="442">
                  <c:v>449.20001220703125</c:v>
                </c:pt>
                <c:pt idx="443">
                  <c:v>260.5</c:v>
                </c:pt>
                <c:pt idx="444">
                  <c:v>115.5</c:v>
                </c:pt>
                <c:pt idx="445">
                  <c:v>148.19999694824219</c:v>
                </c:pt>
                <c:pt idx="446">
                  <c:v>234</c:v>
                </c:pt>
                <c:pt idx="447">
                  <c:v>295.79998779296875</c:v>
                </c:pt>
                <c:pt idx="448">
                  <c:v>312.70001220703125</c:v>
                </c:pt>
                <c:pt idx="449">
                  <c:v>246.69999694824219</c:v>
                </c:pt>
                <c:pt idx="450">
                  <c:v>128.5</c:v>
                </c:pt>
                <c:pt idx="451">
                  <c:v>45.75</c:v>
                </c:pt>
                <c:pt idx="452">
                  <c:v>53</c:v>
                </c:pt>
                <c:pt idx="453">
                  <c:v>96.5</c:v>
                </c:pt>
                <c:pt idx="454">
                  <c:v>110</c:v>
                </c:pt>
                <c:pt idx="455">
                  <c:v>154.80000305175781</c:v>
                </c:pt>
                <c:pt idx="456">
                  <c:v>201.5</c:v>
                </c:pt>
                <c:pt idx="457">
                  <c:v>173.80000305175781</c:v>
                </c:pt>
                <c:pt idx="458">
                  <c:v>123.5</c:v>
                </c:pt>
                <c:pt idx="459">
                  <c:v>91.25</c:v>
                </c:pt>
                <c:pt idx="460">
                  <c:v>113.5</c:v>
                </c:pt>
                <c:pt idx="461">
                  <c:v>137.69999694824219</c:v>
                </c:pt>
                <c:pt idx="462">
                  <c:v>89.25</c:v>
                </c:pt>
                <c:pt idx="463">
                  <c:v>57.5</c:v>
                </c:pt>
                <c:pt idx="464">
                  <c:v>81.5</c:v>
                </c:pt>
                <c:pt idx="465">
                  <c:v>108.30000305175781</c:v>
                </c:pt>
                <c:pt idx="466">
                  <c:v>127.30000305175781</c:v>
                </c:pt>
                <c:pt idx="467">
                  <c:v>114.5</c:v>
                </c:pt>
                <c:pt idx="468">
                  <c:v>86.25</c:v>
                </c:pt>
                <c:pt idx="469">
                  <c:v>84.5</c:v>
                </c:pt>
                <c:pt idx="470">
                  <c:v>70.5</c:v>
                </c:pt>
                <c:pt idx="471">
                  <c:v>37.5</c:v>
                </c:pt>
                <c:pt idx="472">
                  <c:v>24.5</c:v>
                </c:pt>
                <c:pt idx="473">
                  <c:v>31.25</c:v>
                </c:pt>
                <c:pt idx="474">
                  <c:v>34</c:v>
                </c:pt>
                <c:pt idx="475">
                  <c:v>34</c:v>
                </c:pt>
                <c:pt idx="476">
                  <c:v>45</c:v>
                </c:pt>
                <c:pt idx="477">
                  <c:v>71.75</c:v>
                </c:pt>
                <c:pt idx="478">
                  <c:v>80.75</c:v>
                </c:pt>
                <c:pt idx="479">
                  <c:v>63.25</c:v>
                </c:pt>
                <c:pt idx="480">
                  <c:v>106.69999694824219</c:v>
                </c:pt>
                <c:pt idx="481">
                  <c:v>225.5</c:v>
                </c:pt>
                <c:pt idx="482">
                  <c:v>541.5</c:v>
                </c:pt>
                <c:pt idx="483">
                  <c:v>2056</c:v>
                </c:pt>
                <c:pt idx="484">
                  <c:v>6678</c:v>
                </c:pt>
                <c:pt idx="485">
                  <c:v>12770</c:v>
                </c:pt>
                <c:pt idx="486">
                  <c:v>13830</c:v>
                </c:pt>
                <c:pt idx="487">
                  <c:v>8555</c:v>
                </c:pt>
                <c:pt idx="488">
                  <c:v>3111</c:v>
                </c:pt>
                <c:pt idx="489">
                  <c:v>829.5</c:v>
                </c:pt>
                <c:pt idx="490">
                  <c:v>285</c:v>
                </c:pt>
                <c:pt idx="491">
                  <c:v>180.30000305175781</c:v>
                </c:pt>
                <c:pt idx="492">
                  <c:v>147.19999694824219</c:v>
                </c:pt>
                <c:pt idx="493">
                  <c:v>90.5</c:v>
                </c:pt>
                <c:pt idx="494">
                  <c:v>52.5</c:v>
                </c:pt>
                <c:pt idx="495">
                  <c:v>44.75</c:v>
                </c:pt>
                <c:pt idx="496">
                  <c:v>54.5</c:v>
                </c:pt>
                <c:pt idx="497">
                  <c:v>68.25</c:v>
                </c:pt>
                <c:pt idx="498">
                  <c:v>69.75</c:v>
                </c:pt>
                <c:pt idx="499">
                  <c:v>56</c:v>
                </c:pt>
                <c:pt idx="500">
                  <c:v>62</c:v>
                </c:pt>
                <c:pt idx="501">
                  <c:v>73.5</c:v>
                </c:pt>
                <c:pt idx="502">
                  <c:v>83.5</c:v>
                </c:pt>
                <c:pt idx="503">
                  <c:v>97</c:v>
                </c:pt>
                <c:pt idx="504">
                  <c:v>91.25</c:v>
                </c:pt>
                <c:pt idx="505">
                  <c:v>84.25</c:v>
                </c:pt>
                <c:pt idx="506">
                  <c:v>73.25</c:v>
                </c:pt>
                <c:pt idx="507">
                  <c:v>54.25</c:v>
                </c:pt>
                <c:pt idx="508">
                  <c:v>32</c:v>
                </c:pt>
                <c:pt idx="509">
                  <c:v>19</c:v>
                </c:pt>
                <c:pt idx="510">
                  <c:v>26.5</c:v>
                </c:pt>
                <c:pt idx="511">
                  <c:v>40</c:v>
                </c:pt>
                <c:pt idx="512">
                  <c:v>56</c:v>
                </c:pt>
                <c:pt idx="513">
                  <c:v>48</c:v>
                </c:pt>
                <c:pt idx="514">
                  <c:v>33.5</c:v>
                </c:pt>
                <c:pt idx="515">
                  <c:v>67.75</c:v>
                </c:pt>
                <c:pt idx="516">
                  <c:v>108</c:v>
                </c:pt>
                <c:pt idx="517">
                  <c:v>97.5</c:v>
                </c:pt>
                <c:pt idx="518">
                  <c:v>75.75</c:v>
                </c:pt>
                <c:pt idx="519">
                  <c:v>68.75</c:v>
                </c:pt>
                <c:pt idx="520">
                  <c:v>44</c:v>
                </c:pt>
                <c:pt idx="521">
                  <c:v>23.25</c:v>
                </c:pt>
                <c:pt idx="522">
                  <c:v>30.75</c:v>
                </c:pt>
                <c:pt idx="523">
                  <c:v>39.75</c:v>
                </c:pt>
                <c:pt idx="524">
                  <c:v>49.5</c:v>
                </c:pt>
                <c:pt idx="525">
                  <c:v>51.25</c:v>
                </c:pt>
                <c:pt idx="526">
                  <c:v>51.25</c:v>
                </c:pt>
                <c:pt idx="527">
                  <c:v>99.25</c:v>
                </c:pt>
                <c:pt idx="528">
                  <c:v>139</c:v>
                </c:pt>
                <c:pt idx="529">
                  <c:v>118</c:v>
                </c:pt>
                <c:pt idx="530">
                  <c:v>136.5</c:v>
                </c:pt>
                <c:pt idx="531">
                  <c:v>258.29998779296875</c:v>
                </c:pt>
                <c:pt idx="532">
                  <c:v>422.5</c:v>
                </c:pt>
                <c:pt idx="533">
                  <c:v>767.29998779296875</c:v>
                </c:pt>
                <c:pt idx="534">
                  <c:v>1918</c:v>
                </c:pt>
                <c:pt idx="535">
                  <c:v>3637</c:v>
                </c:pt>
                <c:pt idx="536">
                  <c:v>3951</c:v>
                </c:pt>
                <c:pt idx="537">
                  <c:v>2444</c:v>
                </c:pt>
                <c:pt idx="538">
                  <c:v>1060</c:v>
                </c:pt>
                <c:pt idx="539">
                  <c:v>528.70001220703125</c:v>
                </c:pt>
                <c:pt idx="540">
                  <c:v>363.5</c:v>
                </c:pt>
                <c:pt idx="541">
                  <c:v>298.20001220703125</c:v>
                </c:pt>
                <c:pt idx="542">
                  <c:v>229</c:v>
                </c:pt>
                <c:pt idx="543">
                  <c:v>185.5</c:v>
                </c:pt>
                <c:pt idx="544">
                  <c:v>192</c:v>
                </c:pt>
                <c:pt idx="545">
                  <c:v>171</c:v>
                </c:pt>
                <c:pt idx="546">
                  <c:v>99.25</c:v>
                </c:pt>
                <c:pt idx="547">
                  <c:v>67.5</c:v>
                </c:pt>
                <c:pt idx="548">
                  <c:v>103</c:v>
                </c:pt>
                <c:pt idx="549">
                  <c:v>123.5</c:v>
                </c:pt>
                <c:pt idx="550">
                  <c:v>80.75</c:v>
                </c:pt>
                <c:pt idx="551">
                  <c:v>56.75</c:v>
                </c:pt>
                <c:pt idx="552">
                  <c:v>64.75</c:v>
                </c:pt>
                <c:pt idx="553">
                  <c:v>78.25</c:v>
                </c:pt>
                <c:pt idx="554">
                  <c:v>111.30000305175781</c:v>
                </c:pt>
                <c:pt idx="555">
                  <c:v>117.80000305175781</c:v>
                </c:pt>
                <c:pt idx="556">
                  <c:v>86.75</c:v>
                </c:pt>
                <c:pt idx="557">
                  <c:v>70</c:v>
                </c:pt>
                <c:pt idx="558">
                  <c:v>86</c:v>
                </c:pt>
                <c:pt idx="559">
                  <c:v>89</c:v>
                </c:pt>
                <c:pt idx="560">
                  <c:v>58.5</c:v>
                </c:pt>
                <c:pt idx="561">
                  <c:v>39.75</c:v>
                </c:pt>
                <c:pt idx="562">
                  <c:v>56.75</c:v>
                </c:pt>
                <c:pt idx="563">
                  <c:v>61.75</c:v>
                </c:pt>
                <c:pt idx="564">
                  <c:v>34.25</c:v>
                </c:pt>
                <c:pt idx="565">
                  <c:v>27.25</c:v>
                </c:pt>
                <c:pt idx="566">
                  <c:v>38.5</c:v>
                </c:pt>
                <c:pt idx="567">
                  <c:v>35.25</c:v>
                </c:pt>
                <c:pt idx="568">
                  <c:v>21</c:v>
                </c:pt>
                <c:pt idx="569">
                  <c:v>8.5</c:v>
                </c:pt>
                <c:pt idx="570">
                  <c:v>17.25</c:v>
                </c:pt>
                <c:pt idx="571">
                  <c:v>30</c:v>
                </c:pt>
                <c:pt idx="572">
                  <c:v>22.25</c:v>
                </c:pt>
                <c:pt idx="573">
                  <c:v>15.75</c:v>
                </c:pt>
                <c:pt idx="574">
                  <c:v>24.5</c:v>
                </c:pt>
                <c:pt idx="575">
                  <c:v>27.75</c:v>
                </c:pt>
                <c:pt idx="576">
                  <c:v>16</c:v>
                </c:pt>
                <c:pt idx="577">
                  <c:v>11.5</c:v>
                </c:pt>
                <c:pt idx="578">
                  <c:v>39.75</c:v>
                </c:pt>
                <c:pt idx="579">
                  <c:v>82.5</c:v>
                </c:pt>
                <c:pt idx="580">
                  <c:v>79.75</c:v>
                </c:pt>
                <c:pt idx="581">
                  <c:v>89.25</c:v>
                </c:pt>
                <c:pt idx="582">
                  <c:v>175.80000305175781</c:v>
                </c:pt>
                <c:pt idx="583">
                  <c:v>286.79998779296875</c:v>
                </c:pt>
                <c:pt idx="584">
                  <c:v>550.5</c:v>
                </c:pt>
                <c:pt idx="585">
                  <c:v>854.29998779296875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5EE-4FA7-8B46-CA7B0648098C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{3 min}'!$G$10:$G$11</c:f>
              <c:numCache>
                <c:formatCode>General</c:formatCode>
                <c:ptCount val="2"/>
                <c:pt idx="0">
                  <c:v>524.87274169921875</c:v>
                </c:pt>
                <c:pt idx="1">
                  <c:v>528.130615234375</c:v>
                </c:pt>
              </c:numCache>
            </c:numRef>
          </c:xVal>
          <c:yVal>
            <c:numRef>
              <c:f>'Sheet1 {3 min}'!$F$13:$F$14</c:f>
              <c:numCache>
                <c:formatCode>General</c:formatCode>
                <c:ptCount val="2"/>
                <c:pt idx="0">
                  <c:v>26050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5EE-4FA7-8B46-CA7B0648098C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{3 min}'!$G$4,'Sheet1 {3 min}'!$G$4)</c:f>
              <c:numCache>
                <c:formatCode>General</c:formatCode>
                <c:ptCount val="2"/>
                <c:pt idx="0">
                  <c:v>526.48553466796875</c:v>
                </c:pt>
                <c:pt idx="1">
                  <c:v>526.48553466796875</c:v>
                </c:pt>
              </c:numCache>
            </c:numRef>
          </c:xVal>
          <c:yVal>
            <c:numRef>
              <c:f>'Sheet1 {3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5EE-4FA7-8B46-CA7B0648098C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{3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16640</c:v>
                </c:pt>
                <c:pt idx="3">
                  <c:v>65340</c:v>
                </c:pt>
                <c:pt idx="4">
                  <c:v>179400</c:v>
                </c:pt>
                <c:pt idx="5">
                  <c:v>260500</c:v>
                </c:pt>
                <c:pt idx="6">
                  <c:v>229100</c:v>
                </c:pt>
                <c:pt idx="7">
                  <c:v>127700</c:v>
                </c:pt>
                <c:pt idx="8">
                  <c:v>49830</c:v>
                </c:pt>
                <c:pt idx="9">
                  <c:v>13830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5EE-4FA7-8B46-CA7B0648098C}"/>
            </c:ext>
          </c:extLst>
        </c:ser>
        <c:ser>
          <c:idx val="4"/>
          <c:order val="4"/>
          <c:tx>
            <c:v>Binomial p = 0.247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min}'!$P$1:$P$31</c:f>
              <c:numCache>
                <c:formatCode>General</c:formatCode>
                <c:ptCount val="31"/>
                <c:pt idx="0">
                  <c:v>102.60684996723147</c:v>
                </c:pt>
                <c:pt idx="1">
                  <c:v>1968.1014596556763</c:v>
                </c:pt>
                <c:pt idx="2">
                  <c:v>15843.432167488221</c:v>
                </c:pt>
                <c:pt idx="3">
                  <c:v>69082.013412143002</c:v>
                </c:pt>
                <c:pt idx="4">
                  <c:v>175704.43944392345</c:v>
                </c:pt>
                <c:pt idx="5">
                  <c:v>262794.63971762452</c:v>
                </c:pt>
                <c:pt idx="6">
                  <c:v>227912.61287331631</c:v>
                </c:pt>
                <c:pt idx="7">
                  <c:v>128495.50218007978</c:v>
                </c:pt>
                <c:pt idx="8">
                  <c:v>48920.679259644225</c:v>
                </c:pt>
                <c:pt idx="9">
                  <c:v>13794.679092439894</c:v>
                </c:pt>
                <c:pt idx="10">
                  <c:v>3093.4666945817189</c:v>
                </c:pt>
                <c:pt idx="11">
                  <c:v>578.38557669769216</c:v>
                </c:pt>
                <c:pt idx="12">
                  <c:v>93.109446086580576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5EE-4FA7-8B46-CA7B0648098C}"/>
            </c:ext>
          </c:extLst>
        </c:ser>
        <c:ser>
          <c:idx val="5"/>
          <c:order val="5"/>
          <c:tx>
            <c:v>Bimodal(1) 5.6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min}'!$M$1:$M$31</c:f>
              <c:numCache>
                <c:formatCode>General</c:formatCode>
                <c:ptCount val="31"/>
                <c:pt idx="0">
                  <c:v>84.241038518113342</c:v>
                </c:pt>
                <c:pt idx="1">
                  <c:v>1604.8177603654804</c:v>
                </c:pt>
                <c:pt idx="2">
                  <c:v>12717.939819148665</c:v>
                </c:pt>
                <c:pt idx="3">
                  <c:v>53809.992977062066</c:v>
                </c:pt>
                <c:pt idx="4">
                  <c:v>129317.80424987634</c:v>
                </c:pt>
                <c:pt idx="5">
                  <c:v>172783.28905075163</c:v>
                </c:pt>
                <c:pt idx="6">
                  <c:v>117456.90488097793</c:v>
                </c:pt>
                <c:pt idx="7">
                  <c:v>46027.182189437102</c:v>
                </c:pt>
                <c:pt idx="8">
                  <c:v>12767.956530459676</c:v>
                </c:pt>
                <c:pt idx="9">
                  <c:v>2774.7387478852033</c:v>
                </c:pt>
                <c:pt idx="10">
                  <c:v>500.25780808260964</c:v>
                </c:pt>
                <c:pt idx="11">
                  <c:v>77.556885561294735</c:v>
                </c:pt>
                <c:pt idx="12">
                  <c:v>10.592310499393129</c:v>
                </c:pt>
                <c:pt idx="13">
                  <c:v>1.2951422288895524</c:v>
                </c:pt>
                <c:pt idx="14">
                  <c:v>0.14076903980754951</c:v>
                </c:pt>
                <c:pt idx="15">
                  <c:v>1.1056630292616875E-2</c:v>
                </c:pt>
                <c:pt idx="16">
                  <c:v>7.801021925349117E-10</c:v>
                </c:pt>
                <c:pt idx="17">
                  <c:v>7.801021925349117E-10</c:v>
                </c:pt>
                <c:pt idx="18">
                  <c:v>7.801021925349117E-10</c:v>
                </c:pt>
                <c:pt idx="19">
                  <c:v>7.801021925349117E-10</c:v>
                </c:pt>
                <c:pt idx="20">
                  <c:v>7.801021925349117E-10</c:v>
                </c:pt>
                <c:pt idx="21">
                  <c:v>7.801021925349117E-10</c:v>
                </c:pt>
                <c:pt idx="22">
                  <c:v>7.801021925349117E-10</c:v>
                </c:pt>
                <c:pt idx="23">
                  <c:v>7.801021925349117E-10</c:v>
                </c:pt>
                <c:pt idx="24">
                  <c:v>7.801021925349117E-10</c:v>
                </c:pt>
                <c:pt idx="25">
                  <c:v>7.801021925349117E-10</c:v>
                </c:pt>
                <c:pt idx="26">
                  <c:v>7.801021925349117E-10</c:v>
                </c:pt>
                <c:pt idx="27">
                  <c:v>7.801021925349117E-10</c:v>
                </c:pt>
                <c:pt idx="28">
                  <c:v>7.801021925349117E-10</c:v>
                </c:pt>
                <c:pt idx="29">
                  <c:v>7.801021925349117E-10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5EE-4FA7-8B46-CA7B0648098C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{3 min}'!$O$1:$O$31</c:f>
              <c:numCache>
                <c:formatCode>General</c:formatCode>
                <c:ptCount val="31"/>
                <c:pt idx="0">
                  <c:v>18.365811449898224</c:v>
                </c:pt>
                <c:pt idx="1">
                  <c:v>363.28369929097613</c:v>
                </c:pt>
                <c:pt idx="2">
                  <c:v>3125.4923483403359</c:v>
                </c:pt>
                <c:pt idx="3">
                  <c:v>15272.020435081728</c:v>
                </c:pt>
                <c:pt idx="4">
                  <c:v>46386.635194047907</c:v>
                </c:pt>
                <c:pt idx="5">
                  <c:v>90011.350666873652</c:v>
                </c:pt>
                <c:pt idx="6">
                  <c:v>110455.70799233917</c:v>
                </c:pt>
                <c:pt idx="7">
                  <c:v>82468.31999064346</c:v>
                </c:pt>
                <c:pt idx="8">
                  <c:v>36152.722729185327</c:v>
                </c:pt>
                <c:pt idx="9">
                  <c:v>11019.940344555471</c:v>
                </c:pt>
                <c:pt idx="10">
                  <c:v>2593.2088864998891</c:v>
                </c:pt>
                <c:pt idx="11">
                  <c:v>500.8286911371776</c:v>
                </c:pt>
                <c:pt idx="12">
                  <c:v>82.517135587967559</c:v>
                </c:pt>
                <c:pt idx="13">
                  <c:v>11.905297890923368</c:v>
                </c:pt>
                <c:pt idx="14">
                  <c:v>1.531228282781613</c:v>
                </c:pt>
                <c:pt idx="15">
                  <c:v>0.176228412766333</c:v>
                </c:pt>
                <c:pt idx="16">
                  <c:v>1.6751193009886603E-2</c:v>
                </c:pt>
                <c:pt idx="17">
                  <c:v>7.1944524138032337E-4</c:v>
                </c:pt>
                <c:pt idx="18">
                  <c:v>7.801021925349117E-10</c:v>
                </c:pt>
                <c:pt idx="19">
                  <c:v>7.801021925349117E-10</c:v>
                </c:pt>
                <c:pt idx="20">
                  <c:v>7.801021925349117E-10</c:v>
                </c:pt>
                <c:pt idx="21">
                  <c:v>7.801021925349117E-10</c:v>
                </c:pt>
                <c:pt idx="22">
                  <c:v>7.801021925349117E-10</c:v>
                </c:pt>
                <c:pt idx="23">
                  <c:v>7.801021925349117E-10</c:v>
                </c:pt>
                <c:pt idx="24">
                  <c:v>7.801021925349117E-10</c:v>
                </c:pt>
                <c:pt idx="25">
                  <c:v>7.801021925349117E-10</c:v>
                </c:pt>
                <c:pt idx="26">
                  <c:v>7.801021925349117E-10</c:v>
                </c:pt>
                <c:pt idx="27">
                  <c:v>7.801021925349117E-10</c:v>
                </c:pt>
                <c:pt idx="28">
                  <c:v>7.801021925349117E-10</c:v>
                </c:pt>
                <c:pt idx="29">
                  <c:v>7.801021925349117E-10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5EE-4FA7-8B46-CA7B06480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634447"/>
        <c:axId val="182588463"/>
      </c:scatterChart>
      <c:valAx>
        <c:axId val="176163444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88463"/>
        <c:crosses val="autoZero"/>
        <c:crossBetween val="midCat"/>
      </c:valAx>
      <c:valAx>
        <c:axId val="1825884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16344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{3 min}'!$I$78</c:f>
              <c:numCache>
                <c:formatCode>General</c:formatCode>
                <c:ptCount val="1"/>
                <c:pt idx="0">
                  <c:v>2.2875416403671234E-2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04B-4A22-AC19-86AFCE94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2223"/>
        <c:axId val="1856239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04B-4A22-AC19-86AFCE94296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04B-4A22-AC19-86AFCE94296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04B-4A22-AC19-86AFCE94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2223"/>
        <c:axId val="185623903"/>
      </c:scatterChart>
      <c:catAx>
        <c:axId val="185632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3903"/>
        <c:crosses val="autoZero"/>
        <c:auto val="1"/>
        <c:lblAlgn val="ctr"/>
        <c:lblOffset val="100"/>
        <c:noMultiLvlLbl val="0"/>
      </c:catAx>
      <c:valAx>
        <c:axId val="1856239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22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{3 min}'!$J$78</c:f>
              <c:numCache>
                <c:formatCode>General</c:formatCode>
                <c:ptCount val="1"/>
                <c:pt idx="0">
                  <c:v>2.5905532198543821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5-4498-A21F-1BAB237E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7615"/>
        <c:axId val="1856422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min}'!$J$79</c:f>
              <c:numCache>
                <c:formatCode>General</c:formatCode>
                <c:ptCount val="1"/>
                <c:pt idx="0">
                  <c:v>119.03823797567522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5-4498-A21F-1BAB237EE75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min}'!$J$80</c:f>
              <c:numCache>
                <c:formatCode>General</c:formatCode>
                <c:ptCount val="1"/>
                <c:pt idx="0">
                  <c:v>59.519118987837608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5-4498-A21F-1BAB237EE75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min}'!$J$81</c:f>
              <c:numCache>
                <c:formatCode>General</c:formatCode>
                <c:ptCount val="1"/>
                <c:pt idx="0">
                  <c:v>29.759559493918804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C5-4498-A21F-1BAB237E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7615"/>
        <c:axId val="185642207"/>
      </c:scatterChart>
      <c:catAx>
        <c:axId val="185647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2207"/>
        <c:crosses val="autoZero"/>
        <c:auto val="1"/>
        <c:lblAlgn val="ctr"/>
        <c:lblOffset val="100"/>
        <c:noMultiLvlLbl val="0"/>
      </c:catAx>
      <c:valAx>
        <c:axId val="1856422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76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{3 min}'!$K$78</c:f>
              <c:numCache>
                <c:formatCode>General</c:formatCode>
                <c:ptCount val="1"/>
                <c:pt idx="0">
                  <c:v>0.87295642272452068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D-4540-8218-E5B19D8D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4287"/>
        <c:axId val="1856413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D-4540-8218-E5B19D8D1AD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D-4540-8218-E5B19D8D1AD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8D-4540-8218-E5B19D8D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4287"/>
        <c:axId val="185641375"/>
      </c:scatterChart>
      <c:catAx>
        <c:axId val="18564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1375"/>
        <c:crosses val="autoZero"/>
        <c:auto val="1"/>
        <c:lblAlgn val="ctr"/>
        <c:lblOffset val="100"/>
        <c:noMultiLvlLbl val="0"/>
      </c:catAx>
      <c:valAx>
        <c:axId val="1856413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42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Width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Sheet1 width</c:v>
          </c:tx>
          <c:spPr>
            <a:ln w="25400">
              <a:solidFill>
                <a:srgbClr val="000000"/>
              </a:solidFill>
              <a:prstDash val="solid"/>
            </a:ln>
            <a:effectLst/>
          </c:spPr>
          <c:marker>
            <c:symbol val="squar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Summary!$D$4:$D$24</c:f>
              <c:numCache>
                <c:formatCode>0.00</c:formatCode>
                <c:ptCount val="21"/>
                <c:pt idx="0">
                  <c:v>5.523681640625</c:v>
                </c:pt>
                <c:pt idx="1">
                  <c:v>6.10400390625</c:v>
                </c:pt>
                <c:pt idx="2">
                  <c:v>6.5157470703125</c:v>
                </c:pt>
                <c:pt idx="3">
                  <c:v>8.931640625</c:v>
                </c:pt>
                <c:pt idx="4">
                  <c:v>4.7017822265625</c:v>
                </c:pt>
                <c:pt idx="5">
                  <c:v>6.5218505859375</c:v>
                </c:pt>
                <c:pt idx="6">
                  <c:v>7.8597412109375</c:v>
                </c:pt>
                <c:pt idx="7">
                  <c:v>9.466552734375</c:v>
                </c:pt>
                <c:pt idx="8">
                  <c:v>6.87744140625</c:v>
                </c:pt>
                <c:pt idx="9">
                  <c:v>8.634033203125</c:v>
                </c:pt>
                <c:pt idx="10">
                  <c:v>8.2418212890625</c:v>
                </c:pt>
                <c:pt idx="11">
                  <c:v>7.304443359375</c:v>
                </c:pt>
                <c:pt idx="12">
                  <c:v>6.6519775390625</c:v>
                </c:pt>
                <c:pt idx="13">
                  <c:v>9.44970703125</c:v>
                </c:pt>
                <c:pt idx="14">
                  <c:v>7.0848388671875</c:v>
                </c:pt>
                <c:pt idx="15">
                  <c:v>8.5267333984375</c:v>
                </c:pt>
                <c:pt idx="16">
                  <c:v>7.5478515625</c:v>
                </c:pt>
                <c:pt idx="17">
                  <c:v>6.7086181640625</c:v>
                </c:pt>
                <c:pt idx="18">
                  <c:v>7.9283447265625</c:v>
                </c:pt>
                <c:pt idx="19">
                  <c:v>9.0584716796875</c:v>
                </c:pt>
                <c:pt idx="20">
                  <c:v>9.2689208984375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6-4E93-A17D-4ED347FA3F09}"/>
            </c:ext>
          </c:extLst>
        </c:ser>
        <c:ser>
          <c:idx val="1"/>
          <c:order val="1"/>
          <c:tx>
            <c:v>Sheet1(#NHs 1st)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12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Summary!$N$4:$N$24</c:f>
              <c:numCache>
                <c:formatCode>0.00</c:formatCode>
                <c:ptCount val="21"/>
                <c:pt idx="0">
                  <c:v>5.5011297692422252</c:v>
                </c:pt>
                <c:pt idx="1">
                  <c:v>5.8751380163200038</c:v>
                </c:pt>
                <c:pt idx="2">
                  <c:v>6.6405105930676571</c:v>
                </c:pt>
                <c:pt idx="3">
                  <c:v>13.437061874999927</c:v>
                </c:pt>
                <c:pt idx="4">
                  <c:v>5.3818860937499258</c:v>
                </c:pt>
                <c:pt idx="5">
                  <c:v>8.6079603124999267</c:v>
                </c:pt>
                <c:pt idx="6">
                  <c:v>11.072804062499927</c:v>
                </c:pt>
                <c:pt idx="7">
                  <c:v>17.341847031249927</c:v>
                </c:pt>
                <c:pt idx="8">
                  <c:v>12.152393906249927</c:v>
                </c:pt>
                <c:pt idx="9">
                  <c:v>15.138233749999925</c:v>
                </c:pt>
                <c:pt idx="10">
                  <c:v>16.116227964721034</c:v>
                </c:pt>
                <c:pt idx="11">
                  <c:v>2.1549273341612891</c:v>
                </c:pt>
                <c:pt idx="12">
                  <c:v>7.5751879611190605</c:v>
                </c:pt>
                <c:pt idx="13">
                  <c:v>7.8030480483633999</c:v>
                </c:pt>
                <c:pt idx="14">
                  <c:v>7.8270047847008088</c:v>
                </c:pt>
                <c:pt idx="15">
                  <c:v>10.14784608974254</c:v>
                </c:pt>
                <c:pt idx="16">
                  <c:v>11.885304062499927</c:v>
                </c:pt>
                <c:pt idx="17">
                  <c:v>7.6810393478479098</c:v>
                </c:pt>
                <c:pt idx="18">
                  <c:v>10.624073593749927</c:v>
                </c:pt>
                <c:pt idx="19">
                  <c:v>14.391163437499925</c:v>
                </c:pt>
                <c:pt idx="20">
                  <c:v>19.343311874999927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6-4E93-A17D-4ED347FA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9583"/>
        <c:axId val="134101247"/>
      </c:scatterChart>
      <c:valAx>
        <c:axId val="134099583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Width (Da/#NH)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4101247"/>
        <c:crosses val="autoZero"/>
        <c:crossBetween val="midCat"/>
      </c:valAx>
      <c:valAx>
        <c:axId val="1341012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Da/#NHs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4099583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{3 min}'!$K$101:$K$120</c:f>
              <c:numCache>
                <c:formatCode>General</c:formatCode>
                <c:ptCount val="20"/>
                <c:pt idx="0">
                  <c:v>4.489249267565377</c:v>
                </c:pt>
                <c:pt idx="1">
                  <c:v>4.3210728246248404</c:v>
                </c:pt>
                <c:pt idx="2">
                  <c:v>4.5800829551714504</c:v>
                </c:pt>
                <c:pt idx="3">
                  <c:v>4.4963489040273581</c:v>
                </c:pt>
                <c:pt idx="4">
                  <c:v>4.2599945034932416</c:v>
                </c:pt>
                <c:pt idx="5">
                  <c:v>4.347342267637238</c:v>
                </c:pt>
                <c:pt idx="6">
                  <c:v>4.4733458211999269</c:v>
                </c:pt>
                <c:pt idx="7">
                  <c:v>4.0816323997388055</c:v>
                </c:pt>
                <c:pt idx="8">
                  <c:v>4.6359288689120151</c:v>
                </c:pt>
                <c:pt idx="9">
                  <c:v>4.2833666487175277</c:v>
                </c:pt>
              </c:numCache>
            </c:numRef>
          </c:xVal>
          <c:yVal>
            <c:numRef>
              <c:f>'Sheet1 {3 min}'!$Q$101:$Q$120</c:f>
              <c:numCache>
                <c:formatCode>General</c:formatCode>
                <c:ptCount val="20"/>
                <c:pt idx="0">
                  <c:v>0.90481689689955469</c:v>
                </c:pt>
                <c:pt idx="1">
                  <c:v>0.72638318777030031</c:v>
                </c:pt>
                <c:pt idx="2">
                  <c:v>0.30928409681040392</c:v>
                </c:pt>
                <c:pt idx="3">
                  <c:v>0.86368195850701612</c:v>
                </c:pt>
                <c:pt idx="4">
                  <c:v>0.70535967200193839</c:v>
                </c:pt>
                <c:pt idx="5">
                  <c:v>0.77733333159259488</c:v>
                </c:pt>
                <c:pt idx="6">
                  <c:v>0.83595132761296709</c:v>
                </c:pt>
                <c:pt idx="7">
                  <c:v>0.46720106704204423</c:v>
                </c:pt>
                <c:pt idx="8">
                  <c:v>0.56590276800580075</c:v>
                </c:pt>
                <c:pt idx="9">
                  <c:v>0.57659147337024053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707-87D0-7727F6FBB033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{3 min}'!$M$101:$M$120</c:f>
              <c:numCache>
                <c:formatCode>General</c:formatCode>
                <c:ptCount val="20"/>
                <c:pt idx="0">
                  <c:v>5.9374358333748987</c:v>
                </c:pt>
                <c:pt idx="1">
                  <c:v>5.8372390761868305</c:v>
                </c:pt>
                <c:pt idx="2">
                  <c:v>4.7260794496174592</c:v>
                </c:pt>
                <c:pt idx="3">
                  <c:v>5.9374358333748987</c:v>
                </c:pt>
                <c:pt idx="4">
                  <c:v>5.9374358333748987</c:v>
                </c:pt>
                <c:pt idx="5">
                  <c:v>5.9044773501296195</c:v>
                </c:pt>
                <c:pt idx="6">
                  <c:v>5.7749590865127223</c:v>
                </c:pt>
                <c:pt idx="7">
                  <c:v>5.1368600914802531</c:v>
                </c:pt>
                <c:pt idx="8">
                  <c:v>4.7814397807043161</c:v>
                </c:pt>
                <c:pt idx="9">
                  <c:v>5.245409811498063</c:v>
                </c:pt>
              </c:numCache>
            </c:numRef>
          </c:xVal>
          <c:yVal>
            <c:numRef>
              <c:f>'Sheet1 {3 min}'!$R$101:$R$120</c:f>
              <c:numCache>
                <c:formatCode>General</c:formatCode>
                <c:ptCount val="20"/>
                <c:pt idx="0">
                  <c:v>9.5183103100445199E-2</c:v>
                </c:pt>
                <c:pt idx="1">
                  <c:v>0.27361681222969975</c:v>
                </c:pt>
                <c:pt idx="2">
                  <c:v>0.69071590318959619</c:v>
                </c:pt>
                <c:pt idx="3">
                  <c:v>0.13631804149298393</c:v>
                </c:pt>
                <c:pt idx="4">
                  <c:v>0.29464032799806156</c:v>
                </c:pt>
                <c:pt idx="5">
                  <c:v>0.22266666840740512</c:v>
                </c:pt>
                <c:pt idx="6">
                  <c:v>0.16404867238703288</c:v>
                </c:pt>
                <c:pt idx="7">
                  <c:v>0.53279893295795566</c:v>
                </c:pt>
                <c:pt idx="8">
                  <c:v>0.43409723199419925</c:v>
                </c:pt>
                <c:pt idx="9">
                  <c:v>0.42340852662975947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707-87D0-7727F6FB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8047"/>
        <c:axId val="185629311"/>
      </c:scatterChart>
      <c:valAx>
        <c:axId val="18563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29311"/>
        <c:crosses val="autoZero"/>
        <c:crossBetween val="midCat"/>
      </c:valAx>
      <c:valAx>
        <c:axId val="18562931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3804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{4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{4 min}'!$B$1:$B$586</c:f>
              <c:numCache>
                <c:formatCode>General</c:formatCode>
                <c:ptCount val="586"/>
                <c:pt idx="0">
                  <c:v>122.19999694824219</c:v>
                </c:pt>
                <c:pt idx="1">
                  <c:v>110.5</c:v>
                </c:pt>
                <c:pt idx="2">
                  <c:v>68.75</c:v>
                </c:pt>
                <c:pt idx="3">
                  <c:v>43.5</c:v>
                </c:pt>
                <c:pt idx="4">
                  <c:v>63</c:v>
                </c:pt>
                <c:pt idx="5">
                  <c:v>105.80000305175781</c:v>
                </c:pt>
                <c:pt idx="6">
                  <c:v>134.30000305175781</c:v>
                </c:pt>
                <c:pt idx="7">
                  <c:v>140</c:v>
                </c:pt>
                <c:pt idx="8">
                  <c:v>115</c:v>
                </c:pt>
                <c:pt idx="9">
                  <c:v>77.25</c:v>
                </c:pt>
                <c:pt idx="10">
                  <c:v>92.25</c:v>
                </c:pt>
                <c:pt idx="11">
                  <c:v>121</c:v>
                </c:pt>
                <c:pt idx="12">
                  <c:v>116</c:v>
                </c:pt>
                <c:pt idx="13">
                  <c:v>117.80000305175781</c:v>
                </c:pt>
                <c:pt idx="14">
                  <c:v>107.69999694824219</c:v>
                </c:pt>
                <c:pt idx="15">
                  <c:v>97.25</c:v>
                </c:pt>
                <c:pt idx="16">
                  <c:v>123.19999694824219</c:v>
                </c:pt>
                <c:pt idx="17">
                  <c:v>170.5</c:v>
                </c:pt>
                <c:pt idx="18">
                  <c:v>217.5</c:v>
                </c:pt>
                <c:pt idx="19">
                  <c:v>261</c:v>
                </c:pt>
                <c:pt idx="20">
                  <c:v>302.5</c:v>
                </c:pt>
                <c:pt idx="21">
                  <c:v>267.20001220703125</c:v>
                </c:pt>
                <c:pt idx="22">
                  <c:v>174.80000305175781</c:v>
                </c:pt>
                <c:pt idx="23">
                  <c:v>155.30000305175781</c:v>
                </c:pt>
                <c:pt idx="24">
                  <c:v>205.30000305175781</c:v>
                </c:pt>
                <c:pt idx="25">
                  <c:v>262</c:v>
                </c:pt>
                <c:pt idx="26">
                  <c:v>364.79998779296875</c:v>
                </c:pt>
                <c:pt idx="27">
                  <c:v>442.5</c:v>
                </c:pt>
                <c:pt idx="28">
                  <c:v>425.5</c:v>
                </c:pt>
                <c:pt idx="29">
                  <c:v>411</c:v>
                </c:pt>
                <c:pt idx="30">
                  <c:v>765.5</c:v>
                </c:pt>
                <c:pt idx="31">
                  <c:v>5490</c:v>
                </c:pt>
                <c:pt idx="32">
                  <c:v>56860</c:v>
                </c:pt>
                <c:pt idx="33">
                  <c:v>195000</c:v>
                </c:pt>
                <c:pt idx="34">
                  <c:v>264300</c:v>
                </c:pt>
                <c:pt idx="35">
                  <c:v>148600</c:v>
                </c:pt>
                <c:pt idx="36">
                  <c:v>29510</c:v>
                </c:pt>
                <c:pt idx="37">
                  <c:v>2395</c:v>
                </c:pt>
                <c:pt idx="38">
                  <c:v>634</c:v>
                </c:pt>
                <c:pt idx="39">
                  <c:v>1228</c:v>
                </c:pt>
                <c:pt idx="40">
                  <c:v>2141</c:v>
                </c:pt>
                <c:pt idx="41">
                  <c:v>2006</c:v>
                </c:pt>
                <c:pt idx="42">
                  <c:v>1073</c:v>
                </c:pt>
                <c:pt idx="43">
                  <c:v>514</c:v>
                </c:pt>
                <c:pt idx="44">
                  <c:v>375</c:v>
                </c:pt>
                <c:pt idx="45">
                  <c:v>361</c:v>
                </c:pt>
                <c:pt idx="46">
                  <c:v>443.29998779296875</c:v>
                </c:pt>
                <c:pt idx="47">
                  <c:v>387.29998779296875</c:v>
                </c:pt>
                <c:pt idx="48">
                  <c:v>188.80000305175781</c:v>
                </c:pt>
                <c:pt idx="49">
                  <c:v>115.30000305175781</c:v>
                </c:pt>
                <c:pt idx="50">
                  <c:v>176</c:v>
                </c:pt>
                <c:pt idx="51">
                  <c:v>338.20001220703125</c:v>
                </c:pt>
                <c:pt idx="52">
                  <c:v>1028</c:v>
                </c:pt>
                <c:pt idx="53">
                  <c:v>1787</c:v>
                </c:pt>
                <c:pt idx="54">
                  <c:v>1437</c:v>
                </c:pt>
                <c:pt idx="55">
                  <c:v>620</c:v>
                </c:pt>
                <c:pt idx="56">
                  <c:v>290.5</c:v>
                </c:pt>
                <c:pt idx="57">
                  <c:v>250.5</c:v>
                </c:pt>
                <c:pt idx="58">
                  <c:v>262</c:v>
                </c:pt>
                <c:pt idx="59">
                  <c:v>247.5</c:v>
                </c:pt>
                <c:pt idx="60">
                  <c:v>187.69999694824219</c:v>
                </c:pt>
                <c:pt idx="61">
                  <c:v>119</c:v>
                </c:pt>
                <c:pt idx="62">
                  <c:v>116.5</c:v>
                </c:pt>
                <c:pt idx="63">
                  <c:v>254.5</c:v>
                </c:pt>
                <c:pt idx="64">
                  <c:v>495.70001220703125</c:v>
                </c:pt>
                <c:pt idx="65">
                  <c:v>592</c:v>
                </c:pt>
                <c:pt idx="66">
                  <c:v>464.79998779296875</c:v>
                </c:pt>
                <c:pt idx="67">
                  <c:v>307.20001220703125</c:v>
                </c:pt>
                <c:pt idx="68">
                  <c:v>187</c:v>
                </c:pt>
                <c:pt idx="69">
                  <c:v>96.5</c:v>
                </c:pt>
                <c:pt idx="70">
                  <c:v>94.75</c:v>
                </c:pt>
                <c:pt idx="71">
                  <c:v>156</c:v>
                </c:pt>
                <c:pt idx="72">
                  <c:v>199.80000305175781</c:v>
                </c:pt>
                <c:pt idx="73">
                  <c:v>219</c:v>
                </c:pt>
                <c:pt idx="74">
                  <c:v>188.5</c:v>
                </c:pt>
                <c:pt idx="75">
                  <c:v>140.30000305175781</c:v>
                </c:pt>
                <c:pt idx="76">
                  <c:v>145.80000305175781</c:v>
                </c:pt>
                <c:pt idx="77">
                  <c:v>209.80000305175781</c:v>
                </c:pt>
                <c:pt idx="78">
                  <c:v>394.70001220703125</c:v>
                </c:pt>
                <c:pt idx="79">
                  <c:v>558.20001220703125</c:v>
                </c:pt>
                <c:pt idx="80">
                  <c:v>695.20001220703125</c:v>
                </c:pt>
                <c:pt idx="81">
                  <c:v>3477</c:v>
                </c:pt>
                <c:pt idx="82">
                  <c:v>30130</c:v>
                </c:pt>
                <c:pt idx="83">
                  <c:v>111500</c:v>
                </c:pt>
                <c:pt idx="84">
                  <c:v>169700</c:v>
                </c:pt>
                <c:pt idx="85">
                  <c:v>112700</c:v>
                </c:pt>
                <c:pt idx="86">
                  <c:v>30220</c:v>
                </c:pt>
                <c:pt idx="87">
                  <c:v>3035</c:v>
                </c:pt>
                <c:pt idx="88">
                  <c:v>577</c:v>
                </c:pt>
                <c:pt idx="89">
                  <c:v>777.70001220703125</c:v>
                </c:pt>
                <c:pt idx="90">
                  <c:v>1563</c:v>
                </c:pt>
                <c:pt idx="91">
                  <c:v>1952</c:v>
                </c:pt>
                <c:pt idx="92">
                  <c:v>1262</c:v>
                </c:pt>
                <c:pt idx="93">
                  <c:v>455.79998779296875</c:v>
                </c:pt>
                <c:pt idx="94">
                  <c:v>317.20001220703125</c:v>
                </c:pt>
                <c:pt idx="95">
                  <c:v>936</c:v>
                </c:pt>
                <c:pt idx="96">
                  <c:v>1833</c:v>
                </c:pt>
                <c:pt idx="97">
                  <c:v>1688</c:v>
                </c:pt>
                <c:pt idx="98">
                  <c:v>688.5</c:v>
                </c:pt>
                <c:pt idx="99">
                  <c:v>166.5</c:v>
                </c:pt>
                <c:pt idx="100">
                  <c:v>146.19999694824219</c:v>
                </c:pt>
                <c:pt idx="101">
                  <c:v>215</c:v>
                </c:pt>
                <c:pt idx="102">
                  <c:v>407.5</c:v>
                </c:pt>
                <c:pt idx="103">
                  <c:v>632</c:v>
                </c:pt>
                <c:pt idx="104">
                  <c:v>636</c:v>
                </c:pt>
                <c:pt idx="105">
                  <c:v>410.29998779296875</c:v>
                </c:pt>
                <c:pt idx="106">
                  <c:v>198.19999694824219</c:v>
                </c:pt>
                <c:pt idx="107">
                  <c:v>128.80000305175781</c:v>
                </c:pt>
                <c:pt idx="108">
                  <c:v>197.5</c:v>
                </c:pt>
                <c:pt idx="109">
                  <c:v>290.79998779296875</c:v>
                </c:pt>
                <c:pt idx="110">
                  <c:v>255.30000305175781</c:v>
                </c:pt>
                <c:pt idx="111">
                  <c:v>135.5</c:v>
                </c:pt>
                <c:pt idx="112">
                  <c:v>71.5</c:v>
                </c:pt>
                <c:pt idx="113">
                  <c:v>148</c:v>
                </c:pt>
                <c:pt idx="114">
                  <c:v>275</c:v>
                </c:pt>
                <c:pt idx="115">
                  <c:v>244</c:v>
                </c:pt>
                <c:pt idx="116">
                  <c:v>137.30000305175781</c:v>
                </c:pt>
                <c:pt idx="117">
                  <c:v>118.80000305175781</c:v>
                </c:pt>
                <c:pt idx="118">
                  <c:v>139.80000305175781</c:v>
                </c:pt>
                <c:pt idx="119">
                  <c:v>160.69999694824219</c:v>
                </c:pt>
                <c:pt idx="120">
                  <c:v>161.69999694824219</c:v>
                </c:pt>
                <c:pt idx="121">
                  <c:v>133</c:v>
                </c:pt>
                <c:pt idx="122">
                  <c:v>126.5</c:v>
                </c:pt>
                <c:pt idx="123">
                  <c:v>143.5</c:v>
                </c:pt>
                <c:pt idx="124">
                  <c:v>153</c:v>
                </c:pt>
                <c:pt idx="125">
                  <c:v>148.80000305175781</c:v>
                </c:pt>
                <c:pt idx="126">
                  <c:v>149.5</c:v>
                </c:pt>
                <c:pt idx="127">
                  <c:v>162</c:v>
                </c:pt>
                <c:pt idx="128">
                  <c:v>171</c:v>
                </c:pt>
                <c:pt idx="129">
                  <c:v>245.30000305175781</c:v>
                </c:pt>
                <c:pt idx="130">
                  <c:v>461.70001220703125</c:v>
                </c:pt>
                <c:pt idx="131">
                  <c:v>1913</c:v>
                </c:pt>
                <c:pt idx="132">
                  <c:v>11310</c:v>
                </c:pt>
                <c:pt idx="133">
                  <c:v>36510</c:v>
                </c:pt>
                <c:pt idx="134">
                  <c:v>57210</c:v>
                </c:pt>
                <c:pt idx="135">
                  <c:v>44860</c:v>
                </c:pt>
                <c:pt idx="136">
                  <c:v>17500</c:v>
                </c:pt>
                <c:pt idx="137">
                  <c:v>3747</c:v>
                </c:pt>
                <c:pt idx="138">
                  <c:v>1098</c:v>
                </c:pt>
                <c:pt idx="139">
                  <c:v>871.29998779296875</c:v>
                </c:pt>
                <c:pt idx="140">
                  <c:v>1093</c:v>
                </c:pt>
                <c:pt idx="141">
                  <c:v>1188</c:v>
                </c:pt>
                <c:pt idx="142">
                  <c:v>921</c:v>
                </c:pt>
                <c:pt idx="143">
                  <c:v>546.5</c:v>
                </c:pt>
                <c:pt idx="144">
                  <c:v>343.79998779296875</c:v>
                </c:pt>
                <c:pt idx="145">
                  <c:v>418</c:v>
                </c:pt>
                <c:pt idx="146">
                  <c:v>659.5</c:v>
                </c:pt>
                <c:pt idx="147">
                  <c:v>635.70001220703125</c:v>
                </c:pt>
                <c:pt idx="148">
                  <c:v>319</c:v>
                </c:pt>
                <c:pt idx="149">
                  <c:v>146</c:v>
                </c:pt>
                <c:pt idx="150">
                  <c:v>140.80000305175781</c:v>
                </c:pt>
                <c:pt idx="151">
                  <c:v>142.80000305175781</c:v>
                </c:pt>
                <c:pt idx="152">
                  <c:v>188.5</c:v>
                </c:pt>
                <c:pt idx="153">
                  <c:v>211.19999694824219</c:v>
                </c:pt>
                <c:pt idx="154">
                  <c:v>132.30000305175781</c:v>
                </c:pt>
                <c:pt idx="155">
                  <c:v>69.75</c:v>
                </c:pt>
                <c:pt idx="156">
                  <c:v>79</c:v>
                </c:pt>
                <c:pt idx="157">
                  <c:v>105.5</c:v>
                </c:pt>
                <c:pt idx="158">
                  <c:v>163.30000305175781</c:v>
                </c:pt>
                <c:pt idx="159">
                  <c:v>203.30000305175781</c:v>
                </c:pt>
                <c:pt idx="160">
                  <c:v>192</c:v>
                </c:pt>
                <c:pt idx="161">
                  <c:v>178</c:v>
                </c:pt>
                <c:pt idx="162">
                  <c:v>145.80000305175781</c:v>
                </c:pt>
                <c:pt idx="163">
                  <c:v>116.5</c:v>
                </c:pt>
                <c:pt idx="164">
                  <c:v>114.30000305175781</c:v>
                </c:pt>
                <c:pt idx="165">
                  <c:v>117.80000305175781</c:v>
                </c:pt>
                <c:pt idx="166">
                  <c:v>116.80000305175781</c:v>
                </c:pt>
                <c:pt idx="167">
                  <c:v>77.75</c:v>
                </c:pt>
                <c:pt idx="168">
                  <c:v>32.25</c:v>
                </c:pt>
                <c:pt idx="169">
                  <c:v>28.75</c:v>
                </c:pt>
                <c:pt idx="170">
                  <c:v>61.25</c:v>
                </c:pt>
                <c:pt idx="171">
                  <c:v>86</c:v>
                </c:pt>
                <c:pt idx="172">
                  <c:v>94.25</c:v>
                </c:pt>
                <c:pt idx="173">
                  <c:v>109.5</c:v>
                </c:pt>
                <c:pt idx="174">
                  <c:v>130.30000305175781</c:v>
                </c:pt>
                <c:pt idx="175">
                  <c:v>156.30000305175781</c:v>
                </c:pt>
                <c:pt idx="176">
                  <c:v>151.30000305175781</c:v>
                </c:pt>
                <c:pt idx="177">
                  <c:v>132.5</c:v>
                </c:pt>
                <c:pt idx="178">
                  <c:v>115</c:v>
                </c:pt>
                <c:pt idx="179">
                  <c:v>103</c:v>
                </c:pt>
                <c:pt idx="180">
                  <c:v>178.30000305175781</c:v>
                </c:pt>
                <c:pt idx="181">
                  <c:v>773.5</c:v>
                </c:pt>
                <c:pt idx="182">
                  <c:v>3722</c:v>
                </c:pt>
                <c:pt idx="183">
                  <c:v>10990</c:v>
                </c:pt>
                <c:pt idx="184">
                  <c:v>17780</c:v>
                </c:pt>
                <c:pt idx="185">
                  <c:v>15840</c:v>
                </c:pt>
                <c:pt idx="186">
                  <c:v>7766</c:v>
                </c:pt>
                <c:pt idx="187">
                  <c:v>2129</c:v>
                </c:pt>
                <c:pt idx="188">
                  <c:v>480.5</c:v>
                </c:pt>
                <c:pt idx="189">
                  <c:v>308.29998779296875</c:v>
                </c:pt>
                <c:pt idx="190">
                  <c:v>360.70001220703125</c:v>
                </c:pt>
                <c:pt idx="191">
                  <c:v>407</c:v>
                </c:pt>
                <c:pt idx="192">
                  <c:v>472</c:v>
                </c:pt>
                <c:pt idx="193">
                  <c:v>454.29998779296875</c:v>
                </c:pt>
                <c:pt idx="194">
                  <c:v>261</c:v>
                </c:pt>
                <c:pt idx="195">
                  <c:v>134.30000305175781</c:v>
                </c:pt>
                <c:pt idx="196">
                  <c:v>157.69999694824219</c:v>
                </c:pt>
                <c:pt idx="197">
                  <c:v>157.69999694824219</c:v>
                </c:pt>
                <c:pt idx="198">
                  <c:v>129.5</c:v>
                </c:pt>
                <c:pt idx="199">
                  <c:v>141.80000305175781</c:v>
                </c:pt>
                <c:pt idx="200">
                  <c:v>146.80000305175781</c:v>
                </c:pt>
                <c:pt idx="201">
                  <c:v>101</c:v>
                </c:pt>
                <c:pt idx="202">
                  <c:v>65.75</c:v>
                </c:pt>
                <c:pt idx="203">
                  <c:v>67</c:v>
                </c:pt>
                <c:pt idx="204">
                  <c:v>62.75</c:v>
                </c:pt>
                <c:pt idx="205">
                  <c:v>45.5</c:v>
                </c:pt>
                <c:pt idx="206">
                  <c:v>61</c:v>
                </c:pt>
                <c:pt idx="207">
                  <c:v>102.5</c:v>
                </c:pt>
                <c:pt idx="208">
                  <c:v>103.30000305175781</c:v>
                </c:pt>
                <c:pt idx="209">
                  <c:v>79.75</c:v>
                </c:pt>
                <c:pt idx="210">
                  <c:v>77</c:v>
                </c:pt>
                <c:pt idx="211">
                  <c:v>92.75</c:v>
                </c:pt>
                <c:pt idx="212">
                  <c:v>109</c:v>
                </c:pt>
                <c:pt idx="213">
                  <c:v>105</c:v>
                </c:pt>
                <c:pt idx="214">
                  <c:v>109.30000305175781</c:v>
                </c:pt>
                <c:pt idx="215">
                  <c:v>152.30000305175781</c:v>
                </c:pt>
                <c:pt idx="216">
                  <c:v>152.80000305175781</c:v>
                </c:pt>
                <c:pt idx="217">
                  <c:v>76</c:v>
                </c:pt>
                <c:pt idx="218">
                  <c:v>42.25</c:v>
                </c:pt>
                <c:pt idx="219">
                  <c:v>91.5</c:v>
                </c:pt>
                <c:pt idx="220">
                  <c:v>169.19999694824219</c:v>
                </c:pt>
                <c:pt idx="221">
                  <c:v>245</c:v>
                </c:pt>
                <c:pt idx="222">
                  <c:v>242.80000305175781</c:v>
                </c:pt>
                <c:pt idx="223">
                  <c:v>161.5</c:v>
                </c:pt>
                <c:pt idx="224">
                  <c:v>141.30000305175781</c:v>
                </c:pt>
                <c:pt idx="225">
                  <c:v>180.5</c:v>
                </c:pt>
                <c:pt idx="226">
                  <c:v>155</c:v>
                </c:pt>
                <c:pt idx="227">
                  <c:v>84.5</c:v>
                </c:pt>
                <c:pt idx="228">
                  <c:v>112</c:v>
                </c:pt>
                <c:pt idx="229">
                  <c:v>232</c:v>
                </c:pt>
                <c:pt idx="230">
                  <c:v>286</c:v>
                </c:pt>
                <c:pt idx="231">
                  <c:v>434</c:v>
                </c:pt>
                <c:pt idx="232">
                  <c:v>1874</c:v>
                </c:pt>
                <c:pt idx="233">
                  <c:v>7559</c:v>
                </c:pt>
                <c:pt idx="234">
                  <c:v>18090</c:v>
                </c:pt>
                <c:pt idx="235">
                  <c:v>23570</c:v>
                </c:pt>
                <c:pt idx="236">
                  <c:v>16470</c:v>
                </c:pt>
                <c:pt idx="237">
                  <c:v>6305</c:v>
                </c:pt>
                <c:pt idx="238">
                  <c:v>1646</c:v>
                </c:pt>
                <c:pt idx="239">
                  <c:v>588.29998779296875</c:v>
                </c:pt>
                <c:pt idx="240">
                  <c:v>445.70001220703125</c:v>
                </c:pt>
                <c:pt idx="241">
                  <c:v>463</c:v>
                </c:pt>
                <c:pt idx="242">
                  <c:v>533</c:v>
                </c:pt>
                <c:pt idx="243">
                  <c:v>471.29998779296875</c:v>
                </c:pt>
                <c:pt idx="244">
                  <c:v>298.20001220703125</c:v>
                </c:pt>
                <c:pt idx="245">
                  <c:v>188.30000305175781</c:v>
                </c:pt>
                <c:pt idx="246">
                  <c:v>143.80000305175781</c:v>
                </c:pt>
                <c:pt idx="247">
                  <c:v>136.30000305175781</c:v>
                </c:pt>
                <c:pt idx="248">
                  <c:v>132</c:v>
                </c:pt>
                <c:pt idx="249">
                  <c:v>118.80000305175781</c:v>
                </c:pt>
                <c:pt idx="250">
                  <c:v>126</c:v>
                </c:pt>
                <c:pt idx="251">
                  <c:v>131.69999694824219</c:v>
                </c:pt>
                <c:pt idx="252">
                  <c:v>104.80000305175781</c:v>
                </c:pt>
                <c:pt idx="253">
                  <c:v>101</c:v>
                </c:pt>
                <c:pt idx="254">
                  <c:v>107.5</c:v>
                </c:pt>
                <c:pt idx="255">
                  <c:v>85.5</c:v>
                </c:pt>
                <c:pt idx="256">
                  <c:v>104.5</c:v>
                </c:pt>
                <c:pt idx="257">
                  <c:v>155.5</c:v>
                </c:pt>
                <c:pt idx="258">
                  <c:v>148.19999694824219</c:v>
                </c:pt>
                <c:pt idx="259">
                  <c:v>97.25</c:v>
                </c:pt>
                <c:pt idx="260">
                  <c:v>77</c:v>
                </c:pt>
                <c:pt idx="261">
                  <c:v>70.75</c:v>
                </c:pt>
                <c:pt idx="262">
                  <c:v>65</c:v>
                </c:pt>
                <c:pt idx="263">
                  <c:v>90.5</c:v>
                </c:pt>
                <c:pt idx="264">
                  <c:v>104.5</c:v>
                </c:pt>
                <c:pt idx="265">
                  <c:v>140.5</c:v>
                </c:pt>
                <c:pt idx="266">
                  <c:v>221.19999694824219</c:v>
                </c:pt>
                <c:pt idx="267">
                  <c:v>203.5</c:v>
                </c:pt>
                <c:pt idx="268">
                  <c:v>104.80000305175781</c:v>
                </c:pt>
                <c:pt idx="269">
                  <c:v>64.75</c:v>
                </c:pt>
                <c:pt idx="270">
                  <c:v>80.5</c:v>
                </c:pt>
                <c:pt idx="271">
                  <c:v>87.5</c:v>
                </c:pt>
                <c:pt idx="272">
                  <c:v>63.5</c:v>
                </c:pt>
                <c:pt idx="273">
                  <c:v>55.5</c:v>
                </c:pt>
                <c:pt idx="274">
                  <c:v>97.25</c:v>
                </c:pt>
                <c:pt idx="275">
                  <c:v>143.80000305175781</c:v>
                </c:pt>
                <c:pt idx="276">
                  <c:v>163.30000305175781</c:v>
                </c:pt>
                <c:pt idx="277">
                  <c:v>192</c:v>
                </c:pt>
                <c:pt idx="278">
                  <c:v>243.30000305175781</c:v>
                </c:pt>
                <c:pt idx="279">
                  <c:v>297.5</c:v>
                </c:pt>
                <c:pt idx="280">
                  <c:v>341.79998779296875</c:v>
                </c:pt>
                <c:pt idx="281">
                  <c:v>515.70001220703125</c:v>
                </c:pt>
                <c:pt idx="282">
                  <c:v>1889</c:v>
                </c:pt>
                <c:pt idx="283">
                  <c:v>11030</c:v>
                </c:pt>
                <c:pt idx="284">
                  <c:v>43060</c:v>
                </c:pt>
                <c:pt idx="285">
                  <c:v>75640</c:v>
                </c:pt>
                <c:pt idx="286">
                  <c:v>62090</c:v>
                </c:pt>
                <c:pt idx="287">
                  <c:v>23910</c:v>
                </c:pt>
                <c:pt idx="288">
                  <c:v>4495</c:v>
                </c:pt>
                <c:pt idx="289">
                  <c:v>897.29998779296875</c:v>
                </c:pt>
                <c:pt idx="290">
                  <c:v>531.5</c:v>
                </c:pt>
                <c:pt idx="291">
                  <c:v>610</c:v>
                </c:pt>
                <c:pt idx="292">
                  <c:v>693.29998779296875</c:v>
                </c:pt>
                <c:pt idx="293">
                  <c:v>504.5</c:v>
                </c:pt>
                <c:pt idx="294">
                  <c:v>244</c:v>
                </c:pt>
                <c:pt idx="295">
                  <c:v>148.5</c:v>
                </c:pt>
                <c:pt idx="296">
                  <c:v>137</c:v>
                </c:pt>
                <c:pt idx="297">
                  <c:v>178.5</c:v>
                </c:pt>
                <c:pt idx="298">
                  <c:v>223</c:v>
                </c:pt>
                <c:pt idx="299">
                  <c:v>189</c:v>
                </c:pt>
                <c:pt idx="300">
                  <c:v>138.80000305175781</c:v>
                </c:pt>
                <c:pt idx="301">
                  <c:v>102.5</c:v>
                </c:pt>
                <c:pt idx="302">
                  <c:v>103.5</c:v>
                </c:pt>
                <c:pt idx="303">
                  <c:v>177.80000305175781</c:v>
                </c:pt>
                <c:pt idx="304">
                  <c:v>218.30000305175781</c:v>
                </c:pt>
                <c:pt idx="305">
                  <c:v>179.5</c:v>
                </c:pt>
                <c:pt idx="306">
                  <c:v>146.5</c:v>
                </c:pt>
                <c:pt idx="307">
                  <c:v>151</c:v>
                </c:pt>
                <c:pt idx="308">
                  <c:v>169.5</c:v>
                </c:pt>
                <c:pt idx="309">
                  <c:v>209</c:v>
                </c:pt>
                <c:pt idx="310">
                  <c:v>216.30000305175781</c:v>
                </c:pt>
                <c:pt idx="311">
                  <c:v>152.30000305175781</c:v>
                </c:pt>
                <c:pt idx="312">
                  <c:v>131.69999694824219</c:v>
                </c:pt>
                <c:pt idx="313">
                  <c:v>166.80000305175781</c:v>
                </c:pt>
                <c:pt idx="314">
                  <c:v>164.80000305175781</c:v>
                </c:pt>
                <c:pt idx="315">
                  <c:v>186.69999694824219</c:v>
                </c:pt>
                <c:pt idx="316">
                  <c:v>244</c:v>
                </c:pt>
                <c:pt idx="317">
                  <c:v>213</c:v>
                </c:pt>
                <c:pt idx="318">
                  <c:v>146.19999694824219</c:v>
                </c:pt>
                <c:pt idx="319">
                  <c:v>167.80000305175781</c:v>
                </c:pt>
                <c:pt idx="320">
                  <c:v>179.30000305175781</c:v>
                </c:pt>
                <c:pt idx="321">
                  <c:v>154.30000305175781</c:v>
                </c:pt>
                <c:pt idx="322">
                  <c:v>233.69999694824219</c:v>
                </c:pt>
                <c:pt idx="323">
                  <c:v>295.79998779296875</c:v>
                </c:pt>
                <c:pt idx="324">
                  <c:v>206.69999694824219</c:v>
                </c:pt>
                <c:pt idx="325">
                  <c:v>120.80000305175781</c:v>
                </c:pt>
                <c:pt idx="326">
                  <c:v>173</c:v>
                </c:pt>
                <c:pt idx="327">
                  <c:v>293.29998779296875</c:v>
                </c:pt>
                <c:pt idx="328">
                  <c:v>305.5</c:v>
                </c:pt>
                <c:pt idx="329">
                  <c:v>234.19999694824219</c:v>
                </c:pt>
                <c:pt idx="330">
                  <c:v>242.80000305175781</c:v>
                </c:pt>
                <c:pt idx="331">
                  <c:v>392.5</c:v>
                </c:pt>
                <c:pt idx="332">
                  <c:v>1310</c:v>
                </c:pt>
                <c:pt idx="333">
                  <c:v>11120</c:v>
                </c:pt>
                <c:pt idx="334">
                  <c:v>60360</c:v>
                </c:pt>
                <c:pt idx="335">
                  <c:v>128500</c:v>
                </c:pt>
                <c:pt idx="336">
                  <c:v>122800</c:v>
                </c:pt>
                <c:pt idx="337">
                  <c:v>53080</c:v>
                </c:pt>
                <c:pt idx="338">
                  <c:v>9528</c:v>
                </c:pt>
                <c:pt idx="339">
                  <c:v>1370</c:v>
                </c:pt>
                <c:pt idx="340">
                  <c:v>763.5</c:v>
                </c:pt>
                <c:pt idx="341">
                  <c:v>1234</c:v>
                </c:pt>
                <c:pt idx="342">
                  <c:v>1486</c:v>
                </c:pt>
                <c:pt idx="343">
                  <c:v>1087</c:v>
                </c:pt>
                <c:pt idx="344">
                  <c:v>600.29998779296875</c:v>
                </c:pt>
                <c:pt idx="345">
                  <c:v>408.79998779296875</c:v>
                </c:pt>
                <c:pt idx="346">
                  <c:v>357.20001220703125</c:v>
                </c:pt>
                <c:pt idx="347">
                  <c:v>417.79998779296875</c:v>
                </c:pt>
                <c:pt idx="348">
                  <c:v>477</c:v>
                </c:pt>
                <c:pt idx="349">
                  <c:v>349</c:v>
                </c:pt>
                <c:pt idx="350">
                  <c:v>215.80000305175781</c:v>
                </c:pt>
                <c:pt idx="351">
                  <c:v>192.30000305175781</c:v>
                </c:pt>
                <c:pt idx="352">
                  <c:v>171.80000305175781</c:v>
                </c:pt>
                <c:pt idx="353">
                  <c:v>257</c:v>
                </c:pt>
                <c:pt idx="354">
                  <c:v>456.5</c:v>
                </c:pt>
                <c:pt idx="355">
                  <c:v>485</c:v>
                </c:pt>
                <c:pt idx="356">
                  <c:v>357.20001220703125</c:v>
                </c:pt>
                <c:pt idx="357">
                  <c:v>261.79998779296875</c:v>
                </c:pt>
                <c:pt idx="358">
                  <c:v>181</c:v>
                </c:pt>
                <c:pt idx="359">
                  <c:v>139</c:v>
                </c:pt>
                <c:pt idx="360">
                  <c:v>111.5</c:v>
                </c:pt>
                <c:pt idx="361">
                  <c:v>53</c:v>
                </c:pt>
                <c:pt idx="362">
                  <c:v>52</c:v>
                </c:pt>
                <c:pt idx="363">
                  <c:v>101.5</c:v>
                </c:pt>
                <c:pt idx="364">
                  <c:v>119</c:v>
                </c:pt>
                <c:pt idx="365">
                  <c:v>124.5</c:v>
                </c:pt>
                <c:pt idx="366">
                  <c:v>135</c:v>
                </c:pt>
                <c:pt idx="367">
                  <c:v>123.19999694824219</c:v>
                </c:pt>
                <c:pt idx="368">
                  <c:v>107.69999694824219</c:v>
                </c:pt>
                <c:pt idx="369">
                  <c:v>148.5</c:v>
                </c:pt>
                <c:pt idx="370">
                  <c:v>226.30000305175781</c:v>
                </c:pt>
                <c:pt idx="371">
                  <c:v>266.29998779296875</c:v>
                </c:pt>
                <c:pt idx="372">
                  <c:v>243.30000305175781</c:v>
                </c:pt>
                <c:pt idx="373">
                  <c:v>168.30000305175781</c:v>
                </c:pt>
                <c:pt idx="374">
                  <c:v>153.5</c:v>
                </c:pt>
                <c:pt idx="375">
                  <c:v>173.80000305175781</c:v>
                </c:pt>
                <c:pt idx="376">
                  <c:v>148.5</c:v>
                </c:pt>
                <c:pt idx="377">
                  <c:v>175</c:v>
                </c:pt>
                <c:pt idx="378">
                  <c:v>216.30000305175781</c:v>
                </c:pt>
                <c:pt idx="379">
                  <c:v>212.5</c:v>
                </c:pt>
                <c:pt idx="380">
                  <c:v>272.5</c:v>
                </c:pt>
                <c:pt idx="381">
                  <c:v>518.5</c:v>
                </c:pt>
                <c:pt idx="382">
                  <c:v>1218</c:v>
                </c:pt>
                <c:pt idx="383">
                  <c:v>7572</c:v>
                </c:pt>
                <c:pt idx="384">
                  <c:v>46470</c:v>
                </c:pt>
                <c:pt idx="385">
                  <c:v>112100</c:v>
                </c:pt>
                <c:pt idx="386">
                  <c:v>120000</c:v>
                </c:pt>
                <c:pt idx="387">
                  <c:v>57670</c:v>
                </c:pt>
                <c:pt idx="388">
                  <c:v>11150</c:v>
                </c:pt>
                <c:pt idx="389">
                  <c:v>1535</c:v>
                </c:pt>
                <c:pt idx="390">
                  <c:v>703</c:v>
                </c:pt>
                <c:pt idx="391">
                  <c:v>843.79998779296875</c:v>
                </c:pt>
                <c:pt idx="392">
                  <c:v>1103</c:v>
                </c:pt>
                <c:pt idx="393">
                  <c:v>965</c:v>
                </c:pt>
                <c:pt idx="394">
                  <c:v>468</c:v>
                </c:pt>
                <c:pt idx="395">
                  <c:v>114</c:v>
                </c:pt>
                <c:pt idx="396">
                  <c:v>132.69999694824219</c:v>
                </c:pt>
                <c:pt idx="397">
                  <c:v>392.20001220703125</c:v>
                </c:pt>
                <c:pt idx="398">
                  <c:v>550</c:v>
                </c:pt>
                <c:pt idx="399">
                  <c:v>379</c:v>
                </c:pt>
                <c:pt idx="400">
                  <c:v>134.30000305175781</c:v>
                </c:pt>
                <c:pt idx="401">
                  <c:v>40.25</c:v>
                </c:pt>
                <c:pt idx="402">
                  <c:v>63.25</c:v>
                </c:pt>
                <c:pt idx="403">
                  <c:v>128.30000305175781</c:v>
                </c:pt>
                <c:pt idx="404">
                  <c:v>219.69999694824219</c:v>
                </c:pt>
                <c:pt idx="405">
                  <c:v>271.20001220703125</c:v>
                </c:pt>
                <c:pt idx="406">
                  <c:v>181.30000305175781</c:v>
                </c:pt>
                <c:pt idx="407">
                  <c:v>83</c:v>
                </c:pt>
                <c:pt idx="408">
                  <c:v>97</c:v>
                </c:pt>
                <c:pt idx="409">
                  <c:v>158</c:v>
                </c:pt>
                <c:pt idx="410">
                  <c:v>183.5</c:v>
                </c:pt>
                <c:pt idx="411">
                  <c:v>169.80000305175781</c:v>
                </c:pt>
                <c:pt idx="412">
                  <c:v>131.5</c:v>
                </c:pt>
                <c:pt idx="413">
                  <c:v>89.75</c:v>
                </c:pt>
                <c:pt idx="414">
                  <c:v>112.30000305175781</c:v>
                </c:pt>
                <c:pt idx="415">
                  <c:v>159.69999694824219</c:v>
                </c:pt>
                <c:pt idx="416">
                  <c:v>178.80000305175781</c:v>
                </c:pt>
                <c:pt idx="417">
                  <c:v>159.30000305175781</c:v>
                </c:pt>
                <c:pt idx="418">
                  <c:v>123.5</c:v>
                </c:pt>
                <c:pt idx="419">
                  <c:v>125.19999694824219</c:v>
                </c:pt>
                <c:pt idx="420">
                  <c:v>118.5</c:v>
                </c:pt>
                <c:pt idx="421">
                  <c:v>106</c:v>
                </c:pt>
                <c:pt idx="422">
                  <c:v>123.19999694824219</c:v>
                </c:pt>
                <c:pt idx="423">
                  <c:v>152.5</c:v>
                </c:pt>
                <c:pt idx="424">
                  <c:v>185.69999694824219</c:v>
                </c:pt>
                <c:pt idx="425">
                  <c:v>154.30000305175781</c:v>
                </c:pt>
                <c:pt idx="426">
                  <c:v>97.75</c:v>
                </c:pt>
                <c:pt idx="427">
                  <c:v>125.5</c:v>
                </c:pt>
                <c:pt idx="428">
                  <c:v>175.5</c:v>
                </c:pt>
                <c:pt idx="429">
                  <c:v>223.19999694824219</c:v>
                </c:pt>
                <c:pt idx="430">
                  <c:v>310.70001220703125</c:v>
                </c:pt>
                <c:pt idx="431">
                  <c:v>453</c:v>
                </c:pt>
                <c:pt idx="432">
                  <c:v>864.29998779296875</c:v>
                </c:pt>
                <c:pt idx="433">
                  <c:v>4521</c:v>
                </c:pt>
                <c:pt idx="434">
                  <c:v>22910</c:v>
                </c:pt>
                <c:pt idx="435">
                  <c:v>53220</c:v>
                </c:pt>
                <c:pt idx="436">
                  <c:v>59230</c:v>
                </c:pt>
                <c:pt idx="437">
                  <c:v>32390</c:v>
                </c:pt>
                <c:pt idx="438">
                  <c:v>8779</c:v>
                </c:pt>
                <c:pt idx="439">
                  <c:v>1732</c:v>
                </c:pt>
                <c:pt idx="440">
                  <c:v>555.29998779296875</c:v>
                </c:pt>
                <c:pt idx="441">
                  <c:v>524.20001220703125</c:v>
                </c:pt>
                <c:pt idx="442">
                  <c:v>601.29998779296875</c:v>
                </c:pt>
                <c:pt idx="443">
                  <c:v>475.29998779296875</c:v>
                </c:pt>
                <c:pt idx="444">
                  <c:v>299</c:v>
                </c:pt>
                <c:pt idx="445">
                  <c:v>181</c:v>
                </c:pt>
                <c:pt idx="446">
                  <c:v>161</c:v>
                </c:pt>
                <c:pt idx="447">
                  <c:v>260.70001220703125</c:v>
                </c:pt>
                <c:pt idx="448">
                  <c:v>329.70001220703125</c:v>
                </c:pt>
                <c:pt idx="449">
                  <c:v>257.79998779296875</c:v>
                </c:pt>
                <c:pt idx="450">
                  <c:v>144.5</c:v>
                </c:pt>
                <c:pt idx="451">
                  <c:v>81.5</c:v>
                </c:pt>
                <c:pt idx="452">
                  <c:v>67</c:v>
                </c:pt>
                <c:pt idx="453">
                  <c:v>64</c:v>
                </c:pt>
                <c:pt idx="454">
                  <c:v>85.75</c:v>
                </c:pt>
                <c:pt idx="455">
                  <c:v>137.69999694824219</c:v>
                </c:pt>
                <c:pt idx="456">
                  <c:v>147.80000305175781</c:v>
                </c:pt>
                <c:pt idx="457">
                  <c:v>133</c:v>
                </c:pt>
                <c:pt idx="458">
                  <c:v>134.30000305175781</c:v>
                </c:pt>
                <c:pt idx="459">
                  <c:v>116.80000305175781</c:v>
                </c:pt>
                <c:pt idx="460">
                  <c:v>101.80000305175781</c:v>
                </c:pt>
                <c:pt idx="461">
                  <c:v>106.69999694824219</c:v>
                </c:pt>
                <c:pt idx="462">
                  <c:v>95.25</c:v>
                </c:pt>
                <c:pt idx="463">
                  <c:v>112.30000305175781</c:v>
                </c:pt>
                <c:pt idx="464">
                  <c:v>134.69999694824219</c:v>
                </c:pt>
                <c:pt idx="465">
                  <c:v>87.75</c:v>
                </c:pt>
                <c:pt idx="466">
                  <c:v>57</c:v>
                </c:pt>
                <c:pt idx="467">
                  <c:v>71.5</c:v>
                </c:pt>
                <c:pt idx="468">
                  <c:v>65.75</c:v>
                </c:pt>
                <c:pt idx="469">
                  <c:v>42.5</c:v>
                </c:pt>
                <c:pt idx="470">
                  <c:v>30.25</c:v>
                </c:pt>
                <c:pt idx="471">
                  <c:v>47.5</c:v>
                </c:pt>
                <c:pt idx="472">
                  <c:v>53.75</c:v>
                </c:pt>
                <c:pt idx="473">
                  <c:v>32.75</c:v>
                </c:pt>
                <c:pt idx="474">
                  <c:v>33.25</c:v>
                </c:pt>
                <c:pt idx="475">
                  <c:v>62.75</c:v>
                </c:pt>
                <c:pt idx="476">
                  <c:v>80.25</c:v>
                </c:pt>
                <c:pt idx="477">
                  <c:v>94</c:v>
                </c:pt>
                <c:pt idx="478">
                  <c:v>113</c:v>
                </c:pt>
                <c:pt idx="479">
                  <c:v>107.30000305175781</c:v>
                </c:pt>
                <c:pt idx="480">
                  <c:v>125.19999694824219</c:v>
                </c:pt>
                <c:pt idx="481">
                  <c:v>230</c:v>
                </c:pt>
                <c:pt idx="482">
                  <c:v>661</c:v>
                </c:pt>
                <c:pt idx="483">
                  <c:v>2656</c:v>
                </c:pt>
                <c:pt idx="484">
                  <c:v>9183</c:v>
                </c:pt>
                <c:pt idx="485">
                  <c:v>18380</c:v>
                </c:pt>
                <c:pt idx="486">
                  <c:v>19990</c:v>
                </c:pt>
                <c:pt idx="487">
                  <c:v>12030</c:v>
                </c:pt>
                <c:pt idx="488">
                  <c:v>4350</c:v>
                </c:pt>
                <c:pt idx="489">
                  <c:v>1195</c:v>
                </c:pt>
                <c:pt idx="490">
                  <c:v>363.5</c:v>
                </c:pt>
                <c:pt idx="491">
                  <c:v>234.5</c:v>
                </c:pt>
                <c:pt idx="492">
                  <c:v>187.30000305175781</c:v>
                </c:pt>
                <c:pt idx="493">
                  <c:v>158.5</c:v>
                </c:pt>
                <c:pt idx="494">
                  <c:v>135</c:v>
                </c:pt>
                <c:pt idx="495">
                  <c:v>133.30000305175781</c:v>
                </c:pt>
                <c:pt idx="496">
                  <c:v>124</c:v>
                </c:pt>
                <c:pt idx="497">
                  <c:v>92.5</c:v>
                </c:pt>
                <c:pt idx="498">
                  <c:v>89.75</c:v>
                </c:pt>
                <c:pt idx="499">
                  <c:v>91.5</c:v>
                </c:pt>
                <c:pt idx="500">
                  <c:v>69.5</c:v>
                </c:pt>
                <c:pt idx="501">
                  <c:v>65.25</c:v>
                </c:pt>
                <c:pt idx="502">
                  <c:v>78</c:v>
                </c:pt>
                <c:pt idx="503">
                  <c:v>66.75</c:v>
                </c:pt>
                <c:pt idx="504">
                  <c:v>42.25</c:v>
                </c:pt>
                <c:pt idx="505">
                  <c:v>50.75</c:v>
                </c:pt>
                <c:pt idx="506">
                  <c:v>70.75</c:v>
                </c:pt>
                <c:pt idx="507">
                  <c:v>52</c:v>
                </c:pt>
                <c:pt idx="508">
                  <c:v>25.75</c:v>
                </c:pt>
                <c:pt idx="509">
                  <c:v>14.75</c:v>
                </c:pt>
                <c:pt idx="510">
                  <c:v>12</c:v>
                </c:pt>
                <c:pt idx="511">
                  <c:v>33.25</c:v>
                </c:pt>
                <c:pt idx="512">
                  <c:v>49</c:v>
                </c:pt>
                <c:pt idx="513">
                  <c:v>26</c:v>
                </c:pt>
                <c:pt idx="514">
                  <c:v>3</c:v>
                </c:pt>
                <c:pt idx="515">
                  <c:v>2.5</c:v>
                </c:pt>
                <c:pt idx="516">
                  <c:v>13.25</c:v>
                </c:pt>
                <c:pt idx="517">
                  <c:v>25.75</c:v>
                </c:pt>
                <c:pt idx="518">
                  <c:v>25.75</c:v>
                </c:pt>
                <c:pt idx="519">
                  <c:v>31</c:v>
                </c:pt>
                <c:pt idx="520">
                  <c:v>51.25</c:v>
                </c:pt>
                <c:pt idx="521">
                  <c:v>50.25</c:v>
                </c:pt>
                <c:pt idx="522">
                  <c:v>53.25</c:v>
                </c:pt>
                <c:pt idx="523">
                  <c:v>91</c:v>
                </c:pt>
                <c:pt idx="524">
                  <c:v>108</c:v>
                </c:pt>
                <c:pt idx="525">
                  <c:v>82.25</c:v>
                </c:pt>
                <c:pt idx="526">
                  <c:v>61</c:v>
                </c:pt>
                <c:pt idx="527">
                  <c:v>67.25</c:v>
                </c:pt>
                <c:pt idx="528">
                  <c:v>82.75</c:v>
                </c:pt>
                <c:pt idx="529">
                  <c:v>127.30000305175781</c:v>
                </c:pt>
                <c:pt idx="530">
                  <c:v>189</c:v>
                </c:pt>
                <c:pt idx="531">
                  <c:v>217.19999694824219</c:v>
                </c:pt>
                <c:pt idx="532">
                  <c:v>337.29998779296875</c:v>
                </c:pt>
                <c:pt idx="533">
                  <c:v>967.5</c:v>
                </c:pt>
                <c:pt idx="534">
                  <c:v>2615</c:v>
                </c:pt>
                <c:pt idx="535">
                  <c:v>4543</c:v>
                </c:pt>
                <c:pt idx="536">
                  <c:v>4806</c:v>
                </c:pt>
                <c:pt idx="537">
                  <c:v>3211</c:v>
                </c:pt>
                <c:pt idx="538">
                  <c:v>1476</c:v>
                </c:pt>
                <c:pt idx="539">
                  <c:v>575</c:v>
                </c:pt>
                <c:pt idx="540">
                  <c:v>278.29998779296875</c:v>
                </c:pt>
                <c:pt idx="541">
                  <c:v>199.5</c:v>
                </c:pt>
                <c:pt idx="542">
                  <c:v>187.30000305175781</c:v>
                </c:pt>
                <c:pt idx="543">
                  <c:v>179.80000305175781</c:v>
                </c:pt>
                <c:pt idx="544">
                  <c:v>150</c:v>
                </c:pt>
                <c:pt idx="545">
                  <c:v>95.75</c:v>
                </c:pt>
                <c:pt idx="546">
                  <c:v>72</c:v>
                </c:pt>
                <c:pt idx="547">
                  <c:v>105.30000305175781</c:v>
                </c:pt>
                <c:pt idx="548">
                  <c:v>120</c:v>
                </c:pt>
                <c:pt idx="549">
                  <c:v>108.30000305175781</c:v>
                </c:pt>
                <c:pt idx="550">
                  <c:v>125.5</c:v>
                </c:pt>
                <c:pt idx="551">
                  <c:v>133.5</c:v>
                </c:pt>
                <c:pt idx="552">
                  <c:v>97.75</c:v>
                </c:pt>
                <c:pt idx="553">
                  <c:v>64.5</c:v>
                </c:pt>
                <c:pt idx="554">
                  <c:v>46.5</c:v>
                </c:pt>
                <c:pt idx="555">
                  <c:v>33.5</c:v>
                </c:pt>
                <c:pt idx="556">
                  <c:v>27</c:v>
                </c:pt>
                <c:pt idx="557">
                  <c:v>36.25</c:v>
                </c:pt>
                <c:pt idx="558">
                  <c:v>66.5</c:v>
                </c:pt>
                <c:pt idx="559">
                  <c:v>91</c:v>
                </c:pt>
                <c:pt idx="560">
                  <c:v>87</c:v>
                </c:pt>
                <c:pt idx="561">
                  <c:v>65</c:v>
                </c:pt>
                <c:pt idx="562">
                  <c:v>50.75</c:v>
                </c:pt>
                <c:pt idx="563">
                  <c:v>51.75</c:v>
                </c:pt>
                <c:pt idx="564">
                  <c:v>46.75</c:v>
                </c:pt>
                <c:pt idx="565">
                  <c:v>38.5</c:v>
                </c:pt>
                <c:pt idx="566">
                  <c:v>37</c:v>
                </c:pt>
                <c:pt idx="567">
                  <c:v>28.25</c:v>
                </c:pt>
                <c:pt idx="568">
                  <c:v>23</c:v>
                </c:pt>
                <c:pt idx="569">
                  <c:v>21.25</c:v>
                </c:pt>
                <c:pt idx="570">
                  <c:v>17.75</c:v>
                </c:pt>
                <c:pt idx="571">
                  <c:v>26.25</c:v>
                </c:pt>
                <c:pt idx="572">
                  <c:v>29.5</c:v>
                </c:pt>
                <c:pt idx="573">
                  <c:v>16.75</c:v>
                </c:pt>
                <c:pt idx="574">
                  <c:v>4.25</c:v>
                </c:pt>
                <c:pt idx="575">
                  <c:v>0</c:v>
                </c:pt>
                <c:pt idx="576">
                  <c:v>3.5</c:v>
                </c:pt>
                <c:pt idx="577">
                  <c:v>8.75</c:v>
                </c:pt>
                <c:pt idx="578">
                  <c:v>18</c:v>
                </c:pt>
                <c:pt idx="579">
                  <c:v>68.75</c:v>
                </c:pt>
                <c:pt idx="580">
                  <c:v>140.80000305175781</c:v>
                </c:pt>
                <c:pt idx="581">
                  <c:v>159.69999694824219</c:v>
                </c:pt>
                <c:pt idx="582">
                  <c:v>170.5</c:v>
                </c:pt>
                <c:pt idx="583">
                  <c:v>272</c:v>
                </c:pt>
                <c:pt idx="584">
                  <c:v>588.29998779296875</c:v>
                </c:pt>
                <c:pt idx="585">
                  <c:v>960.20001220703125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A36-4BE9-BE8B-8F1034FD5FA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{4 min}'!$G$10:$G$11</c:f>
              <c:numCache>
                <c:formatCode>General</c:formatCode>
                <c:ptCount val="2"/>
                <c:pt idx="0">
                  <c:v>523.7528076171875</c:v>
                </c:pt>
                <c:pt idx="1">
                  <c:v>528.2186279296875</c:v>
                </c:pt>
              </c:numCache>
            </c:numRef>
          </c:xVal>
          <c:yVal>
            <c:numRef>
              <c:f>'Sheet1 {4 min}'!$F$13:$F$14</c:f>
              <c:numCache>
                <c:formatCode>General</c:formatCode>
                <c:ptCount val="2"/>
                <c:pt idx="0">
                  <c:v>26430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A36-4BE9-BE8B-8F1034FD5FA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{4 min}'!$G$4,'Sheet1 {4 min}'!$G$4)</c:f>
              <c:numCache>
                <c:formatCode>General</c:formatCode>
                <c:ptCount val="2"/>
                <c:pt idx="0">
                  <c:v>525.450927734375</c:v>
                </c:pt>
                <c:pt idx="1">
                  <c:v>525.450927734375</c:v>
                </c:pt>
              </c:numCache>
            </c:numRef>
          </c:xVal>
          <c:yVal>
            <c:numRef>
              <c:f>'Sheet1 {4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A36-4BE9-BE8B-8F1034FD5FA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{4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min}'!$E$1:$E$28</c:f>
              <c:numCache>
                <c:formatCode>General</c:formatCode>
                <c:ptCount val="28"/>
                <c:pt idx="0">
                  <c:v>264300</c:v>
                </c:pt>
                <c:pt idx="1">
                  <c:v>169700</c:v>
                </c:pt>
                <c:pt idx="2">
                  <c:v>57210</c:v>
                </c:pt>
                <c:pt idx="3">
                  <c:v>17780</c:v>
                </c:pt>
                <c:pt idx="4">
                  <c:v>23570</c:v>
                </c:pt>
                <c:pt idx="5">
                  <c:v>75640</c:v>
                </c:pt>
                <c:pt idx="6">
                  <c:v>128500</c:v>
                </c:pt>
                <c:pt idx="7">
                  <c:v>120000</c:v>
                </c:pt>
                <c:pt idx="8">
                  <c:v>59230</c:v>
                </c:pt>
                <c:pt idx="9">
                  <c:v>19990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A36-4BE9-BE8B-8F1034FD5FA9}"/>
            </c:ext>
          </c:extLst>
        </c:ser>
        <c:ser>
          <c:idx val="4"/>
          <c:order val="4"/>
          <c:tx>
            <c:v>Binomial p = 8.65E-07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min}'!$P$1:$P$31</c:f>
              <c:numCache>
                <c:formatCode>General</c:formatCode>
                <c:ptCount val="31"/>
                <c:pt idx="0">
                  <c:v>264907.05656906485</c:v>
                </c:pt>
                <c:pt idx="1">
                  <c:v>167691.39857944506</c:v>
                </c:pt>
                <c:pt idx="2">
                  <c:v>59370.66608458008</c:v>
                </c:pt>
                <c:pt idx="3">
                  <c:v>20245.284117266845</c:v>
                </c:pt>
                <c:pt idx="4">
                  <c:v>28329.924711801716</c:v>
                </c:pt>
                <c:pt idx="5">
                  <c:v>73459.04597594525</c:v>
                </c:pt>
                <c:pt idx="6">
                  <c:v>126986.42223174407</c:v>
                </c:pt>
                <c:pt idx="7">
                  <c:v>122679.52462315894</c:v>
                </c:pt>
                <c:pt idx="8">
                  <c:v>57582.523412371724</c:v>
                </c:pt>
                <c:pt idx="9">
                  <c:v>17919.848052137389</c:v>
                </c:pt>
                <c:pt idx="10">
                  <c:v>4235.9032476060911</c:v>
                </c:pt>
                <c:pt idx="11">
                  <c:v>816.35614120610353</c:v>
                </c:pt>
                <c:pt idx="12">
                  <c:v>133.82154335321792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A36-4BE9-BE8B-8F1034FD5FA9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min}'!$M$1:$M$31</c:f>
              <c:numCache>
                <c:formatCode>General</c:formatCode>
                <c:ptCount val="31"/>
                <c:pt idx="0">
                  <c:v>264905.28906152491</c:v>
                </c:pt>
                <c:pt idx="1">
                  <c:v>167636.68665262256</c:v>
                </c:pt>
                <c:pt idx="2">
                  <c:v>58638.886893800991</c:v>
                </c:pt>
                <c:pt idx="3">
                  <c:v>14739.060268832214</c:v>
                </c:pt>
                <c:pt idx="4">
                  <c:v>2948.4849985852306</c:v>
                </c:pt>
                <c:pt idx="5">
                  <c:v>495.41656651697235</c:v>
                </c:pt>
                <c:pt idx="6">
                  <c:v>72.257601477574411</c:v>
                </c:pt>
                <c:pt idx="7">
                  <c:v>9.3519885865349011</c:v>
                </c:pt>
                <c:pt idx="8">
                  <c:v>1.0910223463282451</c:v>
                </c:pt>
                <c:pt idx="9">
                  <c:v>0.1160712728172691</c:v>
                </c:pt>
                <c:pt idx="10">
                  <c:v>2.8326354916622474E-3</c:v>
                </c:pt>
                <c:pt idx="11">
                  <c:v>4.5074349979839937E-8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A36-4BE9-BE8B-8F1034FD5FA9}"/>
            </c:ext>
          </c:extLst>
        </c:ser>
        <c:ser>
          <c:idx val="6"/>
          <c:order val="6"/>
          <c:tx>
            <c:v>Bimodal(2) 7.1</c:v>
          </c:tx>
          <c:marker>
            <c:symbol val="none"/>
          </c:marker>
          <c:xVal>
            <c:numRef>
              <c:f>'Sheet1 {4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{4 min}'!$O$1:$O$31</c:f>
              <c:numCache>
                <c:formatCode>General</c:formatCode>
                <c:ptCount val="31"/>
                <c:pt idx="0">
                  <c:v>1.7675075399489968</c:v>
                </c:pt>
                <c:pt idx="1">
                  <c:v>54.711926822500679</c:v>
                </c:pt>
                <c:pt idx="2">
                  <c:v>731.779190779087</c:v>
                </c:pt>
                <c:pt idx="3">
                  <c:v>5506.2238484346299</c:v>
                </c:pt>
                <c:pt idx="4">
                  <c:v>25381.439713216485</c:v>
                </c:pt>
                <c:pt idx="5">
                  <c:v>72963.629409428278</c:v>
                </c:pt>
                <c:pt idx="6">
                  <c:v>126914.1646302665</c:v>
                </c:pt>
                <c:pt idx="7">
                  <c:v>122670.1726345724</c:v>
                </c:pt>
                <c:pt idx="8">
                  <c:v>57581.432390025395</c:v>
                </c:pt>
                <c:pt idx="9">
                  <c:v>17919.731980864573</c:v>
                </c:pt>
                <c:pt idx="10">
                  <c:v>4235.9004149705997</c:v>
                </c:pt>
                <c:pt idx="11">
                  <c:v>816.3561411610292</c:v>
                </c:pt>
                <c:pt idx="12">
                  <c:v>133.82154335321792</c:v>
                </c:pt>
                <c:pt idx="13">
                  <c:v>19.183094865113105</c:v>
                </c:pt>
                <c:pt idx="14">
                  <c:v>2.4509600037157679</c:v>
                </c:pt>
                <c:pt idx="15">
                  <c:v>0.28137959833404574</c:v>
                </c:pt>
                <c:pt idx="16">
                  <c:v>2.695276432371391E-2</c:v>
                </c:pt>
                <c:pt idx="17">
                  <c:v>8.0095345476278112E-4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A36-4BE9-BE8B-8F1034FD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7647"/>
        <c:axId val="185645535"/>
      </c:scatterChart>
      <c:valAx>
        <c:axId val="18562764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45535"/>
        <c:crosses val="autoZero"/>
        <c:crossBetween val="midCat"/>
      </c:valAx>
      <c:valAx>
        <c:axId val="1856455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2764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{4 min}'!$I$78</c:f>
              <c:numCache>
                <c:formatCode>General</c:formatCode>
                <c:ptCount val="1"/>
                <c:pt idx="0">
                  <c:v>52.709269357519339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FC-4B92-9F2A-5C3F971A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25151"/>
        <c:axId val="1856226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FFC-4B92-9F2A-5C3F971A994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FFC-4B92-9F2A-5C3F971A994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FFC-4B92-9F2A-5C3F971A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5151"/>
        <c:axId val="185622655"/>
      </c:scatterChart>
      <c:catAx>
        <c:axId val="185625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2655"/>
        <c:crosses val="autoZero"/>
        <c:auto val="1"/>
        <c:lblAlgn val="ctr"/>
        <c:lblOffset val="100"/>
        <c:noMultiLvlLbl val="0"/>
      </c:catAx>
      <c:valAx>
        <c:axId val="1856226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2515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{4 min}'!$J$78</c:f>
              <c:numCache>
                <c:formatCode>General</c:formatCode>
                <c:ptCount val="1"/>
                <c:pt idx="0">
                  <c:v>371.78312285785307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8-4FF5-B2D2-BE159438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0975"/>
        <c:axId val="1856230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min}'!$J$79</c:f>
              <c:numCache>
                <c:formatCode>General</c:formatCode>
                <c:ptCount val="1"/>
                <c:pt idx="0">
                  <c:v>121.16454217570792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8-4FF5-B2D2-BE159438CE1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min}'!$J$80</c:f>
              <c:numCache>
                <c:formatCode>General</c:formatCode>
                <c:ptCount val="1"/>
                <c:pt idx="0">
                  <c:v>60.582271087853961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8-4FF5-B2D2-BE159438CE1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min}'!$J$81</c:f>
              <c:numCache>
                <c:formatCode>General</c:formatCode>
                <c:ptCount val="1"/>
                <c:pt idx="0">
                  <c:v>30.29113554392698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78-4FF5-B2D2-BE159438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0975"/>
        <c:axId val="185623071"/>
      </c:scatterChart>
      <c:catAx>
        <c:axId val="185630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3071"/>
        <c:crosses val="autoZero"/>
        <c:auto val="1"/>
        <c:lblAlgn val="ctr"/>
        <c:lblOffset val="100"/>
        <c:noMultiLvlLbl val="0"/>
      </c:catAx>
      <c:valAx>
        <c:axId val="1856230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09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{4 min}'!$K$78</c:f>
              <c:numCache>
                <c:formatCode>General</c:formatCode>
                <c:ptCount val="1"/>
                <c:pt idx="0">
                  <c:v>7.6448349711522647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A-4DBE-AFFF-AE931CD1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4703"/>
        <c:axId val="18562473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9A-4DBE-AFFF-AE931CD1A5A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9A-4DBE-AFFF-AE931CD1A5A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9A-4DBE-AFFF-AE931CD1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4703"/>
        <c:axId val="185624735"/>
      </c:scatterChart>
      <c:catAx>
        <c:axId val="18564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4735"/>
        <c:crosses val="autoZero"/>
        <c:auto val="1"/>
        <c:lblAlgn val="ctr"/>
        <c:lblOffset val="100"/>
        <c:noMultiLvlLbl val="0"/>
      </c:catAx>
      <c:valAx>
        <c:axId val="18562473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47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{4 min}'!$K$101:$K$120</c:f>
              <c:numCache>
                <c:formatCode>General</c:formatCode>
                <c:ptCount val="20"/>
                <c:pt idx="0">
                  <c:v>3.1156304352957128E-2</c:v>
                </c:pt>
                <c:pt idx="1">
                  <c:v>8.0669707335770127E-2</c:v>
                </c:pt>
                <c:pt idx="2">
                  <c:v>1.001000000001001E-7</c:v>
                </c:pt>
                <c:pt idx="3">
                  <c:v>6.1682994367171652E-2</c:v>
                </c:pt>
                <c:pt idx="4">
                  <c:v>1.8592147067841194E-2</c:v>
                </c:pt>
                <c:pt idx="5">
                  <c:v>2.9744006841480625E-2</c:v>
                </c:pt>
                <c:pt idx="6">
                  <c:v>4.1388112610186739E-2</c:v>
                </c:pt>
                <c:pt idx="7">
                  <c:v>2.6374168951940679E-2</c:v>
                </c:pt>
                <c:pt idx="8">
                  <c:v>0.10166139213011507</c:v>
                </c:pt>
                <c:pt idx="9">
                  <c:v>3.0878846497501312E-2</c:v>
                </c:pt>
              </c:numCache>
            </c:numRef>
          </c:xVal>
          <c:yVal>
            <c:numRef>
              <c:f>'Sheet1 {4 min}'!$Q$101:$Q$120</c:f>
              <c:numCache>
                <c:formatCode>General</c:formatCode>
                <c:ptCount val="20"/>
                <c:pt idx="0">
                  <c:v>0.54394469816494251</c:v>
                </c:pt>
                <c:pt idx="1">
                  <c:v>0.55619005127036747</c:v>
                </c:pt>
                <c:pt idx="2">
                  <c:v>0.53564090999319414</c:v>
                </c:pt>
                <c:pt idx="3">
                  <c:v>0.55736793546176955</c:v>
                </c:pt>
                <c:pt idx="4">
                  <c:v>0.53152619514205512</c:v>
                </c:pt>
                <c:pt idx="5">
                  <c:v>0.52262344828571472</c:v>
                </c:pt>
                <c:pt idx="6">
                  <c:v>0.57659467244614315</c:v>
                </c:pt>
                <c:pt idx="7">
                  <c:v>0.52383580566351562</c:v>
                </c:pt>
                <c:pt idx="8">
                  <c:v>0.53706455196665281</c:v>
                </c:pt>
                <c:pt idx="9">
                  <c:v>0.54010968559095329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6-46DB-BEE6-305E2FDEE0C5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{4 min}'!$M$101:$M$120</c:f>
              <c:numCache>
                <c:formatCode>General</c:formatCode>
                <c:ptCount val="20"/>
                <c:pt idx="0">
                  <c:v>5.6330715449248556</c:v>
                </c:pt>
                <c:pt idx="1">
                  <c:v>5.6918047633852682</c:v>
                </c:pt>
                <c:pt idx="2">
                  <c:v>5.8141189434917484</c:v>
                </c:pt>
                <c:pt idx="3">
                  <c:v>5.7539498849820081</c:v>
                </c:pt>
                <c:pt idx="4">
                  <c:v>5.8372949680116069</c:v>
                </c:pt>
                <c:pt idx="5">
                  <c:v>5.7402871226340286</c:v>
                </c:pt>
                <c:pt idx="6">
                  <c:v>5.681180329137101</c:v>
                </c:pt>
                <c:pt idx="7">
                  <c:v>5.575837030358513</c:v>
                </c:pt>
                <c:pt idx="8">
                  <c:v>5.8468560687386599</c:v>
                </c:pt>
                <c:pt idx="9">
                  <c:v>5.7393014489707639</c:v>
                </c:pt>
              </c:numCache>
            </c:numRef>
          </c:xVal>
          <c:yVal>
            <c:numRef>
              <c:f>'Sheet1 {4 min}'!$R$101:$R$120</c:f>
              <c:numCache>
                <c:formatCode>General</c:formatCode>
                <c:ptCount val="20"/>
                <c:pt idx="0">
                  <c:v>0.45605530183505749</c:v>
                </c:pt>
                <c:pt idx="1">
                  <c:v>0.44380994872963248</c:v>
                </c:pt>
                <c:pt idx="2">
                  <c:v>0.46435909000680592</c:v>
                </c:pt>
                <c:pt idx="3">
                  <c:v>0.44263206453823045</c:v>
                </c:pt>
                <c:pt idx="4">
                  <c:v>0.46847380485794482</c:v>
                </c:pt>
                <c:pt idx="5">
                  <c:v>0.47737655171428522</c:v>
                </c:pt>
                <c:pt idx="6">
                  <c:v>0.42340532755385679</c:v>
                </c:pt>
                <c:pt idx="7">
                  <c:v>0.47616419433648433</c:v>
                </c:pt>
                <c:pt idx="8">
                  <c:v>0.46293544803334719</c:v>
                </c:pt>
                <c:pt idx="9">
                  <c:v>0.4598903144090466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6-46DB-BEE6-305E2FDEE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6815"/>
        <c:axId val="185638463"/>
      </c:scatterChart>
      <c:valAx>
        <c:axId val="18562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38463"/>
        <c:crosses val="autoZero"/>
        <c:crossBetween val="midCat"/>
      </c:valAx>
      <c:valAx>
        <c:axId val="18563846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2681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{5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{5 min}'!$B$1:$B$586</c:f>
              <c:numCache>
                <c:formatCode>General</c:formatCode>
                <c:ptCount val="586"/>
                <c:pt idx="0">
                  <c:v>145</c:v>
                </c:pt>
                <c:pt idx="1">
                  <c:v>122</c:v>
                </c:pt>
                <c:pt idx="2">
                  <c:v>96.5</c:v>
                </c:pt>
                <c:pt idx="3">
                  <c:v>105.30000305175781</c:v>
                </c:pt>
                <c:pt idx="4">
                  <c:v>120.80000305175781</c:v>
                </c:pt>
                <c:pt idx="5">
                  <c:v>111.5</c:v>
                </c:pt>
                <c:pt idx="6">
                  <c:v>104.5</c:v>
                </c:pt>
                <c:pt idx="7">
                  <c:v>95.5</c:v>
                </c:pt>
                <c:pt idx="8">
                  <c:v>90.25</c:v>
                </c:pt>
                <c:pt idx="9">
                  <c:v>114.5</c:v>
                </c:pt>
                <c:pt idx="10">
                  <c:v>179</c:v>
                </c:pt>
                <c:pt idx="11">
                  <c:v>239.5</c:v>
                </c:pt>
                <c:pt idx="12">
                  <c:v>221.69999694824219</c:v>
                </c:pt>
                <c:pt idx="13">
                  <c:v>190.80000305175781</c:v>
                </c:pt>
                <c:pt idx="14">
                  <c:v>171</c:v>
                </c:pt>
                <c:pt idx="15">
                  <c:v>153.80000305175781</c:v>
                </c:pt>
                <c:pt idx="16">
                  <c:v>212.69999694824219</c:v>
                </c:pt>
                <c:pt idx="17">
                  <c:v>302</c:v>
                </c:pt>
                <c:pt idx="18">
                  <c:v>293.29998779296875</c:v>
                </c:pt>
                <c:pt idx="19">
                  <c:v>303</c:v>
                </c:pt>
                <c:pt idx="20">
                  <c:v>374.29998779296875</c:v>
                </c:pt>
                <c:pt idx="21">
                  <c:v>336</c:v>
                </c:pt>
                <c:pt idx="22">
                  <c:v>268.79998779296875</c:v>
                </c:pt>
                <c:pt idx="23">
                  <c:v>271.70001220703125</c:v>
                </c:pt>
                <c:pt idx="24">
                  <c:v>353</c:v>
                </c:pt>
                <c:pt idx="25">
                  <c:v>495.20001220703125</c:v>
                </c:pt>
                <c:pt idx="26">
                  <c:v>559</c:v>
                </c:pt>
                <c:pt idx="27">
                  <c:v>538</c:v>
                </c:pt>
                <c:pt idx="28">
                  <c:v>490</c:v>
                </c:pt>
                <c:pt idx="29">
                  <c:v>414.5</c:v>
                </c:pt>
                <c:pt idx="30">
                  <c:v>942</c:v>
                </c:pt>
                <c:pt idx="31">
                  <c:v>5739</c:v>
                </c:pt>
                <c:pt idx="32">
                  <c:v>62250</c:v>
                </c:pt>
                <c:pt idx="33">
                  <c:v>220800</c:v>
                </c:pt>
                <c:pt idx="34">
                  <c:v>304100</c:v>
                </c:pt>
                <c:pt idx="35">
                  <c:v>172700</c:v>
                </c:pt>
                <c:pt idx="36">
                  <c:v>34400</c:v>
                </c:pt>
                <c:pt idx="37">
                  <c:v>2783</c:v>
                </c:pt>
                <c:pt idx="38">
                  <c:v>891.5</c:v>
                </c:pt>
                <c:pt idx="39">
                  <c:v>1451</c:v>
                </c:pt>
                <c:pt idx="40">
                  <c:v>2365</c:v>
                </c:pt>
                <c:pt idx="41">
                  <c:v>2233</c:v>
                </c:pt>
                <c:pt idx="42">
                  <c:v>1250</c:v>
                </c:pt>
                <c:pt idx="43">
                  <c:v>591.5</c:v>
                </c:pt>
                <c:pt idx="44">
                  <c:v>420.20001220703125</c:v>
                </c:pt>
                <c:pt idx="45">
                  <c:v>452</c:v>
                </c:pt>
                <c:pt idx="46">
                  <c:v>597.79998779296875</c:v>
                </c:pt>
                <c:pt idx="47">
                  <c:v>650.79998779296875</c:v>
                </c:pt>
                <c:pt idx="48">
                  <c:v>517.5</c:v>
                </c:pt>
                <c:pt idx="49">
                  <c:v>329</c:v>
                </c:pt>
                <c:pt idx="50">
                  <c:v>231.30000305175781</c:v>
                </c:pt>
                <c:pt idx="51">
                  <c:v>419.70001220703125</c:v>
                </c:pt>
                <c:pt idx="52">
                  <c:v>1496</c:v>
                </c:pt>
                <c:pt idx="53">
                  <c:v>2619</c:v>
                </c:pt>
                <c:pt idx="54">
                  <c:v>2035</c:v>
                </c:pt>
                <c:pt idx="55">
                  <c:v>764.5</c:v>
                </c:pt>
                <c:pt idx="56">
                  <c:v>345.5</c:v>
                </c:pt>
                <c:pt idx="57">
                  <c:v>486.70001220703125</c:v>
                </c:pt>
                <c:pt idx="58">
                  <c:v>651.5</c:v>
                </c:pt>
                <c:pt idx="59">
                  <c:v>599.70001220703125</c:v>
                </c:pt>
                <c:pt idx="60">
                  <c:v>389.29998779296875</c:v>
                </c:pt>
                <c:pt idx="61">
                  <c:v>212.69999694824219</c:v>
                </c:pt>
                <c:pt idx="62">
                  <c:v>199.5</c:v>
                </c:pt>
                <c:pt idx="63">
                  <c:v>380.5</c:v>
                </c:pt>
                <c:pt idx="64">
                  <c:v>664</c:v>
                </c:pt>
                <c:pt idx="65">
                  <c:v>782.70001220703125</c:v>
                </c:pt>
                <c:pt idx="66">
                  <c:v>581.5</c:v>
                </c:pt>
                <c:pt idx="67">
                  <c:v>340.79998779296875</c:v>
                </c:pt>
                <c:pt idx="68">
                  <c:v>240.80000305175781</c:v>
                </c:pt>
                <c:pt idx="69">
                  <c:v>221</c:v>
                </c:pt>
                <c:pt idx="70">
                  <c:v>291.5</c:v>
                </c:pt>
                <c:pt idx="71">
                  <c:v>332.79998779296875</c:v>
                </c:pt>
                <c:pt idx="72">
                  <c:v>274.5</c:v>
                </c:pt>
                <c:pt idx="73">
                  <c:v>270.5</c:v>
                </c:pt>
                <c:pt idx="74">
                  <c:v>352.70001220703125</c:v>
                </c:pt>
                <c:pt idx="75">
                  <c:v>404.5</c:v>
                </c:pt>
                <c:pt idx="76">
                  <c:v>390</c:v>
                </c:pt>
                <c:pt idx="77">
                  <c:v>401.5</c:v>
                </c:pt>
                <c:pt idx="78">
                  <c:v>452</c:v>
                </c:pt>
                <c:pt idx="79">
                  <c:v>462</c:v>
                </c:pt>
                <c:pt idx="80">
                  <c:v>720.20001220703125</c:v>
                </c:pt>
                <c:pt idx="81">
                  <c:v>2902</c:v>
                </c:pt>
                <c:pt idx="82">
                  <c:v>36170</c:v>
                </c:pt>
                <c:pt idx="83">
                  <c:v>167300</c:v>
                </c:pt>
                <c:pt idx="84">
                  <c:v>279200</c:v>
                </c:pt>
                <c:pt idx="85">
                  <c:v>193300</c:v>
                </c:pt>
                <c:pt idx="86">
                  <c:v>51620</c:v>
                </c:pt>
                <c:pt idx="87">
                  <c:v>4561</c:v>
                </c:pt>
                <c:pt idx="88">
                  <c:v>783.79998779296875</c:v>
                </c:pt>
                <c:pt idx="89">
                  <c:v>871.70001220703125</c:v>
                </c:pt>
                <c:pt idx="90">
                  <c:v>1715</c:v>
                </c:pt>
                <c:pt idx="91">
                  <c:v>1994</c:v>
                </c:pt>
                <c:pt idx="92">
                  <c:v>1254</c:v>
                </c:pt>
                <c:pt idx="93">
                  <c:v>463.29998779296875</c:v>
                </c:pt>
                <c:pt idx="94">
                  <c:v>291.5</c:v>
                </c:pt>
                <c:pt idx="95">
                  <c:v>1257</c:v>
                </c:pt>
                <c:pt idx="96">
                  <c:v>2892</c:v>
                </c:pt>
                <c:pt idx="97">
                  <c:v>2836</c:v>
                </c:pt>
                <c:pt idx="98">
                  <c:v>1147</c:v>
                </c:pt>
                <c:pt idx="99">
                  <c:v>192.80000305175781</c:v>
                </c:pt>
                <c:pt idx="100">
                  <c:v>150.80000305175781</c:v>
                </c:pt>
                <c:pt idx="101">
                  <c:v>302</c:v>
                </c:pt>
                <c:pt idx="102">
                  <c:v>919.5</c:v>
                </c:pt>
                <c:pt idx="103">
                  <c:v>1728</c:v>
                </c:pt>
                <c:pt idx="104">
                  <c:v>1620</c:v>
                </c:pt>
                <c:pt idx="105">
                  <c:v>788.5</c:v>
                </c:pt>
                <c:pt idx="106">
                  <c:v>299</c:v>
                </c:pt>
                <c:pt idx="107">
                  <c:v>244.69999694824219</c:v>
                </c:pt>
                <c:pt idx="108">
                  <c:v>294.70001220703125</c:v>
                </c:pt>
                <c:pt idx="109">
                  <c:v>334.5</c:v>
                </c:pt>
                <c:pt idx="110">
                  <c:v>339.79998779296875</c:v>
                </c:pt>
                <c:pt idx="111">
                  <c:v>263.79998779296875</c:v>
                </c:pt>
                <c:pt idx="112">
                  <c:v>166.80000305175781</c:v>
                </c:pt>
                <c:pt idx="113">
                  <c:v>221.69999694824219</c:v>
                </c:pt>
                <c:pt idx="114">
                  <c:v>410</c:v>
                </c:pt>
                <c:pt idx="115">
                  <c:v>516</c:v>
                </c:pt>
                <c:pt idx="116">
                  <c:v>407.5</c:v>
                </c:pt>
                <c:pt idx="117">
                  <c:v>238.19999694824219</c:v>
                </c:pt>
                <c:pt idx="118">
                  <c:v>172.19999694824219</c:v>
                </c:pt>
                <c:pt idx="119">
                  <c:v>176.80000305175781</c:v>
                </c:pt>
                <c:pt idx="120">
                  <c:v>211.80000305175781</c:v>
                </c:pt>
                <c:pt idx="121">
                  <c:v>227.5</c:v>
                </c:pt>
                <c:pt idx="122">
                  <c:v>209</c:v>
                </c:pt>
                <c:pt idx="123">
                  <c:v>226.30000305175781</c:v>
                </c:pt>
                <c:pt idx="124">
                  <c:v>285.5</c:v>
                </c:pt>
                <c:pt idx="125">
                  <c:v>338</c:v>
                </c:pt>
                <c:pt idx="126">
                  <c:v>380.29998779296875</c:v>
                </c:pt>
                <c:pt idx="127">
                  <c:v>427.70001220703125</c:v>
                </c:pt>
                <c:pt idx="128">
                  <c:v>464.29998779296875</c:v>
                </c:pt>
                <c:pt idx="129">
                  <c:v>477.5</c:v>
                </c:pt>
                <c:pt idx="130">
                  <c:v>575.29998779296875</c:v>
                </c:pt>
                <c:pt idx="131">
                  <c:v>1881</c:v>
                </c:pt>
                <c:pt idx="132">
                  <c:v>16780</c:v>
                </c:pt>
                <c:pt idx="133">
                  <c:v>92140</c:v>
                </c:pt>
                <c:pt idx="134">
                  <c:v>184800</c:v>
                </c:pt>
                <c:pt idx="135">
                  <c:v>159100</c:v>
                </c:pt>
                <c:pt idx="136">
                  <c:v>58150</c:v>
                </c:pt>
                <c:pt idx="137">
                  <c:v>8034</c:v>
                </c:pt>
                <c:pt idx="138">
                  <c:v>1424</c:v>
                </c:pt>
                <c:pt idx="139">
                  <c:v>1041</c:v>
                </c:pt>
                <c:pt idx="140">
                  <c:v>1714</c:v>
                </c:pt>
                <c:pt idx="141">
                  <c:v>2071</c:v>
                </c:pt>
                <c:pt idx="142">
                  <c:v>1489</c:v>
                </c:pt>
                <c:pt idx="143">
                  <c:v>712</c:v>
                </c:pt>
                <c:pt idx="144">
                  <c:v>372.5</c:v>
                </c:pt>
                <c:pt idx="145">
                  <c:v>725</c:v>
                </c:pt>
                <c:pt idx="146">
                  <c:v>1794</c:v>
                </c:pt>
                <c:pt idx="147">
                  <c:v>2140</c:v>
                </c:pt>
                <c:pt idx="148">
                  <c:v>1135</c:v>
                </c:pt>
                <c:pt idx="149">
                  <c:v>285</c:v>
                </c:pt>
                <c:pt idx="150">
                  <c:v>140.80000305175781</c:v>
                </c:pt>
                <c:pt idx="151">
                  <c:v>159.69999694824219</c:v>
                </c:pt>
                <c:pt idx="152">
                  <c:v>292.79998779296875</c:v>
                </c:pt>
                <c:pt idx="153">
                  <c:v>623.5</c:v>
                </c:pt>
                <c:pt idx="154">
                  <c:v>748.5</c:v>
                </c:pt>
                <c:pt idx="155">
                  <c:v>467.29998779296875</c:v>
                </c:pt>
                <c:pt idx="156">
                  <c:v>266</c:v>
                </c:pt>
                <c:pt idx="157">
                  <c:v>310.5</c:v>
                </c:pt>
                <c:pt idx="158">
                  <c:v>328.79998779296875</c:v>
                </c:pt>
                <c:pt idx="159">
                  <c:v>243.5</c:v>
                </c:pt>
                <c:pt idx="160">
                  <c:v>164.30000305175781</c:v>
                </c:pt>
                <c:pt idx="161">
                  <c:v>156.69999694824219</c:v>
                </c:pt>
                <c:pt idx="162">
                  <c:v>182.69999694824219</c:v>
                </c:pt>
                <c:pt idx="163">
                  <c:v>204.69999694824219</c:v>
                </c:pt>
                <c:pt idx="164">
                  <c:v>274.29998779296875</c:v>
                </c:pt>
                <c:pt idx="165">
                  <c:v>340.20001220703125</c:v>
                </c:pt>
                <c:pt idx="166">
                  <c:v>279.70001220703125</c:v>
                </c:pt>
                <c:pt idx="167">
                  <c:v>177.30000305175781</c:v>
                </c:pt>
                <c:pt idx="168">
                  <c:v>110.5</c:v>
                </c:pt>
                <c:pt idx="169">
                  <c:v>74</c:v>
                </c:pt>
                <c:pt idx="170">
                  <c:v>85</c:v>
                </c:pt>
                <c:pt idx="171">
                  <c:v>134</c:v>
                </c:pt>
                <c:pt idx="172">
                  <c:v>193</c:v>
                </c:pt>
                <c:pt idx="173">
                  <c:v>220.80000305175781</c:v>
                </c:pt>
                <c:pt idx="174">
                  <c:v>189</c:v>
                </c:pt>
                <c:pt idx="175">
                  <c:v>134.5</c:v>
                </c:pt>
                <c:pt idx="176">
                  <c:v>121.80000305175781</c:v>
                </c:pt>
                <c:pt idx="177">
                  <c:v>139.5</c:v>
                </c:pt>
                <c:pt idx="178">
                  <c:v>167.30000305175781</c:v>
                </c:pt>
                <c:pt idx="179">
                  <c:v>177</c:v>
                </c:pt>
                <c:pt idx="180">
                  <c:v>266.5</c:v>
                </c:pt>
                <c:pt idx="181">
                  <c:v>1134</c:v>
                </c:pt>
                <c:pt idx="182">
                  <c:v>7654</c:v>
                </c:pt>
                <c:pt idx="183">
                  <c:v>41420</c:v>
                </c:pt>
                <c:pt idx="184">
                  <c:v>96830</c:v>
                </c:pt>
                <c:pt idx="185">
                  <c:v>103800</c:v>
                </c:pt>
                <c:pt idx="186">
                  <c:v>51000</c:v>
                </c:pt>
                <c:pt idx="187">
                  <c:v>10570</c:v>
                </c:pt>
                <c:pt idx="188">
                  <c:v>1540</c:v>
                </c:pt>
                <c:pt idx="189">
                  <c:v>535.29998779296875</c:v>
                </c:pt>
                <c:pt idx="190">
                  <c:v>516.5</c:v>
                </c:pt>
                <c:pt idx="191">
                  <c:v>635.5</c:v>
                </c:pt>
                <c:pt idx="192">
                  <c:v>571.29998779296875</c:v>
                </c:pt>
                <c:pt idx="193">
                  <c:v>363.20001220703125</c:v>
                </c:pt>
                <c:pt idx="194">
                  <c:v>203.5</c:v>
                </c:pt>
                <c:pt idx="195">
                  <c:v>263</c:v>
                </c:pt>
                <c:pt idx="196">
                  <c:v>530.5</c:v>
                </c:pt>
                <c:pt idx="197">
                  <c:v>659.5</c:v>
                </c:pt>
                <c:pt idx="198">
                  <c:v>441.5</c:v>
                </c:pt>
                <c:pt idx="199">
                  <c:v>170.19999694824219</c:v>
                </c:pt>
                <c:pt idx="200">
                  <c:v>77</c:v>
                </c:pt>
                <c:pt idx="201">
                  <c:v>103.80000305175781</c:v>
                </c:pt>
                <c:pt idx="202">
                  <c:v>151.80000305175781</c:v>
                </c:pt>
                <c:pt idx="203">
                  <c:v>208.69999694824219</c:v>
                </c:pt>
                <c:pt idx="204">
                  <c:v>265</c:v>
                </c:pt>
                <c:pt idx="205">
                  <c:v>214</c:v>
                </c:pt>
                <c:pt idx="206">
                  <c:v>99.5</c:v>
                </c:pt>
                <c:pt idx="207">
                  <c:v>56.25</c:v>
                </c:pt>
                <c:pt idx="208">
                  <c:v>92</c:v>
                </c:pt>
                <c:pt idx="209">
                  <c:v>125.80000305175781</c:v>
                </c:pt>
                <c:pt idx="210">
                  <c:v>119.19999694824219</c:v>
                </c:pt>
                <c:pt idx="211">
                  <c:v>128.5</c:v>
                </c:pt>
                <c:pt idx="212">
                  <c:v>149</c:v>
                </c:pt>
                <c:pt idx="213">
                  <c:v>112.5</c:v>
                </c:pt>
                <c:pt idx="214">
                  <c:v>85</c:v>
                </c:pt>
                <c:pt idx="215">
                  <c:v>124.5</c:v>
                </c:pt>
                <c:pt idx="216">
                  <c:v>138.5</c:v>
                </c:pt>
                <c:pt idx="217">
                  <c:v>121.5</c:v>
                </c:pt>
                <c:pt idx="218">
                  <c:v>143</c:v>
                </c:pt>
                <c:pt idx="219">
                  <c:v>197.80000305175781</c:v>
                </c:pt>
                <c:pt idx="220">
                  <c:v>225.19999694824219</c:v>
                </c:pt>
                <c:pt idx="221">
                  <c:v>193.30000305175781</c:v>
                </c:pt>
                <c:pt idx="222">
                  <c:v>159</c:v>
                </c:pt>
                <c:pt idx="223">
                  <c:v>161</c:v>
                </c:pt>
                <c:pt idx="224">
                  <c:v>162.5</c:v>
                </c:pt>
                <c:pt idx="225">
                  <c:v>180.30000305175781</c:v>
                </c:pt>
                <c:pt idx="226">
                  <c:v>214.5</c:v>
                </c:pt>
                <c:pt idx="227">
                  <c:v>204.30000305175781</c:v>
                </c:pt>
                <c:pt idx="228">
                  <c:v>204.5</c:v>
                </c:pt>
                <c:pt idx="229">
                  <c:v>351</c:v>
                </c:pt>
                <c:pt idx="230">
                  <c:v>567.79998779296875</c:v>
                </c:pt>
                <c:pt idx="231">
                  <c:v>915.79998779296875</c:v>
                </c:pt>
                <c:pt idx="232">
                  <c:v>3505</c:v>
                </c:pt>
                <c:pt idx="233">
                  <c:v>16000</c:v>
                </c:pt>
                <c:pt idx="234">
                  <c:v>40490</c:v>
                </c:pt>
                <c:pt idx="235">
                  <c:v>50930</c:v>
                </c:pt>
                <c:pt idx="236">
                  <c:v>31270</c:v>
                </c:pt>
                <c:pt idx="237">
                  <c:v>9078</c:v>
                </c:pt>
                <c:pt idx="238">
                  <c:v>1654</c:v>
                </c:pt>
                <c:pt idx="239">
                  <c:v>524</c:v>
                </c:pt>
                <c:pt idx="240">
                  <c:v>409.5</c:v>
                </c:pt>
                <c:pt idx="241">
                  <c:v>453.70001220703125</c:v>
                </c:pt>
                <c:pt idx="242">
                  <c:v>377.29998779296875</c:v>
                </c:pt>
                <c:pt idx="243">
                  <c:v>238</c:v>
                </c:pt>
                <c:pt idx="244">
                  <c:v>181.30000305175781</c:v>
                </c:pt>
                <c:pt idx="245">
                  <c:v>189.80000305175781</c:v>
                </c:pt>
                <c:pt idx="246">
                  <c:v>228.5</c:v>
                </c:pt>
                <c:pt idx="247">
                  <c:v>244.5</c:v>
                </c:pt>
                <c:pt idx="248">
                  <c:v>204.5</c:v>
                </c:pt>
                <c:pt idx="249">
                  <c:v>137.30000305175781</c:v>
                </c:pt>
                <c:pt idx="250">
                  <c:v>73.75</c:v>
                </c:pt>
                <c:pt idx="251">
                  <c:v>48.5</c:v>
                </c:pt>
                <c:pt idx="252">
                  <c:v>82</c:v>
                </c:pt>
                <c:pt idx="253">
                  <c:v>195.5</c:v>
                </c:pt>
                <c:pt idx="254">
                  <c:v>298.5</c:v>
                </c:pt>
                <c:pt idx="255">
                  <c:v>296.5</c:v>
                </c:pt>
                <c:pt idx="256">
                  <c:v>210.69999694824219</c:v>
                </c:pt>
                <c:pt idx="257">
                  <c:v>108.5</c:v>
                </c:pt>
                <c:pt idx="258">
                  <c:v>67.25</c:v>
                </c:pt>
                <c:pt idx="259">
                  <c:v>59</c:v>
                </c:pt>
                <c:pt idx="260">
                  <c:v>48.25</c:v>
                </c:pt>
                <c:pt idx="261">
                  <c:v>50.75</c:v>
                </c:pt>
                <c:pt idx="262">
                  <c:v>58</c:v>
                </c:pt>
                <c:pt idx="263">
                  <c:v>64</c:v>
                </c:pt>
                <c:pt idx="264">
                  <c:v>54.25</c:v>
                </c:pt>
                <c:pt idx="265">
                  <c:v>48.25</c:v>
                </c:pt>
                <c:pt idx="266">
                  <c:v>75.75</c:v>
                </c:pt>
                <c:pt idx="267">
                  <c:v>88</c:v>
                </c:pt>
                <c:pt idx="268">
                  <c:v>66</c:v>
                </c:pt>
                <c:pt idx="269">
                  <c:v>59.5</c:v>
                </c:pt>
                <c:pt idx="270">
                  <c:v>67</c:v>
                </c:pt>
                <c:pt idx="271">
                  <c:v>54.25</c:v>
                </c:pt>
                <c:pt idx="272">
                  <c:v>42.75</c:v>
                </c:pt>
                <c:pt idx="273">
                  <c:v>83</c:v>
                </c:pt>
                <c:pt idx="274">
                  <c:v>111.69999694824219</c:v>
                </c:pt>
                <c:pt idx="275">
                  <c:v>78.75</c:v>
                </c:pt>
                <c:pt idx="276">
                  <c:v>61.25</c:v>
                </c:pt>
                <c:pt idx="277">
                  <c:v>56.25</c:v>
                </c:pt>
                <c:pt idx="278">
                  <c:v>57</c:v>
                </c:pt>
                <c:pt idx="279">
                  <c:v>105.80000305175781</c:v>
                </c:pt>
                <c:pt idx="280">
                  <c:v>152.30000305175781</c:v>
                </c:pt>
                <c:pt idx="281">
                  <c:v>227</c:v>
                </c:pt>
                <c:pt idx="282">
                  <c:v>1172</c:v>
                </c:pt>
                <c:pt idx="283">
                  <c:v>5400</c:v>
                </c:pt>
                <c:pt idx="284">
                  <c:v>13790</c:v>
                </c:pt>
                <c:pt idx="285">
                  <c:v>18690</c:v>
                </c:pt>
                <c:pt idx="286">
                  <c:v>13330</c:v>
                </c:pt>
                <c:pt idx="287">
                  <c:v>4998</c:v>
                </c:pt>
                <c:pt idx="288">
                  <c:v>1203</c:v>
                </c:pt>
                <c:pt idx="289">
                  <c:v>359</c:v>
                </c:pt>
                <c:pt idx="290">
                  <c:v>153.80000305175781</c:v>
                </c:pt>
                <c:pt idx="291">
                  <c:v>95.5</c:v>
                </c:pt>
                <c:pt idx="292">
                  <c:v>70.5</c:v>
                </c:pt>
                <c:pt idx="293">
                  <c:v>67.75</c:v>
                </c:pt>
                <c:pt idx="294">
                  <c:v>69.5</c:v>
                </c:pt>
                <c:pt idx="295">
                  <c:v>86.5</c:v>
                </c:pt>
                <c:pt idx="296">
                  <c:v>115</c:v>
                </c:pt>
                <c:pt idx="297">
                  <c:v>132</c:v>
                </c:pt>
                <c:pt idx="298">
                  <c:v>122.19999694824219</c:v>
                </c:pt>
                <c:pt idx="299">
                  <c:v>79.25</c:v>
                </c:pt>
                <c:pt idx="300">
                  <c:v>41</c:v>
                </c:pt>
                <c:pt idx="301">
                  <c:v>32.75</c:v>
                </c:pt>
                <c:pt idx="302">
                  <c:v>42</c:v>
                </c:pt>
                <c:pt idx="303">
                  <c:v>54</c:v>
                </c:pt>
                <c:pt idx="304">
                  <c:v>67</c:v>
                </c:pt>
                <c:pt idx="305">
                  <c:v>70.25</c:v>
                </c:pt>
                <c:pt idx="306">
                  <c:v>63.25</c:v>
                </c:pt>
                <c:pt idx="307">
                  <c:v>54.75</c:v>
                </c:pt>
                <c:pt idx="308">
                  <c:v>45.5</c:v>
                </c:pt>
                <c:pt idx="309">
                  <c:v>60.25</c:v>
                </c:pt>
                <c:pt idx="310">
                  <c:v>76</c:v>
                </c:pt>
                <c:pt idx="311">
                  <c:v>71.75</c:v>
                </c:pt>
                <c:pt idx="312">
                  <c:v>63</c:v>
                </c:pt>
                <c:pt idx="313">
                  <c:v>51</c:v>
                </c:pt>
                <c:pt idx="314">
                  <c:v>55</c:v>
                </c:pt>
                <c:pt idx="315">
                  <c:v>84.5</c:v>
                </c:pt>
                <c:pt idx="316">
                  <c:v>136.69999694824219</c:v>
                </c:pt>
                <c:pt idx="317">
                  <c:v>142</c:v>
                </c:pt>
                <c:pt idx="318">
                  <c:v>86.5</c:v>
                </c:pt>
                <c:pt idx="319">
                  <c:v>114.80000305175781</c:v>
                </c:pt>
                <c:pt idx="320">
                  <c:v>224.30000305175781</c:v>
                </c:pt>
                <c:pt idx="321">
                  <c:v>246</c:v>
                </c:pt>
                <c:pt idx="322">
                  <c:v>175.19999694824219</c:v>
                </c:pt>
                <c:pt idx="323">
                  <c:v>121.19999694824219</c:v>
                </c:pt>
                <c:pt idx="324">
                  <c:v>99.5</c:v>
                </c:pt>
                <c:pt idx="325">
                  <c:v>102.80000305175781</c:v>
                </c:pt>
                <c:pt idx="326">
                  <c:v>115.80000305175781</c:v>
                </c:pt>
                <c:pt idx="327">
                  <c:v>114.5</c:v>
                </c:pt>
                <c:pt idx="328">
                  <c:v>147.80000305175781</c:v>
                </c:pt>
                <c:pt idx="329">
                  <c:v>173.19999694824219</c:v>
                </c:pt>
                <c:pt idx="330">
                  <c:v>158.69999694824219</c:v>
                </c:pt>
                <c:pt idx="331">
                  <c:v>228</c:v>
                </c:pt>
                <c:pt idx="332">
                  <c:v>615.70001220703125</c:v>
                </c:pt>
                <c:pt idx="333">
                  <c:v>1914</c:v>
                </c:pt>
                <c:pt idx="334">
                  <c:v>4001</c:v>
                </c:pt>
                <c:pt idx="335">
                  <c:v>5384</c:v>
                </c:pt>
                <c:pt idx="336">
                  <c:v>4970</c:v>
                </c:pt>
                <c:pt idx="337">
                  <c:v>3200</c:v>
                </c:pt>
                <c:pt idx="338">
                  <c:v>1540</c:v>
                </c:pt>
                <c:pt idx="339">
                  <c:v>826.20001220703125</c:v>
                </c:pt>
                <c:pt idx="340">
                  <c:v>619.70001220703125</c:v>
                </c:pt>
                <c:pt idx="341">
                  <c:v>490.70001220703125</c:v>
                </c:pt>
                <c:pt idx="342">
                  <c:v>369</c:v>
                </c:pt>
                <c:pt idx="343">
                  <c:v>242</c:v>
                </c:pt>
                <c:pt idx="344">
                  <c:v>166</c:v>
                </c:pt>
                <c:pt idx="345">
                  <c:v>130</c:v>
                </c:pt>
                <c:pt idx="346">
                  <c:v>109</c:v>
                </c:pt>
                <c:pt idx="347">
                  <c:v>99.25</c:v>
                </c:pt>
                <c:pt idx="348">
                  <c:v>91.5</c:v>
                </c:pt>
                <c:pt idx="349">
                  <c:v>89.75</c:v>
                </c:pt>
                <c:pt idx="350">
                  <c:v>92</c:v>
                </c:pt>
                <c:pt idx="351">
                  <c:v>92.25</c:v>
                </c:pt>
                <c:pt idx="352">
                  <c:v>81.75</c:v>
                </c:pt>
                <c:pt idx="353">
                  <c:v>78.25</c:v>
                </c:pt>
                <c:pt idx="354">
                  <c:v>100.80000305175781</c:v>
                </c:pt>
                <c:pt idx="355">
                  <c:v>111.30000305175781</c:v>
                </c:pt>
                <c:pt idx="356">
                  <c:v>76.25</c:v>
                </c:pt>
                <c:pt idx="357">
                  <c:v>78.25</c:v>
                </c:pt>
                <c:pt idx="358">
                  <c:v>119.80000305175781</c:v>
                </c:pt>
                <c:pt idx="359">
                  <c:v>93.75</c:v>
                </c:pt>
                <c:pt idx="360">
                  <c:v>52.25</c:v>
                </c:pt>
                <c:pt idx="361">
                  <c:v>64</c:v>
                </c:pt>
                <c:pt idx="362">
                  <c:v>85.75</c:v>
                </c:pt>
                <c:pt idx="363">
                  <c:v>82.75</c:v>
                </c:pt>
                <c:pt idx="364">
                  <c:v>65</c:v>
                </c:pt>
                <c:pt idx="365">
                  <c:v>45</c:v>
                </c:pt>
                <c:pt idx="366">
                  <c:v>27.5</c:v>
                </c:pt>
                <c:pt idx="367">
                  <c:v>15.75</c:v>
                </c:pt>
                <c:pt idx="368">
                  <c:v>21.25</c:v>
                </c:pt>
                <c:pt idx="369">
                  <c:v>46</c:v>
                </c:pt>
                <c:pt idx="370">
                  <c:v>63</c:v>
                </c:pt>
                <c:pt idx="371">
                  <c:v>58.5</c:v>
                </c:pt>
                <c:pt idx="372">
                  <c:v>39.5</c:v>
                </c:pt>
                <c:pt idx="373">
                  <c:v>24.75</c:v>
                </c:pt>
                <c:pt idx="374">
                  <c:v>22.5</c:v>
                </c:pt>
                <c:pt idx="375">
                  <c:v>38.75</c:v>
                </c:pt>
                <c:pt idx="376">
                  <c:v>56.75</c:v>
                </c:pt>
                <c:pt idx="377">
                  <c:v>60.5</c:v>
                </c:pt>
                <c:pt idx="378">
                  <c:v>69.75</c:v>
                </c:pt>
                <c:pt idx="379">
                  <c:v>74.75</c:v>
                </c:pt>
                <c:pt idx="380">
                  <c:v>65.5</c:v>
                </c:pt>
                <c:pt idx="381">
                  <c:v>56</c:v>
                </c:pt>
                <c:pt idx="382">
                  <c:v>140.5</c:v>
                </c:pt>
                <c:pt idx="383">
                  <c:v>533.5</c:v>
                </c:pt>
                <c:pt idx="384">
                  <c:v>1246</c:v>
                </c:pt>
                <c:pt idx="385">
                  <c:v>1767</c:v>
                </c:pt>
                <c:pt idx="386">
                  <c:v>1588</c:v>
                </c:pt>
                <c:pt idx="387">
                  <c:v>917.5</c:v>
                </c:pt>
                <c:pt idx="388">
                  <c:v>386.5</c:v>
                </c:pt>
                <c:pt idx="389">
                  <c:v>221.19999694824219</c:v>
                </c:pt>
                <c:pt idx="390">
                  <c:v>177.80000305175781</c:v>
                </c:pt>
                <c:pt idx="391">
                  <c:v>130.30000305175781</c:v>
                </c:pt>
                <c:pt idx="392">
                  <c:v>102.80000305175781</c:v>
                </c:pt>
                <c:pt idx="393">
                  <c:v>80.25</c:v>
                </c:pt>
                <c:pt idx="394">
                  <c:v>57</c:v>
                </c:pt>
                <c:pt idx="395">
                  <c:v>35.5</c:v>
                </c:pt>
                <c:pt idx="396">
                  <c:v>17.5</c:v>
                </c:pt>
                <c:pt idx="397">
                  <c:v>7</c:v>
                </c:pt>
                <c:pt idx="398">
                  <c:v>8.25</c:v>
                </c:pt>
                <c:pt idx="399">
                  <c:v>11</c:v>
                </c:pt>
                <c:pt idx="400">
                  <c:v>8</c:v>
                </c:pt>
                <c:pt idx="401">
                  <c:v>17.75</c:v>
                </c:pt>
                <c:pt idx="402">
                  <c:v>29.75</c:v>
                </c:pt>
                <c:pt idx="403">
                  <c:v>20</c:v>
                </c:pt>
                <c:pt idx="404">
                  <c:v>13.5</c:v>
                </c:pt>
                <c:pt idx="405">
                  <c:v>33.75</c:v>
                </c:pt>
                <c:pt idx="406">
                  <c:v>51.75</c:v>
                </c:pt>
                <c:pt idx="407">
                  <c:v>45.25</c:v>
                </c:pt>
                <c:pt idx="408">
                  <c:v>40</c:v>
                </c:pt>
                <c:pt idx="409">
                  <c:v>53.75</c:v>
                </c:pt>
                <c:pt idx="410">
                  <c:v>79.75</c:v>
                </c:pt>
                <c:pt idx="411">
                  <c:v>81.5</c:v>
                </c:pt>
                <c:pt idx="412">
                  <c:v>86.75</c:v>
                </c:pt>
                <c:pt idx="413">
                  <c:v>105.30000305175781</c:v>
                </c:pt>
                <c:pt idx="414">
                  <c:v>71.5</c:v>
                </c:pt>
                <c:pt idx="415">
                  <c:v>25.25</c:v>
                </c:pt>
                <c:pt idx="416">
                  <c:v>10.75</c:v>
                </c:pt>
                <c:pt idx="417">
                  <c:v>27.75</c:v>
                </c:pt>
                <c:pt idx="418">
                  <c:v>57</c:v>
                </c:pt>
                <c:pt idx="419">
                  <c:v>68.25</c:v>
                </c:pt>
                <c:pt idx="420">
                  <c:v>78.5</c:v>
                </c:pt>
                <c:pt idx="421">
                  <c:v>94</c:v>
                </c:pt>
                <c:pt idx="422">
                  <c:v>109.69999694824219</c:v>
                </c:pt>
                <c:pt idx="423">
                  <c:v>102.5</c:v>
                </c:pt>
                <c:pt idx="424">
                  <c:v>65.25</c:v>
                </c:pt>
                <c:pt idx="425">
                  <c:v>31.25</c:v>
                </c:pt>
                <c:pt idx="426">
                  <c:v>23</c:v>
                </c:pt>
                <c:pt idx="427">
                  <c:v>37.75</c:v>
                </c:pt>
                <c:pt idx="428">
                  <c:v>59.75</c:v>
                </c:pt>
                <c:pt idx="429">
                  <c:v>117.5</c:v>
                </c:pt>
                <c:pt idx="430">
                  <c:v>182.69999694824219</c:v>
                </c:pt>
                <c:pt idx="431">
                  <c:v>192</c:v>
                </c:pt>
                <c:pt idx="432">
                  <c:v>233.69999694824219</c:v>
                </c:pt>
                <c:pt idx="433">
                  <c:v>406.70001220703125</c:v>
                </c:pt>
                <c:pt idx="434">
                  <c:v>585.5</c:v>
                </c:pt>
                <c:pt idx="435">
                  <c:v>629.79998779296875</c:v>
                </c:pt>
                <c:pt idx="436">
                  <c:v>673.5</c:v>
                </c:pt>
                <c:pt idx="437">
                  <c:v>678.5</c:v>
                </c:pt>
                <c:pt idx="438">
                  <c:v>516.79998779296875</c:v>
                </c:pt>
                <c:pt idx="439">
                  <c:v>370.29998779296875</c:v>
                </c:pt>
                <c:pt idx="440">
                  <c:v>272.79998779296875</c:v>
                </c:pt>
                <c:pt idx="441">
                  <c:v>157</c:v>
                </c:pt>
                <c:pt idx="442">
                  <c:v>81</c:v>
                </c:pt>
                <c:pt idx="443">
                  <c:v>65.25</c:v>
                </c:pt>
                <c:pt idx="444">
                  <c:v>75.5</c:v>
                </c:pt>
                <c:pt idx="445">
                  <c:v>101.80000305175781</c:v>
                </c:pt>
                <c:pt idx="446">
                  <c:v>103.5</c:v>
                </c:pt>
                <c:pt idx="447">
                  <c:v>45.25</c:v>
                </c:pt>
                <c:pt idx="448">
                  <c:v>9.25</c:v>
                </c:pt>
                <c:pt idx="449">
                  <c:v>29</c:v>
                </c:pt>
                <c:pt idx="450">
                  <c:v>46.75</c:v>
                </c:pt>
                <c:pt idx="451">
                  <c:v>55.5</c:v>
                </c:pt>
                <c:pt idx="452">
                  <c:v>68</c:v>
                </c:pt>
                <c:pt idx="453">
                  <c:v>64.25</c:v>
                </c:pt>
                <c:pt idx="454">
                  <c:v>84.75</c:v>
                </c:pt>
                <c:pt idx="455">
                  <c:v>115.80000305175781</c:v>
                </c:pt>
                <c:pt idx="456">
                  <c:v>84.5</c:v>
                </c:pt>
                <c:pt idx="457">
                  <c:v>31</c:v>
                </c:pt>
                <c:pt idx="458">
                  <c:v>9</c:v>
                </c:pt>
                <c:pt idx="459">
                  <c:v>21.25</c:v>
                </c:pt>
                <c:pt idx="460">
                  <c:v>67.25</c:v>
                </c:pt>
                <c:pt idx="461">
                  <c:v>88</c:v>
                </c:pt>
                <c:pt idx="462">
                  <c:v>45.25</c:v>
                </c:pt>
                <c:pt idx="463">
                  <c:v>22</c:v>
                </c:pt>
                <c:pt idx="464">
                  <c:v>36.75</c:v>
                </c:pt>
                <c:pt idx="465">
                  <c:v>49.25</c:v>
                </c:pt>
                <c:pt idx="466">
                  <c:v>50.25</c:v>
                </c:pt>
                <c:pt idx="467">
                  <c:v>38.5</c:v>
                </c:pt>
                <c:pt idx="468">
                  <c:v>40</c:v>
                </c:pt>
                <c:pt idx="469">
                  <c:v>36.5</c:v>
                </c:pt>
                <c:pt idx="470">
                  <c:v>12.5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7</c:v>
                </c:pt>
                <c:pt idx="475">
                  <c:v>5</c:v>
                </c:pt>
                <c:pt idx="476">
                  <c:v>9</c:v>
                </c:pt>
                <c:pt idx="477">
                  <c:v>23.25</c:v>
                </c:pt>
                <c:pt idx="478">
                  <c:v>63.5</c:v>
                </c:pt>
                <c:pt idx="479">
                  <c:v>111</c:v>
                </c:pt>
                <c:pt idx="480">
                  <c:v>103.30000305175781</c:v>
                </c:pt>
                <c:pt idx="481">
                  <c:v>81.75</c:v>
                </c:pt>
                <c:pt idx="482">
                  <c:v>90.5</c:v>
                </c:pt>
                <c:pt idx="483">
                  <c:v>125</c:v>
                </c:pt>
                <c:pt idx="484">
                  <c:v>196.19999694824219</c:v>
                </c:pt>
                <c:pt idx="485">
                  <c:v>245.80000305175781</c:v>
                </c:pt>
                <c:pt idx="486">
                  <c:v>203</c:v>
                </c:pt>
                <c:pt idx="487">
                  <c:v>146.19999694824219</c:v>
                </c:pt>
                <c:pt idx="488">
                  <c:v>205.30000305175781</c:v>
                </c:pt>
                <c:pt idx="489">
                  <c:v>263.79998779296875</c:v>
                </c:pt>
                <c:pt idx="490">
                  <c:v>214.5</c:v>
                </c:pt>
                <c:pt idx="491">
                  <c:v>143.30000305175781</c:v>
                </c:pt>
                <c:pt idx="492">
                  <c:v>69.5</c:v>
                </c:pt>
                <c:pt idx="493">
                  <c:v>37.75</c:v>
                </c:pt>
                <c:pt idx="494">
                  <c:v>38.5</c:v>
                </c:pt>
                <c:pt idx="495">
                  <c:v>28</c:v>
                </c:pt>
                <c:pt idx="496">
                  <c:v>25.75</c:v>
                </c:pt>
                <c:pt idx="497">
                  <c:v>12.25</c:v>
                </c:pt>
                <c:pt idx="498">
                  <c:v>1</c:v>
                </c:pt>
                <c:pt idx="499">
                  <c:v>7.5</c:v>
                </c:pt>
                <c:pt idx="500">
                  <c:v>17.25</c:v>
                </c:pt>
                <c:pt idx="501">
                  <c:v>19.25</c:v>
                </c:pt>
                <c:pt idx="502">
                  <c:v>14</c:v>
                </c:pt>
                <c:pt idx="503">
                  <c:v>13.25</c:v>
                </c:pt>
                <c:pt idx="504">
                  <c:v>18</c:v>
                </c:pt>
                <c:pt idx="505">
                  <c:v>16</c:v>
                </c:pt>
                <c:pt idx="506">
                  <c:v>11.75</c:v>
                </c:pt>
                <c:pt idx="507">
                  <c:v>12.75</c:v>
                </c:pt>
                <c:pt idx="508">
                  <c:v>8.5</c:v>
                </c:pt>
                <c:pt idx="509">
                  <c:v>8</c:v>
                </c:pt>
                <c:pt idx="510">
                  <c:v>22.5</c:v>
                </c:pt>
                <c:pt idx="511">
                  <c:v>28</c:v>
                </c:pt>
                <c:pt idx="512">
                  <c:v>14</c:v>
                </c:pt>
                <c:pt idx="513">
                  <c:v>10.25</c:v>
                </c:pt>
                <c:pt idx="514">
                  <c:v>15.5</c:v>
                </c:pt>
                <c:pt idx="515">
                  <c:v>47.25</c:v>
                </c:pt>
                <c:pt idx="516">
                  <c:v>149</c:v>
                </c:pt>
                <c:pt idx="517">
                  <c:v>194.5</c:v>
                </c:pt>
                <c:pt idx="518">
                  <c:v>112.5</c:v>
                </c:pt>
                <c:pt idx="519">
                  <c:v>55.25</c:v>
                </c:pt>
                <c:pt idx="520">
                  <c:v>60</c:v>
                </c:pt>
                <c:pt idx="521">
                  <c:v>49.25</c:v>
                </c:pt>
                <c:pt idx="522">
                  <c:v>45.25</c:v>
                </c:pt>
                <c:pt idx="523">
                  <c:v>84.5</c:v>
                </c:pt>
                <c:pt idx="524">
                  <c:v>104.30000305175781</c:v>
                </c:pt>
                <c:pt idx="525">
                  <c:v>67.75</c:v>
                </c:pt>
                <c:pt idx="526">
                  <c:v>33.25</c:v>
                </c:pt>
                <c:pt idx="527">
                  <c:v>51.5</c:v>
                </c:pt>
                <c:pt idx="528">
                  <c:v>113.80000305175781</c:v>
                </c:pt>
                <c:pt idx="529">
                  <c:v>216.30000305175781</c:v>
                </c:pt>
                <c:pt idx="530">
                  <c:v>327.70001220703125</c:v>
                </c:pt>
                <c:pt idx="531">
                  <c:v>357.79998779296875</c:v>
                </c:pt>
                <c:pt idx="532">
                  <c:v>375.20001220703125</c:v>
                </c:pt>
                <c:pt idx="533">
                  <c:v>459.79998779296875</c:v>
                </c:pt>
                <c:pt idx="534">
                  <c:v>557.70001220703125</c:v>
                </c:pt>
                <c:pt idx="535">
                  <c:v>648.5</c:v>
                </c:pt>
                <c:pt idx="536">
                  <c:v>676</c:v>
                </c:pt>
                <c:pt idx="537">
                  <c:v>676.29998779296875</c:v>
                </c:pt>
                <c:pt idx="538">
                  <c:v>631.70001220703125</c:v>
                </c:pt>
                <c:pt idx="539">
                  <c:v>494.20001220703125</c:v>
                </c:pt>
                <c:pt idx="540">
                  <c:v>404.5</c:v>
                </c:pt>
                <c:pt idx="541">
                  <c:v>338.20001220703125</c:v>
                </c:pt>
                <c:pt idx="542">
                  <c:v>226</c:v>
                </c:pt>
                <c:pt idx="543">
                  <c:v>121.5</c:v>
                </c:pt>
                <c:pt idx="544">
                  <c:v>62.75</c:v>
                </c:pt>
                <c:pt idx="545">
                  <c:v>42.75</c:v>
                </c:pt>
                <c:pt idx="546">
                  <c:v>51.75</c:v>
                </c:pt>
                <c:pt idx="547">
                  <c:v>68.25</c:v>
                </c:pt>
                <c:pt idx="548">
                  <c:v>56</c:v>
                </c:pt>
                <c:pt idx="549">
                  <c:v>44.25</c:v>
                </c:pt>
                <c:pt idx="550">
                  <c:v>32.25</c:v>
                </c:pt>
                <c:pt idx="551">
                  <c:v>26</c:v>
                </c:pt>
                <c:pt idx="552">
                  <c:v>38.5</c:v>
                </c:pt>
                <c:pt idx="553">
                  <c:v>43.75</c:v>
                </c:pt>
                <c:pt idx="554">
                  <c:v>35.25</c:v>
                </c:pt>
                <c:pt idx="555">
                  <c:v>38.25</c:v>
                </c:pt>
                <c:pt idx="556">
                  <c:v>61.5</c:v>
                </c:pt>
                <c:pt idx="557">
                  <c:v>61</c:v>
                </c:pt>
                <c:pt idx="558">
                  <c:v>47</c:v>
                </c:pt>
                <c:pt idx="559">
                  <c:v>56.25</c:v>
                </c:pt>
                <c:pt idx="560">
                  <c:v>72</c:v>
                </c:pt>
                <c:pt idx="561">
                  <c:v>71.75</c:v>
                </c:pt>
                <c:pt idx="562">
                  <c:v>64.25</c:v>
                </c:pt>
                <c:pt idx="563">
                  <c:v>44.25</c:v>
                </c:pt>
                <c:pt idx="564">
                  <c:v>13.25</c:v>
                </c:pt>
                <c:pt idx="565">
                  <c:v>7</c:v>
                </c:pt>
                <c:pt idx="566">
                  <c:v>19.25</c:v>
                </c:pt>
                <c:pt idx="567">
                  <c:v>17.5</c:v>
                </c:pt>
                <c:pt idx="568">
                  <c:v>5.25</c:v>
                </c:pt>
                <c:pt idx="569">
                  <c:v>0</c:v>
                </c:pt>
                <c:pt idx="570">
                  <c:v>0</c:v>
                </c:pt>
                <c:pt idx="571">
                  <c:v>1.5</c:v>
                </c:pt>
                <c:pt idx="572">
                  <c:v>6.75</c:v>
                </c:pt>
                <c:pt idx="573">
                  <c:v>13.25</c:v>
                </c:pt>
                <c:pt idx="574">
                  <c:v>22</c:v>
                </c:pt>
                <c:pt idx="575">
                  <c:v>30</c:v>
                </c:pt>
                <c:pt idx="576">
                  <c:v>67.25</c:v>
                </c:pt>
                <c:pt idx="577">
                  <c:v>116.80000305175781</c:v>
                </c:pt>
                <c:pt idx="578">
                  <c:v>134.5</c:v>
                </c:pt>
                <c:pt idx="579">
                  <c:v>193.80000305175781</c:v>
                </c:pt>
                <c:pt idx="580">
                  <c:v>221</c:v>
                </c:pt>
                <c:pt idx="581">
                  <c:v>140.30000305175781</c:v>
                </c:pt>
                <c:pt idx="582">
                  <c:v>98.25</c:v>
                </c:pt>
                <c:pt idx="583">
                  <c:v>119.19999694824219</c:v>
                </c:pt>
                <c:pt idx="584">
                  <c:v>133.5</c:v>
                </c:pt>
                <c:pt idx="585">
                  <c:v>134.30000305175781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CDE-4040-BCB7-4023F779086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{5 min}'!$G$10:$G$11</c:f>
              <c:numCache>
                <c:formatCode>General</c:formatCode>
                <c:ptCount val="2"/>
                <c:pt idx="0">
                  <c:v>523.75299072265625</c:v>
                </c:pt>
                <c:pt idx="1">
                  <c:v>526.1038818359375</c:v>
                </c:pt>
              </c:numCache>
            </c:numRef>
          </c:xVal>
          <c:yVal>
            <c:numRef>
              <c:f>'Sheet1 {5 min}'!$F$13:$F$14</c:f>
              <c:numCache>
                <c:formatCode>General</c:formatCode>
                <c:ptCount val="2"/>
                <c:pt idx="0">
                  <c:v>30410</c:v>
                </c:pt>
                <c:pt idx="1">
                  <c:v>30410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CDE-4040-BCB7-4023F779086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{5 min}'!$G$4,'Sheet1 {5 min}'!$G$4)</c:f>
              <c:numCache>
                <c:formatCode>General</c:formatCode>
                <c:ptCount val="2"/>
                <c:pt idx="0">
                  <c:v>524.44403076171875</c:v>
                </c:pt>
                <c:pt idx="1">
                  <c:v>524.44403076171875</c:v>
                </c:pt>
              </c:numCache>
            </c:numRef>
          </c:xVal>
          <c:yVal>
            <c:numRef>
              <c:f>'Sheet1 {5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CDE-4040-BCB7-4023F779086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{5 min}'!$D$1:$D$9</c:f>
              <c:numCache>
                <c:formatCode>General</c:formatCode>
                <c:ptCount val="9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min}'!$E$1:$E$28</c:f>
              <c:numCache>
                <c:formatCode>General</c:formatCode>
                <c:ptCount val="28"/>
                <c:pt idx="0">
                  <c:v>304100</c:v>
                </c:pt>
                <c:pt idx="1">
                  <c:v>279200</c:v>
                </c:pt>
                <c:pt idx="2">
                  <c:v>184800</c:v>
                </c:pt>
                <c:pt idx="3">
                  <c:v>103800</c:v>
                </c:pt>
                <c:pt idx="4">
                  <c:v>50930</c:v>
                </c:pt>
                <c:pt idx="5">
                  <c:v>18690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CDE-4040-BCB7-4023F779086E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min}'!$P$1:$P$31</c:f>
              <c:numCache>
                <c:formatCode>General</c:formatCode>
                <c:ptCount val="31"/>
                <c:pt idx="0">
                  <c:v>304040.82643307251</c:v>
                </c:pt>
                <c:pt idx="1">
                  <c:v>279476.90284200769</c:v>
                </c:pt>
                <c:pt idx="2">
                  <c:v>183912.3583713689</c:v>
                </c:pt>
                <c:pt idx="3">
                  <c:v>105639.781812881</c:v>
                </c:pt>
                <c:pt idx="4">
                  <c:v>48994.162148163246</c:v>
                </c:pt>
                <c:pt idx="5">
                  <c:v>17501.998022798427</c:v>
                </c:pt>
                <c:pt idx="6">
                  <c:v>4885.045084377979</c:v>
                </c:pt>
                <c:pt idx="7">
                  <c:v>1107.3993487472317</c:v>
                </c:pt>
                <c:pt idx="8">
                  <c:v>211.113728220414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CDE-4040-BCB7-4023F779086E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min}'!$M$1:$M$31</c:f>
              <c:numCache>
                <c:formatCode>General</c:formatCode>
                <c:ptCount val="31"/>
                <c:pt idx="0">
                  <c:v>279611.49529721512</c:v>
                </c:pt>
                <c:pt idx="1">
                  <c:v>203509.83011915322</c:v>
                </c:pt>
                <c:pt idx="2">
                  <c:v>79798.338875742498</c:v>
                </c:pt>
                <c:pt idx="3">
                  <c:v>22153.691684637455</c:v>
                </c:pt>
                <c:pt idx="4">
                  <c:v>4847.8862872052896</c:v>
                </c:pt>
                <c:pt idx="5">
                  <c:v>885.00541729892598</c:v>
                </c:pt>
                <c:pt idx="6">
                  <c:v>139.54309470642983</c:v>
                </c:pt>
                <c:pt idx="7">
                  <c:v>19.450886921889484</c:v>
                </c:pt>
                <c:pt idx="8">
                  <c:v>2.4368321641275852</c:v>
                </c:pt>
                <c:pt idx="9">
                  <c:v>0.27778518303246985</c:v>
                </c:pt>
                <c:pt idx="10">
                  <c:v>2.0083771298080672E-2</c:v>
                </c:pt>
                <c:pt idx="11">
                  <c:v>8.753462423221601E-4</c:v>
                </c:pt>
                <c:pt idx="12">
                  <c:v>2.3800161896318111E-5</c:v>
                </c:pt>
                <c:pt idx="13">
                  <c:v>4.1117054459192289E-7</c:v>
                </c:pt>
                <c:pt idx="14">
                  <c:v>4.4409086082116756E-9</c:v>
                </c:pt>
                <c:pt idx="15">
                  <c:v>2.7936771907542369E-11</c:v>
                </c:pt>
                <c:pt idx="16">
                  <c:v>8.3494816071322502E-14</c:v>
                </c:pt>
                <c:pt idx="17">
                  <c:v>4.016574987769661E-17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CDE-4040-BCB7-4023F779086E}"/>
            </c:ext>
          </c:extLst>
        </c:ser>
        <c:ser>
          <c:idx val="6"/>
          <c:order val="6"/>
          <c:tx>
            <c:v>Bimodal(2) 5.3</c:v>
          </c:tx>
          <c:marker>
            <c:symbol val="none"/>
          </c:marker>
          <c:xVal>
            <c:numRef>
              <c:f>'Sheet1 {5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</c:numCache>
            </c:numRef>
          </c:xVal>
          <c:yVal>
            <c:numRef>
              <c:f>'Sheet1 {5 min}'!$O$1:$O$31</c:f>
              <c:numCache>
                <c:formatCode>General</c:formatCode>
                <c:ptCount val="31"/>
                <c:pt idx="0">
                  <c:v>24429.331135857399</c:v>
                </c:pt>
                <c:pt idx="1">
                  <c:v>75967.072722854486</c:v>
                </c:pt>
                <c:pt idx="2">
                  <c:v>104114.01949562642</c:v>
                </c:pt>
                <c:pt idx="3">
                  <c:v>83486.090128243552</c:v>
                </c:pt>
                <c:pt idx="4">
                  <c:v>44146.275860957954</c:v>
                </c:pt>
                <c:pt idx="5">
                  <c:v>16616.992605499501</c:v>
                </c:pt>
                <c:pt idx="6">
                  <c:v>4745.5019896715494</c:v>
                </c:pt>
                <c:pt idx="7">
                  <c:v>1087.9484618253423</c:v>
                </c:pt>
                <c:pt idx="8">
                  <c:v>208.67689605628641</c:v>
                </c:pt>
                <c:pt idx="9">
                  <c:v>34.496186174149884</c:v>
                </c:pt>
                <c:pt idx="10">
                  <c:v>5.021691754950691</c:v>
                </c:pt>
                <c:pt idx="11">
                  <c:v>0.65253811654254146</c:v>
                </c:pt>
                <c:pt idx="12">
                  <c:v>7.5134396179214288E-2</c:v>
                </c:pt>
                <c:pt idx="13">
                  <c:v>7.1219362439432594E-3</c:v>
                </c:pt>
                <c:pt idx="14">
                  <c:v>4.4125781798763549E-4</c:v>
                </c:pt>
                <c:pt idx="15">
                  <c:v>8.3019516835843626E-6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CDE-4040-BCB7-4023F779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3455"/>
        <c:axId val="185643871"/>
      </c:scatterChart>
      <c:valAx>
        <c:axId val="18564345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43871"/>
        <c:crosses val="autoZero"/>
        <c:crossBetween val="midCat"/>
      </c:valAx>
      <c:valAx>
        <c:axId val="1856438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34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{5 min}'!$I$78</c:f>
              <c:numCache>
                <c:formatCode>General</c:formatCode>
                <c:ptCount val="1"/>
                <c:pt idx="0">
                  <c:v>0.25998709773704209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750-480F-90BC-09436A86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26815"/>
        <c:axId val="1856380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750-480F-90BC-09436A86C7FD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50-480F-90BC-09436A86C7FD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750-480F-90BC-09436A86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6815"/>
        <c:axId val="185638047"/>
      </c:scatterChart>
      <c:catAx>
        <c:axId val="185626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38047"/>
        <c:crosses val="autoZero"/>
        <c:auto val="1"/>
        <c:lblAlgn val="ctr"/>
        <c:lblOffset val="100"/>
        <c:noMultiLvlLbl val="0"/>
      </c:catAx>
      <c:valAx>
        <c:axId val="1856380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268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{5 min}'!$J$78</c:f>
              <c:numCache>
                <c:formatCode>General</c:formatCode>
                <c:ptCount val="1"/>
                <c:pt idx="0">
                  <c:v>81.136679705165491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1-4863-95D8-14ECF46E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25983"/>
        <c:axId val="1856480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min}'!$J$79</c:f>
              <c:numCache>
                <c:formatCode>General</c:formatCode>
                <c:ptCount val="1"/>
                <c:pt idx="0">
                  <c:v>97.292891075558899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1-4863-95D8-14ECF46EE25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min}'!$J$80</c:f>
              <c:numCache>
                <c:formatCode>General</c:formatCode>
                <c:ptCount val="1"/>
                <c:pt idx="0">
                  <c:v>48.646445537779449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01-4863-95D8-14ECF46EE25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min}'!$J$81</c:f>
              <c:numCache>
                <c:formatCode>General</c:formatCode>
                <c:ptCount val="1"/>
                <c:pt idx="0">
                  <c:v>24.323222768889725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01-4863-95D8-14ECF46E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5983"/>
        <c:axId val="185648031"/>
      </c:scatterChart>
      <c:catAx>
        <c:axId val="185625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8031"/>
        <c:crosses val="autoZero"/>
        <c:auto val="1"/>
        <c:lblAlgn val="ctr"/>
        <c:lblOffset val="100"/>
        <c:noMultiLvlLbl val="0"/>
      </c:catAx>
      <c:valAx>
        <c:axId val="1856480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259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{5 min}'!$K$78</c:f>
              <c:numCache>
                <c:formatCode>General</c:formatCode>
                <c:ptCount val="1"/>
                <c:pt idx="0">
                  <c:v>1.9737327841530596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B-451D-9F8E-93CE0BC9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7631"/>
        <c:axId val="1856263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B-451D-9F8E-93CE0BC9C2D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BB-451D-9F8E-93CE0BC9C2D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BB-451D-9F8E-93CE0BC9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631"/>
        <c:axId val="185626399"/>
      </c:scatterChart>
      <c:catAx>
        <c:axId val="18563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6399"/>
        <c:crosses val="autoZero"/>
        <c:auto val="1"/>
        <c:lblAlgn val="ctr"/>
        <c:lblOffset val="100"/>
        <c:noMultiLvlLbl val="0"/>
      </c:catAx>
      <c:valAx>
        <c:axId val="1856263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763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Deuterium Level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Binomial(1)</c:v>
          </c:tx>
          <c:spPr>
            <a:ln w="25400">
              <a:solidFill>
                <a:srgbClr val="0000FF"/>
              </a:solidFill>
              <a:prstDash val="solid"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Summary!$A$4:$A$24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Summary!$F$4:$F$24</c:f>
              <c:numCache>
                <c:formatCode>0.00</c:formatCode>
                <c:ptCount val="21"/>
                <c:pt idx="0">
                  <c:v>1.5922607641297646</c:v>
                </c:pt>
                <c:pt idx="1">
                  <c:v>3.1283607517594025</c:v>
                </c:pt>
                <c:pt idx="2">
                  <c:v>4.654539225129434</c:v>
                </c:pt>
                <c:pt idx="3">
                  <c:v>4.4930301738876195E-2</c:v>
                </c:pt>
                <c:pt idx="4">
                  <c:v>0.4758380924623356</c:v>
                </c:pt>
                <c:pt idx="5">
                  <c:v>0.46266641896983723</c:v>
                </c:pt>
                <c:pt idx="6">
                  <c:v>0.11958470288601462</c:v>
                </c:pt>
                <c:pt idx="7">
                  <c:v>4.1589896201014946</c:v>
                </c:pt>
                <c:pt idx="8">
                  <c:v>2.506776801510056</c:v>
                </c:pt>
                <c:pt idx="9">
                  <c:v>3.2121369786819471</c:v>
                </c:pt>
                <c:pt idx="10">
                  <c:v>4.6864904924201376</c:v>
                </c:pt>
                <c:pt idx="11">
                  <c:v>2.1333780608196764</c:v>
                </c:pt>
                <c:pt idx="12">
                  <c:v>5.3092567075018016</c:v>
                </c:pt>
                <c:pt idx="13">
                  <c:v>5.8194138285693464</c:v>
                </c:pt>
                <c:pt idx="14">
                  <c:v>2.9625953937621246</c:v>
                </c:pt>
                <c:pt idx="15">
                  <c:v>4.3913416909565024</c:v>
                </c:pt>
                <c:pt idx="16">
                  <c:v>2.1059348442575656</c:v>
                </c:pt>
                <c:pt idx="17">
                  <c:v>5.06903882369493</c:v>
                </c:pt>
                <c:pt idx="18">
                  <c:v>0.75910856748037459</c:v>
                </c:pt>
                <c:pt idx="19">
                  <c:v>0.58571903079949417</c:v>
                </c:pt>
                <c:pt idx="20">
                  <c:v>4.6844851561197371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0-45F7-848B-B40BC32C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4159"/>
        <c:axId val="134095007"/>
      </c:scatterChart>
      <c:valAx>
        <c:axId val="134104159"/>
        <c:scaling>
          <c:logBase val="10"/>
          <c:orientation val="minMax"/>
          <c:max val="1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(min)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4095007"/>
        <c:crosses val="autoZero"/>
        <c:crossBetween val="midCat"/>
      </c:valAx>
      <c:valAx>
        <c:axId val="134095007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Deuterium Level (Da)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34104159"/>
        <c:crossesAt val="1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{5 min}'!$K$101:$K$120</c:f>
              <c:numCache>
                <c:formatCode>General</c:formatCode>
                <c:ptCount val="20"/>
                <c:pt idx="0">
                  <c:v>2.0984697690890397E-7</c:v>
                </c:pt>
                <c:pt idx="1">
                  <c:v>0.31328859118298086</c:v>
                </c:pt>
                <c:pt idx="2">
                  <c:v>8.1565545552070851E-2</c:v>
                </c:pt>
                <c:pt idx="3">
                  <c:v>1.001000000001001E-7</c:v>
                </c:pt>
                <c:pt idx="4">
                  <c:v>0.28802595131807679</c:v>
                </c:pt>
                <c:pt idx="5">
                  <c:v>0.27211478151989965</c:v>
                </c:pt>
                <c:pt idx="6">
                  <c:v>4.0203431360446022E-7</c:v>
                </c:pt>
                <c:pt idx="7">
                  <c:v>0.24079934513260318</c:v>
                </c:pt>
                <c:pt idx="8">
                  <c:v>0.33655469330710747</c:v>
                </c:pt>
                <c:pt idx="9">
                  <c:v>0.12468394888782114</c:v>
                </c:pt>
              </c:numCache>
            </c:numRef>
          </c:xVal>
          <c:yVal>
            <c:numRef>
              <c:f>'Sheet1 {5 min}'!$Q$101:$Q$120</c:f>
              <c:numCache>
                <c:formatCode>General</c:formatCode>
                <c:ptCount val="20"/>
                <c:pt idx="0">
                  <c:v>0.46156175471175265</c:v>
                </c:pt>
                <c:pt idx="1">
                  <c:v>0.87221616991124329</c:v>
                </c:pt>
                <c:pt idx="2">
                  <c:v>0.60616713622070661</c:v>
                </c:pt>
                <c:pt idx="3">
                  <c:v>0.53460204678842593</c:v>
                </c:pt>
                <c:pt idx="4">
                  <c:v>0.76500180367664672</c:v>
                </c:pt>
                <c:pt idx="5">
                  <c:v>0.7668951385044096</c:v>
                </c:pt>
                <c:pt idx="6">
                  <c:v>0.43856873996402429</c:v>
                </c:pt>
                <c:pt idx="7">
                  <c:v>0.80391442839089466</c:v>
                </c:pt>
                <c:pt idx="8">
                  <c:v>0.81332406767537568</c:v>
                </c:pt>
                <c:pt idx="9">
                  <c:v>0.62482861409846746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70B-B976-054A9506374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{5 min}'!$M$101:$M$120</c:f>
              <c:numCache>
                <c:formatCode>General</c:formatCode>
                <c:ptCount val="20"/>
                <c:pt idx="0">
                  <c:v>1.3544305826967458</c:v>
                </c:pt>
                <c:pt idx="1">
                  <c:v>2.637495724202203</c:v>
                </c:pt>
                <c:pt idx="2">
                  <c:v>1.5119014207836803</c:v>
                </c:pt>
                <c:pt idx="3">
                  <c:v>1.3209496059519139</c:v>
                </c:pt>
                <c:pt idx="4">
                  <c:v>1.9561052994903652</c:v>
                </c:pt>
                <c:pt idx="5">
                  <c:v>2.1379568054838085</c:v>
                </c:pt>
                <c:pt idx="6">
                  <c:v>1.4095315230462329</c:v>
                </c:pt>
                <c:pt idx="7">
                  <c:v>2.3246905422029305</c:v>
                </c:pt>
                <c:pt idx="8">
                  <c:v>2.3994422709865795</c:v>
                </c:pt>
                <c:pt idx="9">
                  <c:v>1.7017542095594949</c:v>
                </c:pt>
              </c:numCache>
            </c:numRef>
          </c:xVal>
          <c:yVal>
            <c:numRef>
              <c:f>'Sheet1 {5 min}'!$R$101:$R$120</c:f>
              <c:numCache>
                <c:formatCode>General</c:formatCode>
                <c:ptCount val="20"/>
                <c:pt idx="0">
                  <c:v>0.53843824528824735</c:v>
                </c:pt>
                <c:pt idx="1">
                  <c:v>0.12778383008875674</c:v>
                </c:pt>
                <c:pt idx="2">
                  <c:v>0.39383286377929344</c:v>
                </c:pt>
                <c:pt idx="3">
                  <c:v>0.46539795321157401</c:v>
                </c:pt>
                <c:pt idx="4">
                  <c:v>0.23499819632335331</c:v>
                </c:pt>
                <c:pt idx="5">
                  <c:v>0.23310486149559043</c:v>
                </c:pt>
                <c:pt idx="6">
                  <c:v>0.56143126003597577</c:v>
                </c:pt>
                <c:pt idx="7">
                  <c:v>0.19608557160910539</c:v>
                </c:pt>
                <c:pt idx="8">
                  <c:v>0.18667593232462421</c:v>
                </c:pt>
                <c:pt idx="9">
                  <c:v>0.37517138590153248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0-470B-B976-054A9506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3471"/>
        <c:axId val="185633887"/>
      </c:scatterChart>
      <c:valAx>
        <c:axId val="18563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33887"/>
        <c:crosses val="autoZero"/>
        <c:crossBetween val="midCat"/>
      </c:valAx>
      <c:valAx>
        <c:axId val="18563388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3347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{6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{6 min}'!$B$1:$B$586</c:f>
              <c:numCache>
                <c:formatCode>General</c:formatCode>
                <c:ptCount val="586"/>
                <c:pt idx="0">
                  <c:v>108.30000305175781</c:v>
                </c:pt>
                <c:pt idx="1">
                  <c:v>110.5</c:v>
                </c:pt>
                <c:pt idx="2">
                  <c:v>92</c:v>
                </c:pt>
                <c:pt idx="3">
                  <c:v>78</c:v>
                </c:pt>
                <c:pt idx="4">
                  <c:v>87</c:v>
                </c:pt>
                <c:pt idx="5">
                  <c:v>96.25</c:v>
                </c:pt>
                <c:pt idx="6">
                  <c:v>109.5</c:v>
                </c:pt>
                <c:pt idx="7">
                  <c:v>142</c:v>
                </c:pt>
                <c:pt idx="8">
                  <c:v>139.80000305175781</c:v>
                </c:pt>
                <c:pt idx="9">
                  <c:v>122.19999694824219</c:v>
                </c:pt>
                <c:pt idx="10">
                  <c:v>175.80000305175781</c:v>
                </c:pt>
                <c:pt idx="11">
                  <c:v>186.69999694824219</c:v>
                </c:pt>
                <c:pt idx="12">
                  <c:v>145</c:v>
                </c:pt>
                <c:pt idx="13">
                  <c:v>157</c:v>
                </c:pt>
                <c:pt idx="14">
                  <c:v>159.30000305175781</c:v>
                </c:pt>
                <c:pt idx="15">
                  <c:v>133.69999694824219</c:v>
                </c:pt>
                <c:pt idx="16">
                  <c:v>117</c:v>
                </c:pt>
                <c:pt idx="17">
                  <c:v>128.30000305175781</c:v>
                </c:pt>
                <c:pt idx="18">
                  <c:v>163.30000305175781</c:v>
                </c:pt>
                <c:pt idx="19">
                  <c:v>163.80000305175781</c:v>
                </c:pt>
                <c:pt idx="20">
                  <c:v>139</c:v>
                </c:pt>
                <c:pt idx="21">
                  <c:v>132.30000305175781</c:v>
                </c:pt>
                <c:pt idx="22">
                  <c:v>220.30000305175781</c:v>
                </c:pt>
                <c:pt idx="23">
                  <c:v>359.79998779296875</c:v>
                </c:pt>
                <c:pt idx="24">
                  <c:v>364</c:v>
                </c:pt>
                <c:pt idx="25">
                  <c:v>354.5</c:v>
                </c:pt>
                <c:pt idx="26">
                  <c:v>511.5</c:v>
                </c:pt>
                <c:pt idx="27">
                  <c:v>607.5</c:v>
                </c:pt>
                <c:pt idx="28">
                  <c:v>554</c:v>
                </c:pt>
                <c:pt idx="29">
                  <c:v>488</c:v>
                </c:pt>
                <c:pt idx="30">
                  <c:v>864.5</c:v>
                </c:pt>
                <c:pt idx="31">
                  <c:v>5918</c:v>
                </c:pt>
                <c:pt idx="32">
                  <c:v>58460</c:v>
                </c:pt>
                <c:pt idx="33">
                  <c:v>197000</c:v>
                </c:pt>
                <c:pt idx="34">
                  <c:v>264200</c:v>
                </c:pt>
                <c:pt idx="35">
                  <c:v>146700</c:v>
                </c:pt>
                <c:pt idx="36">
                  <c:v>28110</c:v>
                </c:pt>
                <c:pt idx="37">
                  <c:v>2154</c:v>
                </c:pt>
                <c:pt idx="38">
                  <c:v>855</c:v>
                </c:pt>
                <c:pt idx="39">
                  <c:v>1356</c:v>
                </c:pt>
                <c:pt idx="40">
                  <c:v>2264</c:v>
                </c:pt>
                <c:pt idx="41">
                  <c:v>2309</c:v>
                </c:pt>
                <c:pt idx="42">
                  <c:v>1395</c:v>
                </c:pt>
                <c:pt idx="43">
                  <c:v>685.29998779296875</c:v>
                </c:pt>
                <c:pt idx="44">
                  <c:v>464.79998779296875</c:v>
                </c:pt>
                <c:pt idx="45">
                  <c:v>436</c:v>
                </c:pt>
                <c:pt idx="46">
                  <c:v>528</c:v>
                </c:pt>
                <c:pt idx="47">
                  <c:v>541</c:v>
                </c:pt>
                <c:pt idx="48">
                  <c:v>347.29998779296875</c:v>
                </c:pt>
                <c:pt idx="49">
                  <c:v>197</c:v>
                </c:pt>
                <c:pt idx="50">
                  <c:v>194.19999694824219</c:v>
                </c:pt>
                <c:pt idx="51">
                  <c:v>397.29998779296875</c:v>
                </c:pt>
                <c:pt idx="52">
                  <c:v>1238</c:v>
                </c:pt>
                <c:pt idx="53">
                  <c:v>2005</c:v>
                </c:pt>
                <c:pt idx="54">
                  <c:v>1502</c:v>
                </c:pt>
                <c:pt idx="55">
                  <c:v>590.70001220703125</c:v>
                </c:pt>
                <c:pt idx="56">
                  <c:v>296.5</c:v>
                </c:pt>
                <c:pt idx="57">
                  <c:v>285.5</c:v>
                </c:pt>
                <c:pt idx="58">
                  <c:v>303</c:v>
                </c:pt>
                <c:pt idx="59">
                  <c:v>308</c:v>
                </c:pt>
                <c:pt idx="60">
                  <c:v>247.80000305175781</c:v>
                </c:pt>
                <c:pt idx="61">
                  <c:v>181</c:v>
                </c:pt>
                <c:pt idx="62">
                  <c:v>163</c:v>
                </c:pt>
                <c:pt idx="63">
                  <c:v>238.19999694824219</c:v>
                </c:pt>
                <c:pt idx="64">
                  <c:v>422.79998779296875</c:v>
                </c:pt>
                <c:pt idx="65">
                  <c:v>491.79998779296875</c:v>
                </c:pt>
                <c:pt idx="66">
                  <c:v>353.79998779296875</c:v>
                </c:pt>
                <c:pt idx="67">
                  <c:v>293</c:v>
                </c:pt>
                <c:pt idx="68">
                  <c:v>309.79998779296875</c:v>
                </c:pt>
                <c:pt idx="69">
                  <c:v>252</c:v>
                </c:pt>
                <c:pt idx="70">
                  <c:v>182.30000305175781</c:v>
                </c:pt>
                <c:pt idx="71">
                  <c:v>156</c:v>
                </c:pt>
                <c:pt idx="72">
                  <c:v>190.5</c:v>
                </c:pt>
                <c:pt idx="73">
                  <c:v>235</c:v>
                </c:pt>
                <c:pt idx="74">
                  <c:v>232.80000305175781</c:v>
                </c:pt>
                <c:pt idx="75">
                  <c:v>218.30000305175781</c:v>
                </c:pt>
                <c:pt idx="76">
                  <c:v>227.30000305175781</c:v>
                </c:pt>
                <c:pt idx="77">
                  <c:v>329.70001220703125</c:v>
                </c:pt>
                <c:pt idx="78">
                  <c:v>451.79998779296875</c:v>
                </c:pt>
                <c:pt idx="79">
                  <c:v>419</c:v>
                </c:pt>
                <c:pt idx="80">
                  <c:v>641.5</c:v>
                </c:pt>
                <c:pt idx="81">
                  <c:v>3773</c:v>
                </c:pt>
                <c:pt idx="82">
                  <c:v>33690</c:v>
                </c:pt>
                <c:pt idx="83">
                  <c:v>128300</c:v>
                </c:pt>
                <c:pt idx="84">
                  <c:v>196900</c:v>
                </c:pt>
                <c:pt idx="85">
                  <c:v>130100</c:v>
                </c:pt>
                <c:pt idx="86">
                  <c:v>34170</c:v>
                </c:pt>
                <c:pt idx="87">
                  <c:v>3423</c:v>
                </c:pt>
                <c:pt idx="88">
                  <c:v>705.5</c:v>
                </c:pt>
                <c:pt idx="89">
                  <c:v>997.5</c:v>
                </c:pt>
                <c:pt idx="90">
                  <c:v>1783</c:v>
                </c:pt>
                <c:pt idx="91">
                  <c:v>1861</c:v>
                </c:pt>
                <c:pt idx="92">
                  <c:v>1034</c:v>
                </c:pt>
                <c:pt idx="93">
                  <c:v>316</c:v>
                </c:pt>
                <c:pt idx="94">
                  <c:v>185</c:v>
                </c:pt>
                <c:pt idx="95">
                  <c:v>846</c:v>
                </c:pt>
                <c:pt idx="96">
                  <c:v>1869</c:v>
                </c:pt>
                <c:pt idx="97">
                  <c:v>1748</c:v>
                </c:pt>
                <c:pt idx="98">
                  <c:v>708.5</c:v>
                </c:pt>
                <c:pt idx="99">
                  <c:v>157.30000305175781</c:v>
                </c:pt>
                <c:pt idx="100">
                  <c:v>120.19999694824219</c:v>
                </c:pt>
                <c:pt idx="101">
                  <c:v>190.30000305175781</c:v>
                </c:pt>
                <c:pt idx="102">
                  <c:v>443.5</c:v>
                </c:pt>
                <c:pt idx="103">
                  <c:v>715.70001220703125</c:v>
                </c:pt>
                <c:pt idx="104">
                  <c:v>598.5</c:v>
                </c:pt>
                <c:pt idx="105">
                  <c:v>271</c:v>
                </c:pt>
                <c:pt idx="106">
                  <c:v>153.5</c:v>
                </c:pt>
                <c:pt idx="107">
                  <c:v>252.69999694824219</c:v>
                </c:pt>
                <c:pt idx="108">
                  <c:v>307</c:v>
                </c:pt>
                <c:pt idx="109">
                  <c:v>238.5</c:v>
                </c:pt>
                <c:pt idx="110">
                  <c:v>212.5</c:v>
                </c:pt>
                <c:pt idx="111">
                  <c:v>197.19999694824219</c:v>
                </c:pt>
                <c:pt idx="112">
                  <c:v>183</c:v>
                </c:pt>
                <c:pt idx="113">
                  <c:v>229.5</c:v>
                </c:pt>
                <c:pt idx="114">
                  <c:v>274.79998779296875</c:v>
                </c:pt>
                <c:pt idx="115">
                  <c:v>296.5</c:v>
                </c:pt>
                <c:pt idx="116">
                  <c:v>244.69999694824219</c:v>
                </c:pt>
                <c:pt idx="117">
                  <c:v>146.19999694824219</c:v>
                </c:pt>
                <c:pt idx="118">
                  <c:v>126.80000305175781</c:v>
                </c:pt>
                <c:pt idx="119">
                  <c:v>145.80000305175781</c:v>
                </c:pt>
                <c:pt idx="120">
                  <c:v>121.5</c:v>
                </c:pt>
                <c:pt idx="121">
                  <c:v>84.5</c:v>
                </c:pt>
                <c:pt idx="122">
                  <c:v>116.5</c:v>
                </c:pt>
                <c:pt idx="123">
                  <c:v>233.69999694824219</c:v>
                </c:pt>
                <c:pt idx="124">
                  <c:v>300.20001220703125</c:v>
                </c:pt>
                <c:pt idx="125">
                  <c:v>327.5</c:v>
                </c:pt>
                <c:pt idx="126">
                  <c:v>382.79998779296875</c:v>
                </c:pt>
                <c:pt idx="127">
                  <c:v>369.5</c:v>
                </c:pt>
                <c:pt idx="128">
                  <c:v>317.79998779296875</c:v>
                </c:pt>
                <c:pt idx="129">
                  <c:v>301.29998779296875</c:v>
                </c:pt>
                <c:pt idx="130">
                  <c:v>511.5</c:v>
                </c:pt>
                <c:pt idx="131">
                  <c:v>2043</c:v>
                </c:pt>
                <c:pt idx="132">
                  <c:v>15940</c:v>
                </c:pt>
                <c:pt idx="133">
                  <c:v>67570</c:v>
                </c:pt>
                <c:pt idx="134">
                  <c:v>121700</c:v>
                </c:pt>
                <c:pt idx="135">
                  <c:v>101200</c:v>
                </c:pt>
                <c:pt idx="136">
                  <c:v>38210</c:v>
                </c:pt>
                <c:pt idx="137">
                  <c:v>6130</c:v>
                </c:pt>
                <c:pt idx="138">
                  <c:v>1046</c:v>
                </c:pt>
                <c:pt idx="139">
                  <c:v>786.5</c:v>
                </c:pt>
                <c:pt idx="140">
                  <c:v>1192</c:v>
                </c:pt>
                <c:pt idx="141">
                  <c:v>1353</c:v>
                </c:pt>
                <c:pt idx="142">
                  <c:v>944.70001220703125</c:v>
                </c:pt>
                <c:pt idx="143">
                  <c:v>528.70001220703125</c:v>
                </c:pt>
                <c:pt idx="144">
                  <c:v>359</c:v>
                </c:pt>
                <c:pt idx="145">
                  <c:v>441.20001220703125</c:v>
                </c:pt>
                <c:pt idx="146">
                  <c:v>885.20001220703125</c:v>
                </c:pt>
                <c:pt idx="147">
                  <c:v>1141</c:v>
                </c:pt>
                <c:pt idx="148">
                  <c:v>800.5</c:v>
                </c:pt>
                <c:pt idx="149">
                  <c:v>320.29998779296875</c:v>
                </c:pt>
                <c:pt idx="150">
                  <c:v>103.5</c:v>
                </c:pt>
                <c:pt idx="151">
                  <c:v>111.5</c:v>
                </c:pt>
                <c:pt idx="152">
                  <c:v>240</c:v>
                </c:pt>
                <c:pt idx="153">
                  <c:v>359.79998779296875</c:v>
                </c:pt>
                <c:pt idx="154">
                  <c:v>387.5</c:v>
                </c:pt>
                <c:pt idx="155">
                  <c:v>327</c:v>
                </c:pt>
                <c:pt idx="156">
                  <c:v>215.80000305175781</c:v>
                </c:pt>
                <c:pt idx="157">
                  <c:v>161.5</c:v>
                </c:pt>
                <c:pt idx="158">
                  <c:v>181</c:v>
                </c:pt>
                <c:pt idx="159">
                  <c:v>185</c:v>
                </c:pt>
                <c:pt idx="160">
                  <c:v>168.5</c:v>
                </c:pt>
                <c:pt idx="161">
                  <c:v>151</c:v>
                </c:pt>
                <c:pt idx="162">
                  <c:v>126</c:v>
                </c:pt>
                <c:pt idx="163">
                  <c:v>125</c:v>
                </c:pt>
                <c:pt idx="164">
                  <c:v>186.30000305175781</c:v>
                </c:pt>
                <c:pt idx="165">
                  <c:v>252</c:v>
                </c:pt>
                <c:pt idx="166">
                  <c:v>227.30000305175781</c:v>
                </c:pt>
                <c:pt idx="167">
                  <c:v>143.5</c:v>
                </c:pt>
                <c:pt idx="168">
                  <c:v>87.25</c:v>
                </c:pt>
                <c:pt idx="169">
                  <c:v>109.30000305175781</c:v>
                </c:pt>
                <c:pt idx="170">
                  <c:v>187.30000305175781</c:v>
                </c:pt>
                <c:pt idx="171">
                  <c:v>230</c:v>
                </c:pt>
                <c:pt idx="172">
                  <c:v>206</c:v>
                </c:pt>
                <c:pt idx="173">
                  <c:v>141.30000305175781</c:v>
                </c:pt>
                <c:pt idx="174">
                  <c:v>102.5</c:v>
                </c:pt>
                <c:pt idx="175">
                  <c:v>132.5</c:v>
                </c:pt>
                <c:pt idx="176">
                  <c:v>176</c:v>
                </c:pt>
                <c:pt idx="177">
                  <c:v>197.19999694824219</c:v>
                </c:pt>
                <c:pt idx="178">
                  <c:v>208.30000305175781</c:v>
                </c:pt>
                <c:pt idx="179">
                  <c:v>253.5</c:v>
                </c:pt>
                <c:pt idx="180">
                  <c:v>363.5</c:v>
                </c:pt>
                <c:pt idx="181">
                  <c:v>981.5</c:v>
                </c:pt>
                <c:pt idx="182">
                  <c:v>6927</c:v>
                </c:pt>
                <c:pt idx="183">
                  <c:v>42670</c:v>
                </c:pt>
                <c:pt idx="184">
                  <c:v>107300</c:v>
                </c:pt>
                <c:pt idx="185">
                  <c:v>121600</c:v>
                </c:pt>
                <c:pt idx="186">
                  <c:v>63030</c:v>
                </c:pt>
                <c:pt idx="187">
                  <c:v>13600</c:v>
                </c:pt>
                <c:pt idx="188">
                  <c:v>1632</c:v>
                </c:pt>
                <c:pt idx="189">
                  <c:v>492.5</c:v>
                </c:pt>
                <c:pt idx="190">
                  <c:v>610</c:v>
                </c:pt>
                <c:pt idx="191">
                  <c:v>787.79998779296875</c:v>
                </c:pt>
                <c:pt idx="192">
                  <c:v>699.5</c:v>
                </c:pt>
                <c:pt idx="193">
                  <c:v>466</c:v>
                </c:pt>
                <c:pt idx="194">
                  <c:v>354.29998779296875</c:v>
                </c:pt>
                <c:pt idx="195">
                  <c:v>289.79998779296875</c:v>
                </c:pt>
                <c:pt idx="196">
                  <c:v>326.79998779296875</c:v>
                </c:pt>
                <c:pt idx="197">
                  <c:v>428.70001220703125</c:v>
                </c:pt>
                <c:pt idx="198">
                  <c:v>320.79998779296875</c:v>
                </c:pt>
                <c:pt idx="199">
                  <c:v>132.30000305175781</c:v>
                </c:pt>
                <c:pt idx="200">
                  <c:v>117.5</c:v>
                </c:pt>
                <c:pt idx="201">
                  <c:v>152.5</c:v>
                </c:pt>
                <c:pt idx="202">
                  <c:v>165.30000305175781</c:v>
                </c:pt>
                <c:pt idx="203">
                  <c:v>282.20001220703125</c:v>
                </c:pt>
                <c:pt idx="204">
                  <c:v>380</c:v>
                </c:pt>
                <c:pt idx="205">
                  <c:v>302</c:v>
                </c:pt>
                <c:pt idx="206">
                  <c:v>201.5</c:v>
                </c:pt>
                <c:pt idx="207">
                  <c:v>218.80000305175781</c:v>
                </c:pt>
                <c:pt idx="208">
                  <c:v>274.29998779296875</c:v>
                </c:pt>
                <c:pt idx="209">
                  <c:v>238.80000305175781</c:v>
                </c:pt>
                <c:pt idx="210">
                  <c:v>155.80000305175781</c:v>
                </c:pt>
                <c:pt idx="211">
                  <c:v>132.69999694824219</c:v>
                </c:pt>
                <c:pt idx="212">
                  <c:v>122.5</c:v>
                </c:pt>
                <c:pt idx="213">
                  <c:v>116</c:v>
                </c:pt>
                <c:pt idx="214">
                  <c:v>142.5</c:v>
                </c:pt>
                <c:pt idx="215">
                  <c:v>167.80000305175781</c:v>
                </c:pt>
                <c:pt idx="216">
                  <c:v>172.5</c:v>
                </c:pt>
                <c:pt idx="217">
                  <c:v>148.5</c:v>
                </c:pt>
                <c:pt idx="218">
                  <c:v>144.5</c:v>
                </c:pt>
                <c:pt idx="219">
                  <c:v>204.30000305175781</c:v>
                </c:pt>
                <c:pt idx="220">
                  <c:v>260.70001220703125</c:v>
                </c:pt>
                <c:pt idx="221">
                  <c:v>227.5</c:v>
                </c:pt>
                <c:pt idx="222">
                  <c:v>167.30000305175781</c:v>
                </c:pt>
                <c:pt idx="223">
                  <c:v>163.30000305175781</c:v>
                </c:pt>
                <c:pt idx="224">
                  <c:v>189.80000305175781</c:v>
                </c:pt>
                <c:pt idx="225">
                  <c:v>222</c:v>
                </c:pt>
                <c:pt idx="226">
                  <c:v>238</c:v>
                </c:pt>
                <c:pt idx="227">
                  <c:v>295</c:v>
                </c:pt>
                <c:pt idx="228">
                  <c:v>418.29998779296875</c:v>
                </c:pt>
                <c:pt idx="229">
                  <c:v>439.29998779296875</c:v>
                </c:pt>
                <c:pt idx="230">
                  <c:v>398.70001220703125</c:v>
                </c:pt>
                <c:pt idx="231">
                  <c:v>858</c:v>
                </c:pt>
                <c:pt idx="232">
                  <c:v>4301</c:v>
                </c:pt>
                <c:pt idx="233">
                  <c:v>28230</c:v>
                </c:pt>
                <c:pt idx="234">
                  <c:v>88560</c:v>
                </c:pt>
                <c:pt idx="235">
                  <c:v>122000</c:v>
                </c:pt>
                <c:pt idx="236">
                  <c:v>75440</c:v>
                </c:pt>
                <c:pt idx="237">
                  <c:v>19710</c:v>
                </c:pt>
                <c:pt idx="238">
                  <c:v>2815</c:v>
                </c:pt>
                <c:pt idx="239">
                  <c:v>922</c:v>
                </c:pt>
                <c:pt idx="240">
                  <c:v>778.70001220703125</c:v>
                </c:pt>
                <c:pt idx="241">
                  <c:v>886.70001220703125</c:v>
                </c:pt>
                <c:pt idx="242">
                  <c:v>868.79998779296875</c:v>
                </c:pt>
                <c:pt idx="243">
                  <c:v>561</c:v>
                </c:pt>
                <c:pt idx="244">
                  <c:v>283.29998779296875</c:v>
                </c:pt>
                <c:pt idx="245">
                  <c:v>258.70001220703125</c:v>
                </c:pt>
                <c:pt idx="246">
                  <c:v>424</c:v>
                </c:pt>
                <c:pt idx="247">
                  <c:v>602.70001220703125</c:v>
                </c:pt>
                <c:pt idx="248">
                  <c:v>559.5</c:v>
                </c:pt>
                <c:pt idx="249">
                  <c:v>357.5</c:v>
                </c:pt>
                <c:pt idx="250">
                  <c:v>203.5</c:v>
                </c:pt>
                <c:pt idx="251">
                  <c:v>148.5</c:v>
                </c:pt>
                <c:pt idx="252">
                  <c:v>175</c:v>
                </c:pt>
                <c:pt idx="253">
                  <c:v>244.5</c:v>
                </c:pt>
                <c:pt idx="254">
                  <c:v>312.29998779296875</c:v>
                </c:pt>
                <c:pt idx="255">
                  <c:v>305.29998779296875</c:v>
                </c:pt>
                <c:pt idx="256">
                  <c:v>234.19999694824219</c:v>
                </c:pt>
                <c:pt idx="257">
                  <c:v>165</c:v>
                </c:pt>
                <c:pt idx="258">
                  <c:v>132.5</c:v>
                </c:pt>
                <c:pt idx="259">
                  <c:v>136.5</c:v>
                </c:pt>
                <c:pt idx="260">
                  <c:v>118.80000305175781</c:v>
                </c:pt>
                <c:pt idx="261">
                  <c:v>82.5</c:v>
                </c:pt>
                <c:pt idx="262">
                  <c:v>74.75</c:v>
                </c:pt>
                <c:pt idx="263">
                  <c:v>88</c:v>
                </c:pt>
                <c:pt idx="264">
                  <c:v>103.5</c:v>
                </c:pt>
                <c:pt idx="265">
                  <c:v>147.5</c:v>
                </c:pt>
                <c:pt idx="266">
                  <c:v>194.80000305175781</c:v>
                </c:pt>
                <c:pt idx="267">
                  <c:v>164.80000305175781</c:v>
                </c:pt>
                <c:pt idx="268">
                  <c:v>92.75</c:v>
                </c:pt>
                <c:pt idx="269">
                  <c:v>75.5</c:v>
                </c:pt>
                <c:pt idx="270">
                  <c:v>108.30000305175781</c:v>
                </c:pt>
                <c:pt idx="271">
                  <c:v>120.19999694824219</c:v>
                </c:pt>
                <c:pt idx="272">
                  <c:v>110.30000305175781</c:v>
                </c:pt>
                <c:pt idx="273">
                  <c:v>112.30000305175781</c:v>
                </c:pt>
                <c:pt idx="274">
                  <c:v>127.5</c:v>
                </c:pt>
                <c:pt idx="275">
                  <c:v>132</c:v>
                </c:pt>
                <c:pt idx="276">
                  <c:v>151</c:v>
                </c:pt>
                <c:pt idx="277">
                  <c:v>188.30000305175781</c:v>
                </c:pt>
                <c:pt idx="278">
                  <c:v>159.5</c:v>
                </c:pt>
                <c:pt idx="279">
                  <c:v>147.5</c:v>
                </c:pt>
                <c:pt idx="280">
                  <c:v>219.69999694824219</c:v>
                </c:pt>
                <c:pt idx="281">
                  <c:v>497</c:v>
                </c:pt>
                <c:pt idx="282">
                  <c:v>2471</c:v>
                </c:pt>
                <c:pt idx="283">
                  <c:v>15280</c:v>
                </c:pt>
                <c:pt idx="284">
                  <c:v>53240</c:v>
                </c:pt>
                <c:pt idx="285">
                  <c:v>84710</c:v>
                </c:pt>
                <c:pt idx="286">
                  <c:v>63050</c:v>
                </c:pt>
                <c:pt idx="287">
                  <c:v>21200</c:v>
                </c:pt>
                <c:pt idx="288">
                  <c:v>3225</c:v>
                </c:pt>
                <c:pt idx="289">
                  <c:v>630.5</c:v>
                </c:pt>
                <c:pt idx="290">
                  <c:v>423.5</c:v>
                </c:pt>
                <c:pt idx="291">
                  <c:v>474</c:v>
                </c:pt>
                <c:pt idx="292">
                  <c:v>466.20001220703125</c:v>
                </c:pt>
                <c:pt idx="293">
                  <c:v>339</c:v>
                </c:pt>
                <c:pt idx="294">
                  <c:v>182.5</c:v>
                </c:pt>
                <c:pt idx="295">
                  <c:v>143</c:v>
                </c:pt>
                <c:pt idx="296">
                  <c:v>236</c:v>
                </c:pt>
                <c:pt idx="297">
                  <c:v>331.29998779296875</c:v>
                </c:pt>
                <c:pt idx="298">
                  <c:v>300.70001220703125</c:v>
                </c:pt>
                <c:pt idx="299">
                  <c:v>185.69999694824219</c:v>
                </c:pt>
                <c:pt idx="300">
                  <c:v>108.69999694824219</c:v>
                </c:pt>
                <c:pt idx="301">
                  <c:v>92.5</c:v>
                </c:pt>
                <c:pt idx="302">
                  <c:v>120.5</c:v>
                </c:pt>
                <c:pt idx="303">
                  <c:v>151.80000305175781</c:v>
                </c:pt>
                <c:pt idx="304">
                  <c:v>156</c:v>
                </c:pt>
                <c:pt idx="305">
                  <c:v>145</c:v>
                </c:pt>
                <c:pt idx="306">
                  <c:v>110.69999694824219</c:v>
                </c:pt>
                <c:pt idx="307">
                  <c:v>79.25</c:v>
                </c:pt>
                <c:pt idx="308">
                  <c:v>62.25</c:v>
                </c:pt>
                <c:pt idx="309">
                  <c:v>53</c:v>
                </c:pt>
                <c:pt idx="310">
                  <c:v>78</c:v>
                </c:pt>
                <c:pt idx="311">
                  <c:v>105.30000305175781</c:v>
                </c:pt>
                <c:pt idx="312">
                  <c:v>78</c:v>
                </c:pt>
                <c:pt idx="313">
                  <c:v>32.25</c:v>
                </c:pt>
                <c:pt idx="314">
                  <c:v>36</c:v>
                </c:pt>
                <c:pt idx="315">
                  <c:v>85</c:v>
                </c:pt>
                <c:pt idx="316">
                  <c:v>147.5</c:v>
                </c:pt>
                <c:pt idx="317">
                  <c:v>177.80000305175781</c:v>
                </c:pt>
                <c:pt idx="318">
                  <c:v>143.30000305175781</c:v>
                </c:pt>
                <c:pt idx="319">
                  <c:v>99.5</c:v>
                </c:pt>
                <c:pt idx="320">
                  <c:v>104.80000305175781</c:v>
                </c:pt>
                <c:pt idx="321">
                  <c:v>122.5</c:v>
                </c:pt>
                <c:pt idx="322">
                  <c:v>121.19999694824219</c:v>
                </c:pt>
                <c:pt idx="323">
                  <c:v>127.30000305175781</c:v>
                </c:pt>
                <c:pt idx="324">
                  <c:v>108.30000305175781</c:v>
                </c:pt>
                <c:pt idx="325">
                  <c:v>53.25</c:v>
                </c:pt>
                <c:pt idx="326">
                  <c:v>54.5</c:v>
                </c:pt>
                <c:pt idx="327">
                  <c:v>123</c:v>
                </c:pt>
                <c:pt idx="328">
                  <c:v>175.19999694824219</c:v>
                </c:pt>
                <c:pt idx="329">
                  <c:v>182.30000305175781</c:v>
                </c:pt>
                <c:pt idx="330">
                  <c:v>210</c:v>
                </c:pt>
                <c:pt idx="331">
                  <c:v>415.70001220703125</c:v>
                </c:pt>
                <c:pt idx="332">
                  <c:v>1568</c:v>
                </c:pt>
                <c:pt idx="333">
                  <c:v>7590</c:v>
                </c:pt>
                <c:pt idx="334">
                  <c:v>23280</c:v>
                </c:pt>
                <c:pt idx="335">
                  <c:v>37270</c:v>
                </c:pt>
                <c:pt idx="336">
                  <c:v>31800</c:v>
                </c:pt>
                <c:pt idx="337">
                  <c:v>14990</c:v>
                </c:pt>
                <c:pt idx="338">
                  <c:v>4225</c:v>
                </c:pt>
                <c:pt idx="339">
                  <c:v>989</c:v>
                </c:pt>
                <c:pt idx="340">
                  <c:v>563.79998779296875</c:v>
                </c:pt>
                <c:pt idx="341">
                  <c:v>678</c:v>
                </c:pt>
                <c:pt idx="342">
                  <c:v>698.5</c:v>
                </c:pt>
                <c:pt idx="343">
                  <c:v>526.29998779296875</c:v>
                </c:pt>
                <c:pt idx="344">
                  <c:v>310.29998779296875</c:v>
                </c:pt>
                <c:pt idx="345">
                  <c:v>201.30000305175781</c:v>
                </c:pt>
                <c:pt idx="346">
                  <c:v>214.30000305175781</c:v>
                </c:pt>
                <c:pt idx="347">
                  <c:v>214</c:v>
                </c:pt>
                <c:pt idx="348">
                  <c:v>163.80000305175781</c:v>
                </c:pt>
                <c:pt idx="349">
                  <c:v>135.69999694824219</c:v>
                </c:pt>
                <c:pt idx="350">
                  <c:v>113.5</c:v>
                </c:pt>
                <c:pt idx="351">
                  <c:v>97</c:v>
                </c:pt>
                <c:pt idx="352">
                  <c:v>103.80000305175781</c:v>
                </c:pt>
                <c:pt idx="353">
                  <c:v>99.25</c:v>
                </c:pt>
                <c:pt idx="354">
                  <c:v>84.75</c:v>
                </c:pt>
                <c:pt idx="355">
                  <c:v>101</c:v>
                </c:pt>
                <c:pt idx="356">
                  <c:v>139.30000305175781</c:v>
                </c:pt>
                <c:pt idx="357">
                  <c:v>164.80000305175781</c:v>
                </c:pt>
                <c:pt idx="358">
                  <c:v>163.5</c:v>
                </c:pt>
                <c:pt idx="359">
                  <c:v>126.5</c:v>
                </c:pt>
                <c:pt idx="360">
                  <c:v>88.75</c:v>
                </c:pt>
                <c:pt idx="361">
                  <c:v>99</c:v>
                </c:pt>
                <c:pt idx="362">
                  <c:v>126.5</c:v>
                </c:pt>
                <c:pt idx="363">
                  <c:v>112.30000305175781</c:v>
                </c:pt>
                <c:pt idx="364">
                  <c:v>83.75</c:v>
                </c:pt>
                <c:pt idx="365">
                  <c:v>74.5</c:v>
                </c:pt>
                <c:pt idx="366">
                  <c:v>59.25</c:v>
                </c:pt>
                <c:pt idx="367">
                  <c:v>66</c:v>
                </c:pt>
                <c:pt idx="368">
                  <c:v>81.25</c:v>
                </c:pt>
                <c:pt idx="369">
                  <c:v>77.25</c:v>
                </c:pt>
                <c:pt idx="370">
                  <c:v>93</c:v>
                </c:pt>
                <c:pt idx="371">
                  <c:v>106.69999694824219</c:v>
                </c:pt>
                <c:pt idx="372">
                  <c:v>91.25</c:v>
                </c:pt>
                <c:pt idx="373">
                  <c:v>64</c:v>
                </c:pt>
                <c:pt idx="374">
                  <c:v>46.5</c:v>
                </c:pt>
                <c:pt idx="375">
                  <c:v>63.25</c:v>
                </c:pt>
                <c:pt idx="376">
                  <c:v>75.75</c:v>
                </c:pt>
                <c:pt idx="377">
                  <c:v>62</c:v>
                </c:pt>
                <c:pt idx="378">
                  <c:v>85</c:v>
                </c:pt>
                <c:pt idx="379">
                  <c:v>109.5</c:v>
                </c:pt>
                <c:pt idx="380">
                  <c:v>142</c:v>
                </c:pt>
                <c:pt idx="381">
                  <c:v>262</c:v>
                </c:pt>
                <c:pt idx="382">
                  <c:v>701.5</c:v>
                </c:pt>
                <c:pt idx="383">
                  <c:v>2798</c:v>
                </c:pt>
                <c:pt idx="384">
                  <c:v>8061</c:v>
                </c:pt>
                <c:pt idx="385">
                  <c:v>13340</c:v>
                </c:pt>
                <c:pt idx="386">
                  <c:v>12590</c:v>
                </c:pt>
                <c:pt idx="387">
                  <c:v>6917</c:v>
                </c:pt>
                <c:pt idx="388">
                  <c:v>2349</c:v>
                </c:pt>
                <c:pt idx="389">
                  <c:v>604.5</c:v>
                </c:pt>
                <c:pt idx="390">
                  <c:v>219</c:v>
                </c:pt>
                <c:pt idx="391">
                  <c:v>185.69999694824219</c:v>
                </c:pt>
                <c:pt idx="392">
                  <c:v>160</c:v>
                </c:pt>
                <c:pt idx="393">
                  <c:v>118.5</c:v>
                </c:pt>
                <c:pt idx="394">
                  <c:v>79.5</c:v>
                </c:pt>
                <c:pt idx="395">
                  <c:v>45</c:v>
                </c:pt>
                <c:pt idx="396">
                  <c:v>43.25</c:v>
                </c:pt>
                <c:pt idx="397">
                  <c:v>72</c:v>
                </c:pt>
                <c:pt idx="398">
                  <c:v>72.25</c:v>
                </c:pt>
                <c:pt idx="399">
                  <c:v>47.25</c:v>
                </c:pt>
                <c:pt idx="400">
                  <c:v>27.75</c:v>
                </c:pt>
                <c:pt idx="401">
                  <c:v>26.75</c:v>
                </c:pt>
                <c:pt idx="402">
                  <c:v>48.25</c:v>
                </c:pt>
                <c:pt idx="403">
                  <c:v>58.75</c:v>
                </c:pt>
                <c:pt idx="404">
                  <c:v>38.75</c:v>
                </c:pt>
                <c:pt idx="405">
                  <c:v>24.25</c:v>
                </c:pt>
                <c:pt idx="406">
                  <c:v>18.5</c:v>
                </c:pt>
                <c:pt idx="407">
                  <c:v>6.25</c:v>
                </c:pt>
                <c:pt idx="408">
                  <c:v>11.75</c:v>
                </c:pt>
                <c:pt idx="409">
                  <c:v>35</c:v>
                </c:pt>
                <c:pt idx="410">
                  <c:v>45</c:v>
                </c:pt>
                <c:pt idx="411">
                  <c:v>48</c:v>
                </c:pt>
                <c:pt idx="412">
                  <c:v>70.5</c:v>
                </c:pt>
                <c:pt idx="413">
                  <c:v>97</c:v>
                </c:pt>
                <c:pt idx="414">
                  <c:v>83.25</c:v>
                </c:pt>
                <c:pt idx="415">
                  <c:v>48</c:v>
                </c:pt>
                <c:pt idx="416">
                  <c:v>37.25</c:v>
                </c:pt>
                <c:pt idx="417">
                  <c:v>30.75</c:v>
                </c:pt>
                <c:pt idx="418">
                  <c:v>38.25</c:v>
                </c:pt>
                <c:pt idx="419">
                  <c:v>76.25</c:v>
                </c:pt>
                <c:pt idx="420">
                  <c:v>100.19999694824219</c:v>
                </c:pt>
                <c:pt idx="421">
                  <c:v>83.75</c:v>
                </c:pt>
                <c:pt idx="422">
                  <c:v>53.75</c:v>
                </c:pt>
                <c:pt idx="423">
                  <c:v>75</c:v>
                </c:pt>
                <c:pt idx="424">
                  <c:v>106.30000305175781</c:v>
                </c:pt>
                <c:pt idx="425">
                  <c:v>80.25</c:v>
                </c:pt>
                <c:pt idx="426">
                  <c:v>58.25</c:v>
                </c:pt>
                <c:pt idx="427">
                  <c:v>64.75</c:v>
                </c:pt>
                <c:pt idx="428">
                  <c:v>73.75</c:v>
                </c:pt>
                <c:pt idx="429">
                  <c:v>122.19999694824219</c:v>
                </c:pt>
                <c:pt idx="430">
                  <c:v>183.5</c:v>
                </c:pt>
                <c:pt idx="431">
                  <c:v>226.30000305175781</c:v>
                </c:pt>
                <c:pt idx="432">
                  <c:v>369.20001220703125</c:v>
                </c:pt>
                <c:pt idx="433">
                  <c:v>942</c:v>
                </c:pt>
                <c:pt idx="434">
                  <c:v>2387</c:v>
                </c:pt>
                <c:pt idx="435">
                  <c:v>3947</c:v>
                </c:pt>
                <c:pt idx="436">
                  <c:v>3922</c:v>
                </c:pt>
                <c:pt idx="437">
                  <c:v>2446</c:v>
                </c:pt>
                <c:pt idx="438">
                  <c:v>1153</c:v>
                </c:pt>
                <c:pt idx="439">
                  <c:v>551.79998779296875</c:v>
                </c:pt>
                <c:pt idx="440">
                  <c:v>232.80000305175781</c:v>
                </c:pt>
                <c:pt idx="441">
                  <c:v>102.30000305175781</c:v>
                </c:pt>
                <c:pt idx="442">
                  <c:v>103.5</c:v>
                </c:pt>
                <c:pt idx="443">
                  <c:v>83.75</c:v>
                </c:pt>
                <c:pt idx="444">
                  <c:v>67.75</c:v>
                </c:pt>
                <c:pt idx="445">
                  <c:v>79</c:v>
                </c:pt>
                <c:pt idx="446">
                  <c:v>61.75</c:v>
                </c:pt>
                <c:pt idx="447">
                  <c:v>21.75</c:v>
                </c:pt>
                <c:pt idx="448">
                  <c:v>1.75</c:v>
                </c:pt>
                <c:pt idx="449">
                  <c:v>6.25</c:v>
                </c:pt>
                <c:pt idx="450">
                  <c:v>21</c:v>
                </c:pt>
                <c:pt idx="451">
                  <c:v>37.75</c:v>
                </c:pt>
                <c:pt idx="452">
                  <c:v>76.75</c:v>
                </c:pt>
                <c:pt idx="453">
                  <c:v>126.30000305175781</c:v>
                </c:pt>
                <c:pt idx="454">
                  <c:v>116</c:v>
                </c:pt>
                <c:pt idx="455">
                  <c:v>58.75</c:v>
                </c:pt>
                <c:pt idx="456">
                  <c:v>23</c:v>
                </c:pt>
                <c:pt idx="457">
                  <c:v>54.25</c:v>
                </c:pt>
                <c:pt idx="458">
                  <c:v>116.80000305175781</c:v>
                </c:pt>
                <c:pt idx="459">
                  <c:v>106.30000305175781</c:v>
                </c:pt>
                <c:pt idx="460">
                  <c:v>50.25</c:v>
                </c:pt>
                <c:pt idx="461">
                  <c:v>21.75</c:v>
                </c:pt>
                <c:pt idx="462">
                  <c:v>13.75</c:v>
                </c:pt>
                <c:pt idx="463">
                  <c:v>14.25</c:v>
                </c:pt>
                <c:pt idx="464">
                  <c:v>31.5</c:v>
                </c:pt>
                <c:pt idx="465">
                  <c:v>61</c:v>
                </c:pt>
                <c:pt idx="466">
                  <c:v>62.75</c:v>
                </c:pt>
                <c:pt idx="467">
                  <c:v>44.5</c:v>
                </c:pt>
                <c:pt idx="468">
                  <c:v>39.5</c:v>
                </c:pt>
                <c:pt idx="469">
                  <c:v>28.25</c:v>
                </c:pt>
                <c:pt idx="470">
                  <c:v>12.5</c:v>
                </c:pt>
                <c:pt idx="471">
                  <c:v>24.5</c:v>
                </c:pt>
                <c:pt idx="472">
                  <c:v>39.25</c:v>
                </c:pt>
                <c:pt idx="473">
                  <c:v>26</c:v>
                </c:pt>
                <c:pt idx="474">
                  <c:v>12.75</c:v>
                </c:pt>
                <c:pt idx="475">
                  <c:v>17</c:v>
                </c:pt>
                <c:pt idx="476">
                  <c:v>32.5</c:v>
                </c:pt>
                <c:pt idx="477">
                  <c:v>47.5</c:v>
                </c:pt>
                <c:pt idx="478">
                  <c:v>63.5</c:v>
                </c:pt>
                <c:pt idx="479">
                  <c:v>64.5</c:v>
                </c:pt>
                <c:pt idx="480">
                  <c:v>39.75</c:v>
                </c:pt>
                <c:pt idx="481">
                  <c:v>40.25</c:v>
                </c:pt>
                <c:pt idx="482">
                  <c:v>90.75</c:v>
                </c:pt>
                <c:pt idx="483">
                  <c:v>328.5</c:v>
                </c:pt>
                <c:pt idx="484">
                  <c:v>779.29998779296875</c:v>
                </c:pt>
                <c:pt idx="485">
                  <c:v>1065</c:v>
                </c:pt>
                <c:pt idx="486">
                  <c:v>964.29998779296875</c:v>
                </c:pt>
                <c:pt idx="487">
                  <c:v>620</c:v>
                </c:pt>
                <c:pt idx="488">
                  <c:v>284</c:v>
                </c:pt>
                <c:pt idx="489">
                  <c:v>184</c:v>
                </c:pt>
                <c:pt idx="490">
                  <c:v>218.80000305175781</c:v>
                </c:pt>
                <c:pt idx="491">
                  <c:v>174</c:v>
                </c:pt>
                <c:pt idx="492">
                  <c:v>98</c:v>
                </c:pt>
                <c:pt idx="493">
                  <c:v>59.75</c:v>
                </c:pt>
                <c:pt idx="494">
                  <c:v>61.75</c:v>
                </c:pt>
                <c:pt idx="495">
                  <c:v>71</c:v>
                </c:pt>
                <c:pt idx="496">
                  <c:v>38.75</c:v>
                </c:pt>
                <c:pt idx="497">
                  <c:v>10.25</c:v>
                </c:pt>
                <c:pt idx="498">
                  <c:v>20.5</c:v>
                </c:pt>
                <c:pt idx="499">
                  <c:v>33.25</c:v>
                </c:pt>
                <c:pt idx="500">
                  <c:v>28.25</c:v>
                </c:pt>
                <c:pt idx="501">
                  <c:v>25.25</c:v>
                </c:pt>
                <c:pt idx="502">
                  <c:v>20.75</c:v>
                </c:pt>
                <c:pt idx="503">
                  <c:v>15.5</c:v>
                </c:pt>
                <c:pt idx="504">
                  <c:v>18.75</c:v>
                </c:pt>
                <c:pt idx="505">
                  <c:v>15.5</c:v>
                </c:pt>
                <c:pt idx="506">
                  <c:v>17.75</c:v>
                </c:pt>
                <c:pt idx="507">
                  <c:v>41.75</c:v>
                </c:pt>
                <c:pt idx="508">
                  <c:v>54.75</c:v>
                </c:pt>
                <c:pt idx="509">
                  <c:v>32.25</c:v>
                </c:pt>
                <c:pt idx="510">
                  <c:v>7.75</c:v>
                </c:pt>
                <c:pt idx="511">
                  <c:v>8</c:v>
                </c:pt>
                <c:pt idx="512">
                  <c:v>19.75</c:v>
                </c:pt>
                <c:pt idx="513">
                  <c:v>29.75</c:v>
                </c:pt>
                <c:pt idx="514">
                  <c:v>39.75</c:v>
                </c:pt>
                <c:pt idx="515">
                  <c:v>55.5</c:v>
                </c:pt>
                <c:pt idx="516">
                  <c:v>56</c:v>
                </c:pt>
                <c:pt idx="517">
                  <c:v>27</c:v>
                </c:pt>
                <c:pt idx="518">
                  <c:v>7.25</c:v>
                </c:pt>
                <c:pt idx="519">
                  <c:v>16.75</c:v>
                </c:pt>
                <c:pt idx="520">
                  <c:v>30.75</c:v>
                </c:pt>
                <c:pt idx="521">
                  <c:v>45.75</c:v>
                </c:pt>
                <c:pt idx="522">
                  <c:v>82.75</c:v>
                </c:pt>
                <c:pt idx="523">
                  <c:v>91.75</c:v>
                </c:pt>
                <c:pt idx="524">
                  <c:v>48</c:v>
                </c:pt>
                <c:pt idx="525">
                  <c:v>26.25</c:v>
                </c:pt>
                <c:pt idx="526">
                  <c:v>33.5</c:v>
                </c:pt>
                <c:pt idx="527">
                  <c:v>74</c:v>
                </c:pt>
                <c:pt idx="528">
                  <c:v>153.5</c:v>
                </c:pt>
                <c:pt idx="529">
                  <c:v>203.80000305175781</c:v>
                </c:pt>
                <c:pt idx="530">
                  <c:v>228.80000305175781</c:v>
                </c:pt>
                <c:pt idx="531">
                  <c:v>280.5</c:v>
                </c:pt>
                <c:pt idx="532">
                  <c:v>383.5</c:v>
                </c:pt>
                <c:pt idx="533">
                  <c:v>499.70001220703125</c:v>
                </c:pt>
                <c:pt idx="534">
                  <c:v>562.5</c:v>
                </c:pt>
                <c:pt idx="535">
                  <c:v>588.29998779296875</c:v>
                </c:pt>
                <c:pt idx="536">
                  <c:v>660.70001220703125</c:v>
                </c:pt>
                <c:pt idx="537">
                  <c:v>675</c:v>
                </c:pt>
                <c:pt idx="538">
                  <c:v>497.79998779296875</c:v>
                </c:pt>
                <c:pt idx="539">
                  <c:v>320.29998779296875</c:v>
                </c:pt>
                <c:pt idx="540">
                  <c:v>261.5</c:v>
                </c:pt>
                <c:pt idx="541">
                  <c:v>247</c:v>
                </c:pt>
                <c:pt idx="542">
                  <c:v>242.19999694824219</c:v>
                </c:pt>
                <c:pt idx="543">
                  <c:v>230.30000305175781</c:v>
                </c:pt>
                <c:pt idx="544">
                  <c:v>175.5</c:v>
                </c:pt>
                <c:pt idx="545">
                  <c:v>92.75</c:v>
                </c:pt>
                <c:pt idx="546">
                  <c:v>49.25</c:v>
                </c:pt>
                <c:pt idx="547">
                  <c:v>49.75</c:v>
                </c:pt>
                <c:pt idx="548">
                  <c:v>58</c:v>
                </c:pt>
                <c:pt idx="549">
                  <c:v>49.5</c:v>
                </c:pt>
                <c:pt idx="550">
                  <c:v>29.25</c:v>
                </c:pt>
                <c:pt idx="551">
                  <c:v>17.5</c:v>
                </c:pt>
                <c:pt idx="552">
                  <c:v>14.5</c:v>
                </c:pt>
                <c:pt idx="553">
                  <c:v>14.25</c:v>
                </c:pt>
                <c:pt idx="554">
                  <c:v>14.75</c:v>
                </c:pt>
                <c:pt idx="555">
                  <c:v>36.75</c:v>
                </c:pt>
                <c:pt idx="556">
                  <c:v>61.25</c:v>
                </c:pt>
                <c:pt idx="557">
                  <c:v>55</c:v>
                </c:pt>
                <c:pt idx="558">
                  <c:v>77</c:v>
                </c:pt>
                <c:pt idx="559">
                  <c:v>103.5</c:v>
                </c:pt>
                <c:pt idx="560">
                  <c:v>81.75</c:v>
                </c:pt>
                <c:pt idx="561">
                  <c:v>58.5</c:v>
                </c:pt>
                <c:pt idx="562">
                  <c:v>52.5</c:v>
                </c:pt>
                <c:pt idx="563">
                  <c:v>48.5</c:v>
                </c:pt>
                <c:pt idx="564">
                  <c:v>41.5</c:v>
                </c:pt>
                <c:pt idx="565">
                  <c:v>47</c:v>
                </c:pt>
                <c:pt idx="566">
                  <c:v>48.75</c:v>
                </c:pt>
                <c:pt idx="567">
                  <c:v>35</c:v>
                </c:pt>
                <c:pt idx="568">
                  <c:v>22.75</c:v>
                </c:pt>
                <c:pt idx="569">
                  <c:v>11.75</c:v>
                </c:pt>
                <c:pt idx="570">
                  <c:v>9.25</c:v>
                </c:pt>
                <c:pt idx="571">
                  <c:v>11.25</c:v>
                </c:pt>
                <c:pt idx="572">
                  <c:v>6.25</c:v>
                </c:pt>
                <c:pt idx="573">
                  <c:v>5.75</c:v>
                </c:pt>
                <c:pt idx="574">
                  <c:v>16.75</c:v>
                </c:pt>
                <c:pt idx="575">
                  <c:v>22.5</c:v>
                </c:pt>
                <c:pt idx="576">
                  <c:v>28.5</c:v>
                </c:pt>
                <c:pt idx="577">
                  <c:v>34</c:v>
                </c:pt>
                <c:pt idx="578">
                  <c:v>29</c:v>
                </c:pt>
                <c:pt idx="579">
                  <c:v>48.75</c:v>
                </c:pt>
                <c:pt idx="580">
                  <c:v>73</c:v>
                </c:pt>
                <c:pt idx="581">
                  <c:v>51.25</c:v>
                </c:pt>
                <c:pt idx="582">
                  <c:v>54</c:v>
                </c:pt>
                <c:pt idx="583">
                  <c:v>132</c:v>
                </c:pt>
                <c:pt idx="584">
                  <c:v>169.5</c:v>
                </c:pt>
                <c:pt idx="585">
                  <c:v>133.69999694824219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5EF-4E00-AAB7-E77EC036EA3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{6 min}'!$G$10:$G$11</c:f>
              <c:numCache>
                <c:formatCode>General</c:formatCode>
                <c:ptCount val="2"/>
                <c:pt idx="0">
                  <c:v>523.752685546875</c:v>
                </c:pt>
                <c:pt idx="1">
                  <c:v>527.01361083984375</c:v>
                </c:pt>
              </c:numCache>
            </c:numRef>
          </c:xVal>
          <c:yVal>
            <c:numRef>
              <c:f>'Sheet1 {6 min}'!$F$13:$F$14</c:f>
              <c:numCache>
                <c:formatCode>General</c:formatCode>
                <c:ptCount val="2"/>
                <c:pt idx="0">
                  <c:v>26420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5EF-4E00-AAB7-E77EC036EA3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{6 min}'!$G$4,'Sheet1 {6 min}'!$G$4)</c:f>
              <c:numCache>
                <c:formatCode>General</c:formatCode>
                <c:ptCount val="2"/>
                <c:pt idx="0">
                  <c:v>524.8472900390625</c:v>
                </c:pt>
                <c:pt idx="1">
                  <c:v>524.8472900390625</c:v>
                </c:pt>
              </c:numCache>
            </c:numRef>
          </c:xVal>
          <c:yVal>
            <c:numRef>
              <c:f>'Sheet1 {6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26420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5EF-4E00-AAB7-E77EC036EA3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{6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min}'!$E$1:$E$28</c:f>
              <c:numCache>
                <c:formatCode>General</c:formatCode>
                <c:ptCount val="28"/>
                <c:pt idx="0">
                  <c:v>264200</c:v>
                </c:pt>
                <c:pt idx="1">
                  <c:v>196900</c:v>
                </c:pt>
                <c:pt idx="2">
                  <c:v>121700</c:v>
                </c:pt>
                <c:pt idx="3">
                  <c:v>121600</c:v>
                </c:pt>
                <c:pt idx="4">
                  <c:v>122000</c:v>
                </c:pt>
                <c:pt idx="5">
                  <c:v>84710</c:v>
                </c:pt>
                <c:pt idx="6">
                  <c:v>37270</c:v>
                </c:pt>
                <c:pt idx="7">
                  <c:v>13340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5EF-4E00-AAB7-E77EC036EA36}"/>
            </c:ext>
          </c:extLst>
        </c:ser>
        <c:ser>
          <c:idx val="4"/>
          <c:order val="4"/>
          <c:tx>
            <c:v>Binomial p = 0.0000223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min}'!$P$1:$P$31</c:f>
              <c:numCache>
                <c:formatCode>General</c:formatCode>
                <c:ptCount val="31"/>
                <c:pt idx="0">
                  <c:v>264201.01059019106</c:v>
                </c:pt>
                <c:pt idx="1">
                  <c:v>196891.83653696941</c:v>
                </c:pt>
                <c:pt idx="2">
                  <c:v>121739.97613679476</c:v>
                </c:pt>
                <c:pt idx="3">
                  <c:v>121482.76751304911</c:v>
                </c:pt>
                <c:pt idx="4">
                  <c:v>122199.73539344915</c:v>
                </c:pt>
                <c:pt idx="5">
                  <c:v>84456.256796138157</c:v>
                </c:pt>
                <c:pt idx="6">
                  <c:v>37712.219128908495</c:v>
                </c:pt>
                <c:pt idx="7">
                  <c:v>11860.302630033315</c:v>
                </c:pt>
                <c:pt idx="8">
                  <c:v>2876.7163461824475</c:v>
                </c:pt>
                <c:pt idx="9">
                  <c:v>570.76362590885151</c:v>
                </c:pt>
                <c:pt idx="10">
                  <c:v>96.285625899278273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5EF-4E00-AAB7-E77EC036EA36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min}'!$M$1:$M$31</c:f>
              <c:numCache>
                <c:formatCode>General</c:formatCode>
                <c:ptCount val="31"/>
                <c:pt idx="0">
                  <c:v>262262.33845582453</c:v>
                </c:pt>
                <c:pt idx="1">
                  <c:v>181088.19315566801</c:v>
                </c:pt>
                <c:pt idx="2">
                  <c:v>67147.255375115623</c:v>
                </c:pt>
                <c:pt idx="3">
                  <c:v>17652.966192945994</c:v>
                </c:pt>
                <c:pt idx="4">
                  <c:v>3664.02681788268</c:v>
                </c:pt>
                <c:pt idx="5">
                  <c:v>635.32482381905447</c:v>
                </c:pt>
                <c:pt idx="6">
                  <c:v>95.256095026066234</c:v>
                </c:pt>
                <c:pt idx="7">
                  <c:v>12.636711535444318</c:v>
                </c:pt>
                <c:pt idx="8">
                  <c:v>1.5076603626906568</c:v>
                </c:pt>
                <c:pt idx="9">
                  <c:v>0.16373917348960204</c:v>
                </c:pt>
                <c:pt idx="10">
                  <c:v>7.8939628574178199E-3</c:v>
                </c:pt>
                <c:pt idx="11">
                  <c:v>1.5755099501033112E-6</c:v>
                </c:pt>
                <c:pt idx="12">
                  <c:v>5.7310219004432022E-9</c:v>
                </c:pt>
                <c:pt idx="13">
                  <c:v>5.7310219004432022E-9</c:v>
                </c:pt>
                <c:pt idx="14">
                  <c:v>5.7310219004432022E-9</c:v>
                </c:pt>
                <c:pt idx="15">
                  <c:v>5.7310219004432022E-9</c:v>
                </c:pt>
                <c:pt idx="16">
                  <c:v>5.7310219004432022E-9</c:v>
                </c:pt>
                <c:pt idx="17">
                  <c:v>5.7310219004432022E-9</c:v>
                </c:pt>
                <c:pt idx="18">
                  <c:v>5.7310219004432022E-9</c:v>
                </c:pt>
                <c:pt idx="19">
                  <c:v>5.7310219004432022E-9</c:v>
                </c:pt>
                <c:pt idx="20">
                  <c:v>5.7310219004432022E-9</c:v>
                </c:pt>
                <c:pt idx="21">
                  <c:v>5.7310219004432022E-9</c:v>
                </c:pt>
                <c:pt idx="22">
                  <c:v>5.7310219004432022E-9</c:v>
                </c:pt>
                <c:pt idx="23">
                  <c:v>5.7310219004432022E-9</c:v>
                </c:pt>
                <c:pt idx="24">
                  <c:v>5.7310219004432022E-9</c:v>
                </c:pt>
                <c:pt idx="25">
                  <c:v>5.7310219004432022E-9</c:v>
                </c:pt>
                <c:pt idx="26">
                  <c:v>5.7310219004432022E-9</c:v>
                </c:pt>
                <c:pt idx="27">
                  <c:v>5.7310219004432022E-9</c:v>
                </c:pt>
                <c:pt idx="28">
                  <c:v>5.7310219004432022E-9</c:v>
                </c:pt>
                <c:pt idx="29">
                  <c:v>5.7310219004432022E-9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5EF-4E00-AAB7-E77EC036EA36}"/>
            </c:ext>
          </c:extLst>
        </c:ser>
        <c:ser>
          <c:idx val="6"/>
          <c:order val="6"/>
          <c:tx>
            <c:v>Bimodal(2) 5.6</c:v>
          </c:tx>
          <c:marker>
            <c:symbol val="none"/>
          </c:marker>
          <c:xVal>
            <c:numRef>
              <c:f>'Sheet1 {6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{6 min}'!$O$1:$O$31</c:f>
              <c:numCache>
                <c:formatCode>General</c:formatCode>
                <c:ptCount val="31"/>
                <c:pt idx="0">
                  <c:v>1938.6721343722099</c:v>
                </c:pt>
                <c:pt idx="1">
                  <c:v>15803.643381307143</c:v>
                </c:pt>
                <c:pt idx="2">
                  <c:v>54592.720761684875</c:v>
                </c:pt>
                <c:pt idx="3">
                  <c:v>103829.80132010885</c:v>
                </c:pt>
                <c:pt idx="4">
                  <c:v>118535.70857557221</c:v>
                </c:pt>
                <c:pt idx="5">
                  <c:v>83820.931972324834</c:v>
                </c:pt>
                <c:pt idx="6">
                  <c:v>37616.963033888162</c:v>
                </c:pt>
                <c:pt idx="7">
                  <c:v>11847.665918503602</c:v>
                </c:pt>
                <c:pt idx="8">
                  <c:v>2875.2086858254879</c:v>
                </c:pt>
                <c:pt idx="9">
                  <c:v>570.59988674109297</c:v>
                </c:pt>
                <c:pt idx="10">
                  <c:v>96.277731942151874</c:v>
                </c:pt>
                <c:pt idx="11">
                  <c:v>14.184959277610698</c:v>
                </c:pt>
                <c:pt idx="12">
                  <c:v>1.8587642655948144</c:v>
                </c:pt>
                <c:pt idx="13">
                  <c:v>0.21773288898881255</c:v>
                </c:pt>
                <c:pt idx="14">
                  <c:v>2.1497243682636662E-2</c:v>
                </c:pt>
                <c:pt idx="15">
                  <c:v>1.2663700600559771E-3</c:v>
                </c:pt>
                <c:pt idx="16">
                  <c:v>5.7310219004432022E-9</c:v>
                </c:pt>
                <c:pt idx="17">
                  <c:v>5.7310219004432022E-9</c:v>
                </c:pt>
                <c:pt idx="18">
                  <c:v>5.7310219004432022E-9</c:v>
                </c:pt>
                <c:pt idx="19">
                  <c:v>5.7310219004432022E-9</c:v>
                </c:pt>
                <c:pt idx="20">
                  <c:v>5.7310219004432022E-9</c:v>
                </c:pt>
                <c:pt idx="21">
                  <c:v>5.7310219004432022E-9</c:v>
                </c:pt>
                <c:pt idx="22">
                  <c:v>5.7310219004432022E-9</c:v>
                </c:pt>
                <c:pt idx="23">
                  <c:v>5.7310219004432022E-9</c:v>
                </c:pt>
                <c:pt idx="24">
                  <c:v>5.7310219004432022E-9</c:v>
                </c:pt>
                <c:pt idx="25">
                  <c:v>5.7310219004432022E-9</c:v>
                </c:pt>
                <c:pt idx="26">
                  <c:v>5.7310219004432022E-9</c:v>
                </c:pt>
                <c:pt idx="27">
                  <c:v>5.7310219004432022E-9</c:v>
                </c:pt>
                <c:pt idx="28">
                  <c:v>5.7310219004432022E-9</c:v>
                </c:pt>
                <c:pt idx="29">
                  <c:v>5.7310219004432022E-9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5EF-4E00-AAB7-E77EC036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8063"/>
        <c:axId val="185643455"/>
      </c:scatterChart>
      <c:valAx>
        <c:axId val="18562806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43455"/>
        <c:crosses val="autoZero"/>
        <c:crossBetween val="midCat"/>
      </c:valAx>
      <c:valAx>
        <c:axId val="185643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280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{6 min}'!$I$78</c:f>
              <c:numCache>
                <c:formatCode>General</c:formatCode>
                <c:ptCount val="1"/>
                <c:pt idx="0">
                  <c:v>32.541537487511469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49-4664-B238-F9CB4DCF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6367"/>
        <c:axId val="1856467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B49-4664-B238-F9CB4DCF346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B49-4664-B238-F9CB4DCF346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B49-4664-B238-F9CB4DCF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6367"/>
        <c:axId val="185646783"/>
      </c:scatterChart>
      <c:catAx>
        <c:axId val="18564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6783"/>
        <c:crosses val="autoZero"/>
        <c:auto val="1"/>
        <c:lblAlgn val="ctr"/>
        <c:lblOffset val="100"/>
        <c:noMultiLvlLbl val="0"/>
      </c:catAx>
      <c:valAx>
        <c:axId val="1856467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63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{6 min}'!$J$78</c:f>
              <c:numCache>
                <c:formatCode>General</c:formatCode>
                <c:ptCount val="1"/>
                <c:pt idx="0">
                  <c:v>1970.5797426647111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C4D-815F-B4076717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7215"/>
        <c:axId val="1856392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min}'!$J$79</c:f>
              <c:numCache>
                <c:formatCode>General</c:formatCode>
                <c:ptCount val="1"/>
                <c:pt idx="0">
                  <c:v>131.34561195896507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61-4C4D-815F-B407671742D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min}'!$J$80</c:f>
              <c:numCache>
                <c:formatCode>General</c:formatCode>
                <c:ptCount val="1"/>
                <c:pt idx="0">
                  <c:v>65.672805979482533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61-4C4D-815F-B407671742D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min}'!$J$81</c:f>
              <c:numCache>
                <c:formatCode>General</c:formatCode>
                <c:ptCount val="1"/>
                <c:pt idx="0">
                  <c:v>32.836402989741266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1-4C4D-815F-B4076717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7215"/>
        <c:axId val="185639295"/>
      </c:scatterChart>
      <c:catAx>
        <c:axId val="185637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39295"/>
        <c:crosses val="autoZero"/>
        <c:auto val="1"/>
        <c:lblAlgn val="ctr"/>
        <c:lblOffset val="100"/>
        <c:noMultiLvlLbl val="0"/>
      </c:catAx>
      <c:valAx>
        <c:axId val="1856392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72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{6 min}'!$K$78</c:f>
              <c:numCache>
                <c:formatCode>General</c:formatCode>
                <c:ptCount val="1"/>
                <c:pt idx="0">
                  <c:v>3.6865906675108047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9-42D2-8155-DCD71AC8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23487"/>
        <c:axId val="1856471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2-8155-DCD71AC8C95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2-8155-DCD71AC8C95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2-8155-DCD71AC8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3487"/>
        <c:axId val="185647199"/>
      </c:scatterChart>
      <c:catAx>
        <c:axId val="18562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47199"/>
        <c:crosses val="autoZero"/>
        <c:auto val="1"/>
        <c:lblAlgn val="ctr"/>
        <c:lblOffset val="100"/>
        <c:noMultiLvlLbl val="0"/>
      </c:catAx>
      <c:valAx>
        <c:axId val="1856471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234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{6 min}'!$K$101:$K$120</c:f>
              <c:numCache>
                <c:formatCode>General</c:formatCode>
                <c:ptCount val="20"/>
                <c:pt idx="0">
                  <c:v>7.767693348971727E-2</c:v>
                </c:pt>
                <c:pt idx="1">
                  <c:v>8.7570510271228669E-2</c:v>
                </c:pt>
                <c:pt idx="2">
                  <c:v>0.19716099204285342</c:v>
                </c:pt>
                <c:pt idx="3">
                  <c:v>1.001000000001001E-7</c:v>
                </c:pt>
                <c:pt idx="4">
                  <c:v>0.10826297466516552</c:v>
                </c:pt>
                <c:pt idx="5">
                  <c:v>0.28488316263859653</c:v>
                </c:pt>
                <c:pt idx="6">
                  <c:v>0.13060408389125377</c:v>
                </c:pt>
                <c:pt idx="7">
                  <c:v>2.1129903137987009E-2</c:v>
                </c:pt>
                <c:pt idx="8">
                  <c:v>0.15542965148371299</c:v>
                </c:pt>
                <c:pt idx="9">
                  <c:v>8.3630489240340181E-2</c:v>
                </c:pt>
              </c:numCache>
            </c:numRef>
          </c:xVal>
          <c:yVal>
            <c:numRef>
              <c:f>'Sheet1 {6 min}'!$Q$101:$Q$120</c:f>
              <c:numCache>
                <c:formatCode>General</c:formatCode>
                <c:ptCount val="20"/>
                <c:pt idx="0">
                  <c:v>0.49627264368939722</c:v>
                </c:pt>
                <c:pt idx="1">
                  <c:v>0.54239866856221342</c:v>
                </c:pt>
                <c:pt idx="2">
                  <c:v>0.57714022509130869</c:v>
                </c:pt>
                <c:pt idx="3">
                  <c:v>0.54209928641056471</c:v>
                </c:pt>
                <c:pt idx="4">
                  <c:v>0.54009060718660395</c:v>
                </c:pt>
                <c:pt idx="5">
                  <c:v>0.62435298965769415</c:v>
                </c:pt>
                <c:pt idx="6">
                  <c:v>0.58338769105029686</c:v>
                </c:pt>
                <c:pt idx="7">
                  <c:v>0.55679339781509718</c:v>
                </c:pt>
                <c:pt idx="8">
                  <c:v>0.52772864164758748</c:v>
                </c:pt>
                <c:pt idx="9">
                  <c:v>0.55318822203006124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5-499D-BEF3-67A4BA007A81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{6 min}'!$M$101:$M$120</c:f>
              <c:numCache>
                <c:formatCode>General</c:formatCode>
                <c:ptCount val="20"/>
                <c:pt idx="0">
                  <c:v>3.1479200999549279</c:v>
                </c:pt>
                <c:pt idx="1">
                  <c:v>3.1121196613840154</c:v>
                </c:pt>
                <c:pt idx="2">
                  <c:v>3.3598999639365164</c:v>
                </c:pt>
                <c:pt idx="3">
                  <c:v>3.1847834493539984</c:v>
                </c:pt>
                <c:pt idx="4">
                  <c:v>3.0678726847204301</c:v>
                </c:pt>
                <c:pt idx="5">
                  <c:v>3.3245718300634586</c:v>
                </c:pt>
                <c:pt idx="6">
                  <c:v>3.373518663100056</c:v>
                </c:pt>
                <c:pt idx="7">
                  <c:v>3.0816817716792375</c:v>
                </c:pt>
                <c:pt idx="8">
                  <c:v>3.2082206863235769</c:v>
                </c:pt>
                <c:pt idx="9">
                  <c:v>3.2181335826626727</c:v>
                </c:pt>
              </c:numCache>
            </c:numRef>
          </c:xVal>
          <c:yVal>
            <c:numRef>
              <c:f>'Sheet1 {6 min}'!$R$101:$R$120</c:f>
              <c:numCache>
                <c:formatCode>General</c:formatCode>
                <c:ptCount val="20"/>
                <c:pt idx="0">
                  <c:v>0.50372735631060273</c:v>
                </c:pt>
                <c:pt idx="1">
                  <c:v>0.45760133143778653</c:v>
                </c:pt>
                <c:pt idx="2">
                  <c:v>0.42285977490869125</c:v>
                </c:pt>
                <c:pt idx="3">
                  <c:v>0.45790071358943529</c:v>
                </c:pt>
                <c:pt idx="4">
                  <c:v>0.45990939281339593</c:v>
                </c:pt>
                <c:pt idx="5">
                  <c:v>0.37564701034230585</c:v>
                </c:pt>
                <c:pt idx="6">
                  <c:v>0.41661230894970319</c:v>
                </c:pt>
                <c:pt idx="7">
                  <c:v>0.44320660218490282</c:v>
                </c:pt>
                <c:pt idx="8">
                  <c:v>0.47227135835241252</c:v>
                </c:pt>
                <c:pt idx="9">
                  <c:v>0.44681177796993882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5-499D-BEF3-67A4BA007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8447"/>
        <c:axId val="185640543"/>
      </c:scatterChart>
      <c:valAx>
        <c:axId val="185648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40543"/>
        <c:crosses val="autoZero"/>
        <c:crossBetween val="midCat"/>
      </c:valAx>
      <c:valAx>
        <c:axId val="18564054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844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{7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{7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59.25</c:v>
                </c:pt>
                <c:pt idx="2">
                  <c:v>61.25</c:v>
                </c:pt>
                <c:pt idx="3">
                  <c:v>65.25</c:v>
                </c:pt>
                <c:pt idx="4">
                  <c:v>56.75</c:v>
                </c:pt>
                <c:pt idx="5">
                  <c:v>47</c:v>
                </c:pt>
                <c:pt idx="6">
                  <c:v>53.5</c:v>
                </c:pt>
                <c:pt idx="7">
                  <c:v>75</c:v>
                </c:pt>
                <c:pt idx="8">
                  <c:v>93.25</c:v>
                </c:pt>
                <c:pt idx="9">
                  <c:v>87.75</c:v>
                </c:pt>
                <c:pt idx="10">
                  <c:v>88.25</c:v>
                </c:pt>
                <c:pt idx="11">
                  <c:v>97.5</c:v>
                </c:pt>
                <c:pt idx="12">
                  <c:v>84.5</c:v>
                </c:pt>
                <c:pt idx="13">
                  <c:v>105</c:v>
                </c:pt>
                <c:pt idx="14">
                  <c:v>178.30000305175781</c:v>
                </c:pt>
                <c:pt idx="15">
                  <c:v>249</c:v>
                </c:pt>
                <c:pt idx="16">
                  <c:v>251</c:v>
                </c:pt>
                <c:pt idx="17">
                  <c:v>192.5</c:v>
                </c:pt>
                <c:pt idx="18">
                  <c:v>166</c:v>
                </c:pt>
                <c:pt idx="19">
                  <c:v>178.80000305175781</c:v>
                </c:pt>
                <c:pt idx="20">
                  <c:v>244</c:v>
                </c:pt>
                <c:pt idx="21">
                  <c:v>317.79998779296875</c:v>
                </c:pt>
                <c:pt idx="22">
                  <c:v>300.70001220703125</c:v>
                </c:pt>
                <c:pt idx="23">
                  <c:v>391</c:v>
                </c:pt>
                <c:pt idx="24">
                  <c:v>618</c:v>
                </c:pt>
                <c:pt idx="25">
                  <c:v>664.29998779296875</c:v>
                </c:pt>
                <c:pt idx="26">
                  <c:v>554.29998779296875</c:v>
                </c:pt>
                <c:pt idx="27">
                  <c:v>449</c:v>
                </c:pt>
                <c:pt idx="28">
                  <c:v>408</c:v>
                </c:pt>
                <c:pt idx="29">
                  <c:v>476.5</c:v>
                </c:pt>
                <c:pt idx="30">
                  <c:v>1069</c:v>
                </c:pt>
                <c:pt idx="31">
                  <c:v>5344</c:v>
                </c:pt>
                <c:pt idx="32">
                  <c:v>46250</c:v>
                </c:pt>
                <c:pt idx="33">
                  <c:v>152200</c:v>
                </c:pt>
                <c:pt idx="34">
                  <c:v>205400</c:v>
                </c:pt>
                <c:pt idx="35">
                  <c:v>119200</c:v>
                </c:pt>
                <c:pt idx="36">
                  <c:v>26750</c:v>
                </c:pt>
                <c:pt idx="37">
                  <c:v>2961</c:v>
                </c:pt>
                <c:pt idx="38">
                  <c:v>900.20001220703125</c:v>
                </c:pt>
                <c:pt idx="39">
                  <c:v>1215</c:v>
                </c:pt>
                <c:pt idx="40">
                  <c:v>1975</c:v>
                </c:pt>
                <c:pt idx="41">
                  <c:v>2095</c:v>
                </c:pt>
                <c:pt idx="42">
                  <c:v>1356</c:v>
                </c:pt>
                <c:pt idx="43">
                  <c:v>587.20001220703125</c:v>
                </c:pt>
                <c:pt idx="44">
                  <c:v>331.29998779296875</c:v>
                </c:pt>
                <c:pt idx="45">
                  <c:v>345</c:v>
                </c:pt>
                <c:pt idx="46">
                  <c:v>342.79998779296875</c:v>
                </c:pt>
                <c:pt idx="47">
                  <c:v>285.29998779296875</c:v>
                </c:pt>
                <c:pt idx="48">
                  <c:v>234.19999694824219</c:v>
                </c:pt>
                <c:pt idx="49">
                  <c:v>227.69999694824219</c:v>
                </c:pt>
                <c:pt idx="50">
                  <c:v>244.19999694824219</c:v>
                </c:pt>
                <c:pt idx="51">
                  <c:v>338.79998779296875</c:v>
                </c:pt>
                <c:pt idx="52">
                  <c:v>821.70001220703125</c:v>
                </c:pt>
                <c:pt idx="53">
                  <c:v>1391</c:v>
                </c:pt>
                <c:pt idx="54">
                  <c:v>1121</c:v>
                </c:pt>
                <c:pt idx="55">
                  <c:v>414.5</c:v>
                </c:pt>
                <c:pt idx="56">
                  <c:v>125.19999694824219</c:v>
                </c:pt>
                <c:pt idx="57">
                  <c:v>125.80000305175781</c:v>
                </c:pt>
                <c:pt idx="58">
                  <c:v>216</c:v>
                </c:pt>
                <c:pt idx="59">
                  <c:v>267.79998779296875</c:v>
                </c:pt>
                <c:pt idx="60">
                  <c:v>212.30000305175781</c:v>
                </c:pt>
                <c:pt idx="61">
                  <c:v>181</c:v>
                </c:pt>
                <c:pt idx="62">
                  <c:v>177</c:v>
                </c:pt>
                <c:pt idx="63">
                  <c:v>201.30000305175781</c:v>
                </c:pt>
                <c:pt idx="64">
                  <c:v>308</c:v>
                </c:pt>
                <c:pt idx="65">
                  <c:v>357.5</c:v>
                </c:pt>
                <c:pt idx="66">
                  <c:v>238.5</c:v>
                </c:pt>
                <c:pt idx="67">
                  <c:v>105.80000305175781</c:v>
                </c:pt>
                <c:pt idx="68">
                  <c:v>101.30000305175781</c:v>
                </c:pt>
                <c:pt idx="69">
                  <c:v>160.5</c:v>
                </c:pt>
                <c:pt idx="70">
                  <c:v>180</c:v>
                </c:pt>
                <c:pt idx="71">
                  <c:v>138.5</c:v>
                </c:pt>
                <c:pt idx="72">
                  <c:v>90</c:v>
                </c:pt>
                <c:pt idx="73">
                  <c:v>90.5</c:v>
                </c:pt>
                <c:pt idx="74">
                  <c:v>129.80000305175781</c:v>
                </c:pt>
                <c:pt idx="75">
                  <c:v>148</c:v>
                </c:pt>
                <c:pt idx="76">
                  <c:v>114.30000305175781</c:v>
                </c:pt>
                <c:pt idx="77">
                  <c:v>66.75</c:v>
                </c:pt>
                <c:pt idx="78">
                  <c:v>125.80000305175781</c:v>
                </c:pt>
                <c:pt idx="79">
                  <c:v>325.70001220703125</c:v>
                </c:pt>
                <c:pt idx="80">
                  <c:v>680.79998779296875</c:v>
                </c:pt>
                <c:pt idx="81">
                  <c:v>3172</c:v>
                </c:pt>
                <c:pt idx="82">
                  <c:v>24780</c:v>
                </c:pt>
                <c:pt idx="83">
                  <c:v>88010</c:v>
                </c:pt>
                <c:pt idx="84">
                  <c:v>133500</c:v>
                </c:pt>
                <c:pt idx="85">
                  <c:v>91570</c:v>
                </c:pt>
                <c:pt idx="86">
                  <c:v>27230</c:v>
                </c:pt>
                <c:pt idx="87">
                  <c:v>3663</c:v>
                </c:pt>
                <c:pt idx="88">
                  <c:v>837</c:v>
                </c:pt>
                <c:pt idx="89">
                  <c:v>1008</c:v>
                </c:pt>
                <c:pt idx="90">
                  <c:v>1437</c:v>
                </c:pt>
                <c:pt idx="91">
                  <c:v>1392</c:v>
                </c:pt>
                <c:pt idx="92">
                  <c:v>946.5</c:v>
                </c:pt>
                <c:pt idx="93">
                  <c:v>530.29998779296875</c:v>
                </c:pt>
                <c:pt idx="94">
                  <c:v>372</c:v>
                </c:pt>
                <c:pt idx="95">
                  <c:v>612</c:v>
                </c:pt>
                <c:pt idx="96">
                  <c:v>1061</c:v>
                </c:pt>
                <c:pt idx="97">
                  <c:v>999</c:v>
                </c:pt>
                <c:pt idx="98">
                  <c:v>454.5</c:v>
                </c:pt>
                <c:pt idx="99">
                  <c:v>117.5</c:v>
                </c:pt>
                <c:pt idx="100">
                  <c:v>65.75</c:v>
                </c:pt>
                <c:pt idx="101">
                  <c:v>120.80000305175781</c:v>
                </c:pt>
                <c:pt idx="102">
                  <c:v>275.70001220703125</c:v>
                </c:pt>
                <c:pt idx="103">
                  <c:v>397.5</c:v>
                </c:pt>
                <c:pt idx="104">
                  <c:v>313</c:v>
                </c:pt>
                <c:pt idx="105">
                  <c:v>179.80000305175781</c:v>
                </c:pt>
                <c:pt idx="106">
                  <c:v>197.80000305175781</c:v>
                </c:pt>
                <c:pt idx="107">
                  <c:v>258.29998779296875</c:v>
                </c:pt>
                <c:pt idx="108">
                  <c:v>254</c:v>
                </c:pt>
                <c:pt idx="109">
                  <c:v>227</c:v>
                </c:pt>
                <c:pt idx="110">
                  <c:v>187.30000305175781</c:v>
                </c:pt>
                <c:pt idx="111">
                  <c:v>113.80000305175781</c:v>
                </c:pt>
                <c:pt idx="112">
                  <c:v>87.25</c:v>
                </c:pt>
                <c:pt idx="113">
                  <c:v>127</c:v>
                </c:pt>
                <c:pt idx="114">
                  <c:v>151.5</c:v>
                </c:pt>
                <c:pt idx="115">
                  <c:v>123.19999694824219</c:v>
                </c:pt>
                <c:pt idx="116">
                  <c:v>88.25</c:v>
                </c:pt>
                <c:pt idx="117">
                  <c:v>93.75</c:v>
                </c:pt>
                <c:pt idx="118">
                  <c:v>95.25</c:v>
                </c:pt>
                <c:pt idx="119">
                  <c:v>94.5</c:v>
                </c:pt>
                <c:pt idx="120">
                  <c:v>154.30000305175781</c:v>
                </c:pt>
                <c:pt idx="121">
                  <c:v>217.5</c:v>
                </c:pt>
                <c:pt idx="122">
                  <c:v>220.5</c:v>
                </c:pt>
                <c:pt idx="123">
                  <c:v>185.5</c:v>
                </c:pt>
                <c:pt idx="124">
                  <c:v>132.30000305175781</c:v>
                </c:pt>
                <c:pt idx="125">
                  <c:v>140</c:v>
                </c:pt>
                <c:pt idx="126">
                  <c:v>189</c:v>
                </c:pt>
                <c:pt idx="127">
                  <c:v>218.80000305175781</c:v>
                </c:pt>
                <c:pt idx="128">
                  <c:v>285</c:v>
                </c:pt>
                <c:pt idx="129">
                  <c:v>347.29998779296875</c:v>
                </c:pt>
                <c:pt idx="130">
                  <c:v>521.29998779296875</c:v>
                </c:pt>
                <c:pt idx="131">
                  <c:v>1615</c:v>
                </c:pt>
                <c:pt idx="132">
                  <c:v>8999</c:v>
                </c:pt>
                <c:pt idx="133">
                  <c:v>31030</c:v>
                </c:pt>
                <c:pt idx="134">
                  <c:v>51590</c:v>
                </c:pt>
                <c:pt idx="135">
                  <c:v>42590</c:v>
                </c:pt>
                <c:pt idx="136">
                  <c:v>17400</c:v>
                </c:pt>
                <c:pt idx="137">
                  <c:v>3686</c:v>
                </c:pt>
                <c:pt idx="138">
                  <c:v>827.5</c:v>
                </c:pt>
                <c:pt idx="139">
                  <c:v>507.5</c:v>
                </c:pt>
                <c:pt idx="140">
                  <c:v>601.5</c:v>
                </c:pt>
                <c:pt idx="141">
                  <c:v>643.29998779296875</c:v>
                </c:pt>
                <c:pt idx="142">
                  <c:v>590.5</c:v>
                </c:pt>
                <c:pt idx="143">
                  <c:v>499.70001220703125</c:v>
                </c:pt>
                <c:pt idx="144">
                  <c:v>383.29998779296875</c:v>
                </c:pt>
                <c:pt idx="145">
                  <c:v>359</c:v>
                </c:pt>
                <c:pt idx="146">
                  <c:v>496.5</c:v>
                </c:pt>
                <c:pt idx="147">
                  <c:v>508.79998779296875</c:v>
                </c:pt>
                <c:pt idx="148">
                  <c:v>252.69999694824219</c:v>
                </c:pt>
                <c:pt idx="149">
                  <c:v>76.75</c:v>
                </c:pt>
                <c:pt idx="150">
                  <c:v>87.25</c:v>
                </c:pt>
                <c:pt idx="151">
                  <c:v>98.5</c:v>
                </c:pt>
                <c:pt idx="152">
                  <c:v>85.75</c:v>
                </c:pt>
                <c:pt idx="153">
                  <c:v>99.5</c:v>
                </c:pt>
                <c:pt idx="154">
                  <c:v>132.5</c:v>
                </c:pt>
                <c:pt idx="155">
                  <c:v>187.30000305175781</c:v>
                </c:pt>
                <c:pt idx="156">
                  <c:v>233.5</c:v>
                </c:pt>
                <c:pt idx="157">
                  <c:v>183.30000305175781</c:v>
                </c:pt>
                <c:pt idx="158">
                  <c:v>122.5</c:v>
                </c:pt>
                <c:pt idx="159">
                  <c:v>139</c:v>
                </c:pt>
                <c:pt idx="160">
                  <c:v>153</c:v>
                </c:pt>
                <c:pt idx="161">
                  <c:v>118.80000305175781</c:v>
                </c:pt>
                <c:pt idx="162">
                  <c:v>76</c:v>
                </c:pt>
                <c:pt idx="163">
                  <c:v>83.5</c:v>
                </c:pt>
                <c:pt idx="164">
                  <c:v>116.5</c:v>
                </c:pt>
                <c:pt idx="165">
                  <c:v>106.5</c:v>
                </c:pt>
                <c:pt idx="166">
                  <c:v>81.5</c:v>
                </c:pt>
                <c:pt idx="167">
                  <c:v>102.5</c:v>
                </c:pt>
                <c:pt idx="168">
                  <c:v>118.30000305175781</c:v>
                </c:pt>
                <c:pt idx="169">
                  <c:v>97</c:v>
                </c:pt>
                <c:pt idx="170">
                  <c:v>101.80000305175781</c:v>
                </c:pt>
                <c:pt idx="171">
                  <c:v>116</c:v>
                </c:pt>
                <c:pt idx="172">
                  <c:v>111.69999694824219</c:v>
                </c:pt>
                <c:pt idx="173">
                  <c:v>111</c:v>
                </c:pt>
                <c:pt idx="174">
                  <c:v>94.5</c:v>
                </c:pt>
                <c:pt idx="175">
                  <c:v>61.5</c:v>
                </c:pt>
                <c:pt idx="176">
                  <c:v>53.25</c:v>
                </c:pt>
                <c:pt idx="177">
                  <c:v>69.5</c:v>
                </c:pt>
                <c:pt idx="178">
                  <c:v>91</c:v>
                </c:pt>
                <c:pt idx="179">
                  <c:v>100.80000305175781</c:v>
                </c:pt>
                <c:pt idx="180">
                  <c:v>139.5</c:v>
                </c:pt>
                <c:pt idx="181">
                  <c:v>571.29998779296875</c:v>
                </c:pt>
                <c:pt idx="182">
                  <c:v>3543</c:v>
                </c:pt>
                <c:pt idx="183">
                  <c:v>17210</c:v>
                </c:pt>
                <c:pt idx="184">
                  <c:v>38380</c:v>
                </c:pt>
                <c:pt idx="185">
                  <c:v>41340</c:v>
                </c:pt>
                <c:pt idx="186">
                  <c:v>22420</c:v>
                </c:pt>
                <c:pt idx="187">
                  <c:v>6389</c:v>
                </c:pt>
                <c:pt idx="188">
                  <c:v>1350</c:v>
                </c:pt>
                <c:pt idx="189">
                  <c:v>486.20001220703125</c:v>
                </c:pt>
                <c:pt idx="190">
                  <c:v>378.29998779296875</c:v>
                </c:pt>
                <c:pt idx="191">
                  <c:v>301.29998779296875</c:v>
                </c:pt>
                <c:pt idx="192">
                  <c:v>231.5</c:v>
                </c:pt>
                <c:pt idx="193">
                  <c:v>156</c:v>
                </c:pt>
                <c:pt idx="194">
                  <c:v>117.30000305175781</c:v>
                </c:pt>
                <c:pt idx="195">
                  <c:v>113</c:v>
                </c:pt>
                <c:pt idx="196">
                  <c:v>146.80000305175781</c:v>
                </c:pt>
                <c:pt idx="197">
                  <c:v>156.5</c:v>
                </c:pt>
                <c:pt idx="198">
                  <c:v>114.5</c:v>
                </c:pt>
                <c:pt idx="199">
                  <c:v>70.5</c:v>
                </c:pt>
                <c:pt idx="200">
                  <c:v>44.25</c:v>
                </c:pt>
                <c:pt idx="201">
                  <c:v>61.75</c:v>
                </c:pt>
                <c:pt idx="202">
                  <c:v>87.5</c:v>
                </c:pt>
                <c:pt idx="203">
                  <c:v>114</c:v>
                </c:pt>
                <c:pt idx="204">
                  <c:v>161.69999694824219</c:v>
                </c:pt>
                <c:pt idx="205">
                  <c:v>180.5</c:v>
                </c:pt>
                <c:pt idx="206">
                  <c:v>147.19999694824219</c:v>
                </c:pt>
                <c:pt idx="207">
                  <c:v>123</c:v>
                </c:pt>
                <c:pt idx="208">
                  <c:v>142</c:v>
                </c:pt>
                <c:pt idx="209">
                  <c:v>156.69999694824219</c:v>
                </c:pt>
                <c:pt idx="210">
                  <c:v>146.80000305175781</c:v>
                </c:pt>
                <c:pt idx="211">
                  <c:v>148.19999694824219</c:v>
                </c:pt>
                <c:pt idx="212">
                  <c:v>154.5</c:v>
                </c:pt>
                <c:pt idx="213">
                  <c:v>122.5</c:v>
                </c:pt>
                <c:pt idx="214">
                  <c:v>76.5</c:v>
                </c:pt>
                <c:pt idx="215">
                  <c:v>68.75</c:v>
                </c:pt>
                <c:pt idx="216">
                  <c:v>106</c:v>
                </c:pt>
                <c:pt idx="217">
                  <c:v>114.30000305175781</c:v>
                </c:pt>
                <c:pt idx="218">
                  <c:v>66.5</c:v>
                </c:pt>
                <c:pt idx="219">
                  <c:v>38.75</c:v>
                </c:pt>
                <c:pt idx="220">
                  <c:v>44.25</c:v>
                </c:pt>
                <c:pt idx="221">
                  <c:v>63</c:v>
                </c:pt>
                <c:pt idx="222">
                  <c:v>107.30000305175781</c:v>
                </c:pt>
                <c:pt idx="223">
                  <c:v>156.30000305175781</c:v>
                </c:pt>
                <c:pt idx="224">
                  <c:v>191.5</c:v>
                </c:pt>
                <c:pt idx="225">
                  <c:v>210</c:v>
                </c:pt>
                <c:pt idx="226">
                  <c:v>204</c:v>
                </c:pt>
                <c:pt idx="227">
                  <c:v>210.30000305175781</c:v>
                </c:pt>
                <c:pt idx="228">
                  <c:v>261.20001220703125</c:v>
                </c:pt>
                <c:pt idx="229">
                  <c:v>340</c:v>
                </c:pt>
                <c:pt idx="230">
                  <c:v>488.5</c:v>
                </c:pt>
                <c:pt idx="231">
                  <c:v>806</c:v>
                </c:pt>
                <c:pt idx="232">
                  <c:v>2908</c:v>
                </c:pt>
                <c:pt idx="233">
                  <c:v>17010</c:v>
                </c:pt>
                <c:pt idx="234">
                  <c:v>51770</c:v>
                </c:pt>
                <c:pt idx="235">
                  <c:v>73530</c:v>
                </c:pt>
                <c:pt idx="236">
                  <c:v>50150</c:v>
                </c:pt>
                <c:pt idx="237">
                  <c:v>16150</c:v>
                </c:pt>
                <c:pt idx="238">
                  <c:v>2797</c:v>
                </c:pt>
                <c:pt idx="239">
                  <c:v>681</c:v>
                </c:pt>
                <c:pt idx="240">
                  <c:v>593</c:v>
                </c:pt>
                <c:pt idx="241">
                  <c:v>721.5</c:v>
                </c:pt>
                <c:pt idx="242">
                  <c:v>665</c:v>
                </c:pt>
                <c:pt idx="243">
                  <c:v>441.79998779296875</c:v>
                </c:pt>
                <c:pt idx="244">
                  <c:v>257.20001220703125</c:v>
                </c:pt>
                <c:pt idx="245">
                  <c:v>179.30000305175781</c:v>
                </c:pt>
                <c:pt idx="246">
                  <c:v>182.5</c:v>
                </c:pt>
                <c:pt idx="247">
                  <c:v>233</c:v>
                </c:pt>
                <c:pt idx="248">
                  <c:v>233.5</c:v>
                </c:pt>
                <c:pt idx="249">
                  <c:v>177</c:v>
                </c:pt>
                <c:pt idx="250">
                  <c:v>146.19999694824219</c:v>
                </c:pt>
                <c:pt idx="251">
                  <c:v>138.5</c:v>
                </c:pt>
                <c:pt idx="252">
                  <c:v>129.5</c:v>
                </c:pt>
                <c:pt idx="253">
                  <c:v>156.30000305175781</c:v>
                </c:pt>
                <c:pt idx="254">
                  <c:v>209</c:v>
                </c:pt>
                <c:pt idx="255">
                  <c:v>221.69999694824219</c:v>
                </c:pt>
                <c:pt idx="256">
                  <c:v>193</c:v>
                </c:pt>
                <c:pt idx="257">
                  <c:v>157.5</c:v>
                </c:pt>
                <c:pt idx="258">
                  <c:v>120</c:v>
                </c:pt>
                <c:pt idx="259">
                  <c:v>97.75</c:v>
                </c:pt>
                <c:pt idx="260">
                  <c:v>102.5</c:v>
                </c:pt>
                <c:pt idx="261">
                  <c:v>96.5</c:v>
                </c:pt>
                <c:pt idx="262">
                  <c:v>90.75</c:v>
                </c:pt>
                <c:pt idx="263">
                  <c:v>126.80000305175781</c:v>
                </c:pt>
                <c:pt idx="264">
                  <c:v>158.5</c:v>
                </c:pt>
                <c:pt idx="265">
                  <c:v>162</c:v>
                </c:pt>
                <c:pt idx="266">
                  <c:v>168</c:v>
                </c:pt>
                <c:pt idx="267">
                  <c:v>154.80000305175781</c:v>
                </c:pt>
                <c:pt idx="268">
                  <c:v>119.5</c:v>
                </c:pt>
                <c:pt idx="269">
                  <c:v>130.80000305175781</c:v>
                </c:pt>
                <c:pt idx="270">
                  <c:v>178.5</c:v>
                </c:pt>
                <c:pt idx="271">
                  <c:v>159</c:v>
                </c:pt>
                <c:pt idx="272">
                  <c:v>99.25</c:v>
                </c:pt>
                <c:pt idx="273">
                  <c:v>104.80000305175781</c:v>
                </c:pt>
                <c:pt idx="274">
                  <c:v>143.80000305175781</c:v>
                </c:pt>
                <c:pt idx="275">
                  <c:v>185.69999694824219</c:v>
                </c:pt>
                <c:pt idx="276">
                  <c:v>223.69999694824219</c:v>
                </c:pt>
                <c:pt idx="277">
                  <c:v>249.5</c:v>
                </c:pt>
                <c:pt idx="278">
                  <c:v>282</c:v>
                </c:pt>
                <c:pt idx="279">
                  <c:v>323.70001220703125</c:v>
                </c:pt>
                <c:pt idx="280">
                  <c:v>404.5</c:v>
                </c:pt>
                <c:pt idx="281">
                  <c:v>696</c:v>
                </c:pt>
                <c:pt idx="282">
                  <c:v>2134</c:v>
                </c:pt>
                <c:pt idx="283">
                  <c:v>13000</c:v>
                </c:pt>
                <c:pt idx="284">
                  <c:v>53500</c:v>
                </c:pt>
                <c:pt idx="285">
                  <c:v>95280</c:v>
                </c:pt>
                <c:pt idx="286">
                  <c:v>77710</c:v>
                </c:pt>
                <c:pt idx="287">
                  <c:v>28820</c:v>
                </c:pt>
                <c:pt idx="288">
                  <c:v>4904</c:v>
                </c:pt>
                <c:pt idx="289">
                  <c:v>951.5</c:v>
                </c:pt>
                <c:pt idx="290">
                  <c:v>597.29998779296875</c:v>
                </c:pt>
                <c:pt idx="291">
                  <c:v>740.5</c:v>
                </c:pt>
                <c:pt idx="292">
                  <c:v>739.29998779296875</c:v>
                </c:pt>
                <c:pt idx="293">
                  <c:v>496.29998779296875</c:v>
                </c:pt>
                <c:pt idx="294">
                  <c:v>238.5</c:v>
                </c:pt>
                <c:pt idx="295">
                  <c:v>146</c:v>
                </c:pt>
                <c:pt idx="296">
                  <c:v>152.5</c:v>
                </c:pt>
                <c:pt idx="297">
                  <c:v>178</c:v>
                </c:pt>
                <c:pt idx="298">
                  <c:v>186.30000305175781</c:v>
                </c:pt>
                <c:pt idx="299">
                  <c:v>152</c:v>
                </c:pt>
                <c:pt idx="300">
                  <c:v>110</c:v>
                </c:pt>
                <c:pt idx="301">
                  <c:v>91.5</c:v>
                </c:pt>
                <c:pt idx="302">
                  <c:v>103.5</c:v>
                </c:pt>
                <c:pt idx="303">
                  <c:v>131.30000305175781</c:v>
                </c:pt>
                <c:pt idx="304">
                  <c:v>151.80000305175781</c:v>
                </c:pt>
                <c:pt idx="305">
                  <c:v>127.80000305175781</c:v>
                </c:pt>
                <c:pt idx="306">
                  <c:v>94.25</c:v>
                </c:pt>
                <c:pt idx="307">
                  <c:v>95</c:v>
                </c:pt>
                <c:pt idx="308">
                  <c:v>86.5</c:v>
                </c:pt>
                <c:pt idx="309">
                  <c:v>75.25</c:v>
                </c:pt>
                <c:pt idx="310">
                  <c:v>80</c:v>
                </c:pt>
                <c:pt idx="311">
                  <c:v>92.75</c:v>
                </c:pt>
                <c:pt idx="312">
                  <c:v>120.80000305175781</c:v>
                </c:pt>
                <c:pt idx="313">
                  <c:v>144.80000305175781</c:v>
                </c:pt>
                <c:pt idx="314">
                  <c:v>159.69999694824219</c:v>
                </c:pt>
                <c:pt idx="315">
                  <c:v>171</c:v>
                </c:pt>
                <c:pt idx="316">
                  <c:v>174.5</c:v>
                </c:pt>
                <c:pt idx="317">
                  <c:v>167.5</c:v>
                </c:pt>
                <c:pt idx="318">
                  <c:v>141</c:v>
                </c:pt>
                <c:pt idx="319">
                  <c:v>130.80000305175781</c:v>
                </c:pt>
                <c:pt idx="320">
                  <c:v>141.30000305175781</c:v>
                </c:pt>
                <c:pt idx="321">
                  <c:v>160.30000305175781</c:v>
                </c:pt>
                <c:pt idx="322">
                  <c:v>187.30000305175781</c:v>
                </c:pt>
                <c:pt idx="323">
                  <c:v>178.80000305175781</c:v>
                </c:pt>
                <c:pt idx="324">
                  <c:v>142</c:v>
                </c:pt>
                <c:pt idx="325">
                  <c:v>150</c:v>
                </c:pt>
                <c:pt idx="326">
                  <c:v>178.80000305175781</c:v>
                </c:pt>
                <c:pt idx="327">
                  <c:v>166.30000305175781</c:v>
                </c:pt>
                <c:pt idx="328">
                  <c:v>155.80000305175781</c:v>
                </c:pt>
                <c:pt idx="329">
                  <c:v>176</c:v>
                </c:pt>
                <c:pt idx="330">
                  <c:v>294.20001220703125</c:v>
                </c:pt>
                <c:pt idx="331">
                  <c:v>511.5</c:v>
                </c:pt>
                <c:pt idx="332">
                  <c:v>1382</c:v>
                </c:pt>
                <c:pt idx="333">
                  <c:v>8512</c:v>
                </c:pt>
                <c:pt idx="334">
                  <c:v>37750</c:v>
                </c:pt>
                <c:pt idx="335">
                  <c:v>75950</c:v>
                </c:pt>
                <c:pt idx="336">
                  <c:v>72780</c:v>
                </c:pt>
                <c:pt idx="337">
                  <c:v>33070</c:v>
                </c:pt>
                <c:pt idx="338">
                  <c:v>6870</c:v>
                </c:pt>
                <c:pt idx="339">
                  <c:v>1381</c:v>
                </c:pt>
                <c:pt idx="340">
                  <c:v>784.29998779296875</c:v>
                </c:pt>
                <c:pt idx="341">
                  <c:v>700.5</c:v>
                </c:pt>
                <c:pt idx="342">
                  <c:v>714</c:v>
                </c:pt>
                <c:pt idx="343">
                  <c:v>564</c:v>
                </c:pt>
                <c:pt idx="344">
                  <c:v>338.5</c:v>
                </c:pt>
                <c:pt idx="345">
                  <c:v>249</c:v>
                </c:pt>
                <c:pt idx="346">
                  <c:v>252.5</c:v>
                </c:pt>
                <c:pt idx="347">
                  <c:v>302.29998779296875</c:v>
                </c:pt>
                <c:pt idx="348">
                  <c:v>305.5</c:v>
                </c:pt>
                <c:pt idx="349">
                  <c:v>199.5</c:v>
                </c:pt>
                <c:pt idx="350">
                  <c:v>146</c:v>
                </c:pt>
                <c:pt idx="351">
                  <c:v>151.5</c:v>
                </c:pt>
                <c:pt idx="352">
                  <c:v>145.19999694824219</c:v>
                </c:pt>
                <c:pt idx="353">
                  <c:v>162.5</c:v>
                </c:pt>
                <c:pt idx="354">
                  <c:v>193.80000305175781</c:v>
                </c:pt>
                <c:pt idx="355">
                  <c:v>232.19999694824219</c:v>
                </c:pt>
                <c:pt idx="356">
                  <c:v>235.69999694824219</c:v>
                </c:pt>
                <c:pt idx="357">
                  <c:v>195</c:v>
                </c:pt>
                <c:pt idx="358">
                  <c:v>162</c:v>
                </c:pt>
                <c:pt idx="359">
                  <c:v>129.5</c:v>
                </c:pt>
                <c:pt idx="360">
                  <c:v>150</c:v>
                </c:pt>
                <c:pt idx="361">
                  <c:v>201.5</c:v>
                </c:pt>
                <c:pt idx="362">
                  <c:v>161.30000305175781</c:v>
                </c:pt>
                <c:pt idx="363">
                  <c:v>117.5</c:v>
                </c:pt>
                <c:pt idx="364">
                  <c:v>132.30000305175781</c:v>
                </c:pt>
                <c:pt idx="365">
                  <c:v>135</c:v>
                </c:pt>
                <c:pt idx="366">
                  <c:v>132.5</c:v>
                </c:pt>
                <c:pt idx="367">
                  <c:v>142.5</c:v>
                </c:pt>
                <c:pt idx="368">
                  <c:v>131</c:v>
                </c:pt>
                <c:pt idx="369">
                  <c:v>108.69999694824219</c:v>
                </c:pt>
                <c:pt idx="370">
                  <c:v>95</c:v>
                </c:pt>
                <c:pt idx="371">
                  <c:v>65.75</c:v>
                </c:pt>
                <c:pt idx="372">
                  <c:v>57.75</c:v>
                </c:pt>
                <c:pt idx="373">
                  <c:v>63.75</c:v>
                </c:pt>
                <c:pt idx="374">
                  <c:v>57.75</c:v>
                </c:pt>
                <c:pt idx="375">
                  <c:v>73</c:v>
                </c:pt>
                <c:pt idx="376">
                  <c:v>105</c:v>
                </c:pt>
                <c:pt idx="377">
                  <c:v>101.5</c:v>
                </c:pt>
                <c:pt idx="378">
                  <c:v>104.80000305175781</c:v>
                </c:pt>
                <c:pt idx="379">
                  <c:v>163.30000305175781</c:v>
                </c:pt>
                <c:pt idx="380">
                  <c:v>168.80000305175781</c:v>
                </c:pt>
                <c:pt idx="381">
                  <c:v>234.19999694824219</c:v>
                </c:pt>
                <c:pt idx="382">
                  <c:v>907.79998779296875</c:v>
                </c:pt>
                <c:pt idx="383">
                  <c:v>4745</c:v>
                </c:pt>
                <c:pt idx="384">
                  <c:v>18980</c:v>
                </c:pt>
                <c:pt idx="385">
                  <c:v>39230</c:v>
                </c:pt>
                <c:pt idx="386">
                  <c:v>41190</c:v>
                </c:pt>
                <c:pt idx="387">
                  <c:v>21780</c:v>
                </c:pt>
                <c:pt idx="388">
                  <c:v>5500</c:v>
                </c:pt>
                <c:pt idx="389">
                  <c:v>781.29998779296875</c:v>
                </c:pt>
                <c:pt idx="390">
                  <c:v>191.5</c:v>
                </c:pt>
                <c:pt idx="391">
                  <c:v>215.19999694824219</c:v>
                </c:pt>
                <c:pt idx="392">
                  <c:v>314.29998779296875</c:v>
                </c:pt>
                <c:pt idx="393">
                  <c:v>274.5</c:v>
                </c:pt>
                <c:pt idx="394">
                  <c:v>165.30000305175781</c:v>
                </c:pt>
                <c:pt idx="395">
                  <c:v>125.80000305175781</c:v>
                </c:pt>
                <c:pt idx="396">
                  <c:v>98.5</c:v>
                </c:pt>
                <c:pt idx="397">
                  <c:v>75</c:v>
                </c:pt>
                <c:pt idx="398">
                  <c:v>105.80000305175781</c:v>
                </c:pt>
                <c:pt idx="399">
                  <c:v>140.5</c:v>
                </c:pt>
                <c:pt idx="400">
                  <c:v>147.80000305175781</c:v>
                </c:pt>
                <c:pt idx="401">
                  <c:v>118.5</c:v>
                </c:pt>
                <c:pt idx="402">
                  <c:v>66.5</c:v>
                </c:pt>
                <c:pt idx="403">
                  <c:v>44.5</c:v>
                </c:pt>
                <c:pt idx="404">
                  <c:v>46.5</c:v>
                </c:pt>
                <c:pt idx="405">
                  <c:v>61.75</c:v>
                </c:pt>
                <c:pt idx="406">
                  <c:v>94.75</c:v>
                </c:pt>
                <c:pt idx="407">
                  <c:v>115.30000305175781</c:v>
                </c:pt>
                <c:pt idx="408">
                  <c:v>104.30000305175781</c:v>
                </c:pt>
                <c:pt idx="409">
                  <c:v>80.75</c:v>
                </c:pt>
                <c:pt idx="410">
                  <c:v>70.25</c:v>
                </c:pt>
                <c:pt idx="411">
                  <c:v>72</c:v>
                </c:pt>
                <c:pt idx="412">
                  <c:v>63.5</c:v>
                </c:pt>
                <c:pt idx="413">
                  <c:v>61.75</c:v>
                </c:pt>
                <c:pt idx="414">
                  <c:v>71.25</c:v>
                </c:pt>
                <c:pt idx="415">
                  <c:v>73</c:v>
                </c:pt>
                <c:pt idx="416">
                  <c:v>95.75</c:v>
                </c:pt>
                <c:pt idx="417">
                  <c:v>120.19999694824219</c:v>
                </c:pt>
                <c:pt idx="418">
                  <c:v>107</c:v>
                </c:pt>
                <c:pt idx="419">
                  <c:v>73.75</c:v>
                </c:pt>
                <c:pt idx="420">
                  <c:v>41.25</c:v>
                </c:pt>
                <c:pt idx="421">
                  <c:v>30.25</c:v>
                </c:pt>
                <c:pt idx="422">
                  <c:v>61.5</c:v>
                </c:pt>
                <c:pt idx="423">
                  <c:v>100.19999694824219</c:v>
                </c:pt>
                <c:pt idx="424">
                  <c:v>127</c:v>
                </c:pt>
                <c:pt idx="425">
                  <c:v>130.30000305175781</c:v>
                </c:pt>
                <c:pt idx="426">
                  <c:v>84.5</c:v>
                </c:pt>
                <c:pt idx="427">
                  <c:v>111.5</c:v>
                </c:pt>
                <c:pt idx="428">
                  <c:v>251</c:v>
                </c:pt>
                <c:pt idx="429">
                  <c:v>336.79998779296875</c:v>
                </c:pt>
                <c:pt idx="430">
                  <c:v>324</c:v>
                </c:pt>
                <c:pt idx="431">
                  <c:v>321.70001220703125</c:v>
                </c:pt>
                <c:pt idx="432">
                  <c:v>713.5</c:v>
                </c:pt>
                <c:pt idx="433">
                  <c:v>2490</c:v>
                </c:pt>
                <c:pt idx="434">
                  <c:v>7465</c:v>
                </c:pt>
                <c:pt idx="435">
                  <c:v>13720</c:v>
                </c:pt>
                <c:pt idx="436">
                  <c:v>14280</c:v>
                </c:pt>
                <c:pt idx="437">
                  <c:v>8554</c:v>
                </c:pt>
                <c:pt idx="438">
                  <c:v>3199</c:v>
                </c:pt>
                <c:pt idx="439">
                  <c:v>929.70001220703125</c:v>
                </c:pt>
                <c:pt idx="440">
                  <c:v>321.20001220703125</c:v>
                </c:pt>
                <c:pt idx="441">
                  <c:v>229</c:v>
                </c:pt>
                <c:pt idx="442">
                  <c:v>195.5</c:v>
                </c:pt>
                <c:pt idx="443">
                  <c:v>129.80000305175781</c:v>
                </c:pt>
                <c:pt idx="444">
                  <c:v>83.5</c:v>
                </c:pt>
                <c:pt idx="445">
                  <c:v>81.25</c:v>
                </c:pt>
                <c:pt idx="446">
                  <c:v>99.5</c:v>
                </c:pt>
                <c:pt idx="447">
                  <c:v>98.5</c:v>
                </c:pt>
                <c:pt idx="448">
                  <c:v>101</c:v>
                </c:pt>
                <c:pt idx="449">
                  <c:v>113.30000305175781</c:v>
                </c:pt>
                <c:pt idx="450">
                  <c:v>109.30000305175781</c:v>
                </c:pt>
                <c:pt idx="451">
                  <c:v>100</c:v>
                </c:pt>
                <c:pt idx="452">
                  <c:v>68</c:v>
                </c:pt>
                <c:pt idx="453">
                  <c:v>46.5</c:v>
                </c:pt>
                <c:pt idx="454">
                  <c:v>70</c:v>
                </c:pt>
                <c:pt idx="455">
                  <c:v>80.75</c:v>
                </c:pt>
                <c:pt idx="456">
                  <c:v>62.25</c:v>
                </c:pt>
                <c:pt idx="457">
                  <c:v>49.5</c:v>
                </c:pt>
                <c:pt idx="458">
                  <c:v>37.5</c:v>
                </c:pt>
                <c:pt idx="459">
                  <c:v>27.25</c:v>
                </c:pt>
                <c:pt idx="460">
                  <c:v>35.75</c:v>
                </c:pt>
                <c:pt idx="461">
                  <c:v>46.75</c:v>
                </c:pt>
                <c:pt idx="462">
                  <c:v>45.75</c:v>
                </c:pt>
                <c:pt idx="463">
                  <c:v>40.5</c:v>
                </c:pt>
                <c:pt idx="464">
                  <c:v>34</c:v>
                </c:pt>
                <c:pt idx="465">
                  <c:v>26.25</c:v>
                </c:pt>
                <c:pt idx="466">
                  <c:v>19.5</c:v>
                </c:pt>
                <c:pt idx="467">
                  <c:v>13.75</c:v>
                </c:pt>
                <c:pt idx="468">
                  <c:v>11.5</c:v>
                </c:pt>
                <c:pt idx="469">
                  <c:v>16.5</c:v>
                </c:pt>
                <c:pt idx="470">
                  <c:v>20.75</c:v>
                </c:pt>
                <c:pt idx="471">
                  <c:v>15</c:v>
                </c:pt>
                <c:pt idx="472">
                  <c:v>32</c:v>
                </c:pt>
                <c:pt idx="473">
                  <c:v>69.25</c:v>
                </c:pt>
                <c:pt idx="474">
                  <c:v>66.75</c:v>
                </c:pt>
                <c:pt idx="475">
                  <c:v>33.75</c:v>
                </c:pt>
                <c:pt idx="476">
                  <c:v>25.5</c:v>
                </c:pt>
                <c:pt idx="477">
                  <c:v>43.25</c:v>
                </c:pt>
                <c:pt idx="478">
                  <c:v>48.5</c:v>
                </c:pt>
                <c:pt idx="479">
                  <c:v>59.75</c:v>
                </c:pt>
                <c:pt idx="480">
                  <c:v>134.30000305175781</c:v>
                </c:pt>
                <c:pt idx="481">
                  <c:v>201.30000305175781</c:v>
                </c:pt>
                <c:pt idx="482">
                  <c:v>302</c:v>
                </c:pt>
                <c:pt idx="483">
                  <c:v>840.20001220703125</c:v>
                </c:pt>
                <c:pt idx="484">
                  <c:v>2243</c:v>
                </c:pt>
                <c:pt idx="485">
                  <c:v>3865</c:v>
                </c:pt>
                <c:pt idx="486">
                  <c:v>4051</c:v>
                </c:pt>
                <c:pt idx="487">
                  <c:v>2583</c:v>
                </c:pt>
                <c:pt idx="488">
                  <c:v>985.70001220703125</c:v>
                </c:pt>
                <c:pt idx="489">
                  <c:v>241</c:v>
                </c:pt>
                <c:pt idx="490">
                  <c:v>103</c:v>
                </c:pt>
                <c:pt idx="491">
                  <c:v>90</c:v>
                </c:pt>
                <c:pt idx="492">
                  <c:v>67.25</c:v>
                </c:pt>
                <c:pt idx="493">
                  <c:v>41</c:v>
                </c:pt>
                <c:pt idx="494">
                  <c:v>17</c:v>
                </c:pt>
                <c:pt idx="495">
                  <c:v>10</c:v>
                </c:pt>
                <c:pt idx="496">
                  <c:v>13.25</c:v>
                </c:pt>
                <c:pt idx="497">
                  <c:v>18.5</c:v>
                </c:pt>
                <c:pt idx="498">
                  <c:v>20.75</c:v>
                </c:pt>
                <c:pt idx="499">
                  <c:v>12.25</c:v>
                </c:pt>
                <c:pt idx="500">
                  <c:v>2.75</c:v>
                </c:pt>
                <c:pt idx="501">
                  <c:v>13.25</c:v>
                </c:pt>
                <c:pt idx="502">
                  <c:v>35.75</c:v>
                </c:pt>
                <c:pt idx="503">
                  <c:v>31.75</c:v>
                </c:pt>
                <c:pt idx="504">
                  <c:v>9.25</c:v>
                </c:pt>
                <c:pt idx="505">
                  <c:v>11.25</c:v>
                </c:pt>
                <c:pt idx="506">
                  <c:v>26.5</c:v>
                </c:pt>
                <c:pt idx="507">
                  <c:v>26.25</c:v>
                </c:pt>
                <c:pt idx="508">
                  <c:v>18.25</c:v>
                </c:pt>
                <c:pt idx="509">
                  <c:v>9.25</c:v>
                </c:pt>
                <c:pt idx="510">
                  <c:v>6</c:v>
                </c:pt>
                <c:pt idx="511">
                  <c:v>18.5</c:v>
                </c:pt>
                <c:pt idx="512">
                  <c:v>33.5</c:v>
                </c:pt>
                <c:pt idx="513">
                  <c:v>32</c:v>
                </c:pt>
                <c:pt idx="514">
                  <c:v>38</c:v>
                </c:pt>
                <c:pt idx="515">
                  <c:v>56</c:v>
                </c:pt>
                <c:pt idx="516">
                  <c:v>55.5</c:v>
                </c:pt>
                <c:pt idx="517">
                  <c:v>48.25</c:v>
                </c:pt>
                <c:pt idx="518">
                  <c:v>58.75</c:v>
                </c:pt>
                <c:pt idx="519">
                  <c:v>81</c:v>
                </c:pt>
                <c:pt idx="520">
                  <c:v>83.75</c:v>
                </c:pt>
                <c:pt idx="521">
                  <c:v>61.25</c:v>
                </c:pt>
                <c:pt idx="522">
                  <c:v>36.25</c:v>
                </c:pt>
                <c:pt idx="523">
                  <c:v>27.75</c:v>
                </c:pt>
                <c:pt idx="524">
                  <c:v>55.75</c:v>
                </c:pt>
                <c:pt idx="525">
                  <c:v>87.75</c:v>
                </c:pt>
                <c:pt idx="526">
                  <c:v>124.19999694824219</c:v>
                </c:pt>
                <c:pt idx="527">
                  <c:v>252.69999694824219</c:v>
                </c:pt>
                <c:pt idx="528">
                  <c:v>361.5</c:v>
                </c:pt>
                <c:pt idx="529">
                  <c:v>315.20001220703125</c:v>
                </c:pt>
                <c:pt idx="530">
                  <c:v>225</c:v>
                </c:pt>
                <c:pt idx="531">
                  <c:v>184.5</c:v>
                </c:pt>
                <c:pt idx="532">
                  <c:v>243.5</c:v>
                </c:pt>
                <c:pt idx="533">
                  <c:v>519.70001220703125</c:v>
                </c:pt>
                <c:pt idx="534">
                  <c:v>1084</c:v>
                </c:pt>
                <c:pt idx="535">
                  <c:v>1666</c:v>
                </c:pt>
                <c:pt idx="536">
                  <c:v>1676</c:v>
                </c:pt>
                <c:pt idx="537">
                  <c:v>1073</c:v>
                </c:pt>
                <c:pt idx="538">
                  <c:v>509.5</c:v>
                </c:pt>
                <c:pt idx="539">
                  <c:v>304.5</c:v>
                </c:pt>
                <c:pt idx="540">
                  <c:v>268.29998779296875</c:v>
                </c:pt>
                <c:pt idx="541">
                  <c:v>236</c:v>
                </c:pt>
                <c:pt idx="542">
                  <c:v>201.5</c:v>
                </c:pt>
                <c:pt idx="543">
                  <c:v>174</c:v>
                </c:pt>
                <c:pt idx="544">
                  <c:v>134.69999694824219</c:v>
                </c:pt>
                <c:pt idx="545">
                  <c:v>102</c:v>
                </c:pt>
                <c:pt idx="546">
                  <c:v>92.25</c:v>
                </c:pt>
                <c:pt idx="547">
                  <c:v>60.5</c:v>
                </c:pt>
                <c:pt idx="548">
                  <c:v>48.75</c:v>
                </c:pt>
                <c:pt idx="549">
                  <c:v>80</c:v>
                </c:pt>
                <c:pt idx="550">
                  <c:v>72.25</c:v>
                </c:pt>
                <c:pt idx="551">
                  <c:v>62.25</c:v>
                </c:pt>
                <c:pt idx="552">
                  <c:v>61.75</c:v>
                </c:pt>
                <c:pt idx="553">
                  <c:v>61</c:v>
                </c:pt>
                <c:pt idx="554">
                  <c:v>90.5</c:v>
                </c:pt>
                <c:pt idx="555">
                  <c:v>103.5</c:v>
                </c:pt>
                <c:pt idx="556">
                  <c:v>98.25</c:v>
                </c:pt>
                <c:pt idx="557">
                  <c:v>84.75</c:v>
                </c:pt>
                <c:pt idx="558">
                  <c:v>46.75</c:v>
                </c:pt>
                <c:pt idx="559">
                  <c:v>28.25</c:v>
                </c:pt>
                <c:pt idx="560">
                  <c:v>53.75</c:v>
                </c:pt>
                <c:pt idx="561">
                  <c:v>80.5</c:v>
                </c:pt>
                <c:pt idx="562">
                  <c:v>65.75</c:v>
                </c:pt>
                <c:pt idx="563">
                  <c:v>26.75</c:v>
                </c:pt>
                <c:pt idx="564">
                  <c:v>13.75</c:v>
                </c:pt>
                <c:pt idx="565">
                  <c:v>19.5</c:v>
                </c:pt>
                <c:pt idx="566">
                  <c:v>15</c:v>
                </c:pt>
                <c:pt idx="567">
                  <c:v>24.5</c:v>
                </c:pt>
                <c:pt idx="568">
                  <c:v>36.5</c:v>
                </c:pt>
                <c:pt idx="569">
                  <c:v>34</c:v>
                </c:pt>
                <c:pt idx="570">
                  <c:v>35</c:v>
                </c:pt>
                <c:pt idx="571">
                  <c:v>29.75</c:v>
                </c:pt>
                <c:pt idx="572">
                  <c:v>27</c:v>
                </c:pt>
                <c:pt idx="573">
                  <c:v>27.75</c:v>
                </c:pt>
                <c:pt idx="574">
                  <c:v>19.5</c:v>
                </c:pt>
                <c:pt idx="575">
                  <c:v>32.25</c:v>
                </c:pt>
                <c:pt idx="576">
                  <c:v>79.5</c:v>
                </c:pt>
                <c:pt idx="577">
                  <c:v>112.5</c:v>
                </c:pt>
                <c:pt idx="578">
                  <c:v>97</c:v>
                </c:pt>
                <c:pt idx="579">
                  <c:v>70</c:v>
                </c:pt>
                <c:pt idx="580">
                  <c:v>78</c:v>
                </c:pt>
                <c:pt idx="581">
                  <c:v>119</c:v>
                </c:pt>
                <c:pt idx="582">
                  <c:v>180.5</c:v>
                </c:pt>
                <c:pt idx="583">
                  <c:v>254.30000305175781</c:v>
                </c:pt>
                <c:pt idx="584">
                  <c:v>326.29998779296875</c:v>
                </c:pt>
                <c:pt idx="585">
                  <c:v>312.29998779296875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779-40AC-BD98-44BBB932E187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{7 min}'!$G$10:$G$11</c:f>
              <c:numCache>
                <c:formatCode>General</c:formatCode>
                <c:ptCount val="2"/>
                <c:pt idx="0">
                  <c:v>523.7525634765625</c:v>
                </c:pt>
                <c:pt idx="1">
                  <c:v>527.68243408203125</c:v>
                </c:pt>
              </c:numCache>
            </c:numRef>
          </c:xVal>
          <c:yVal>
            <c:numRef>
              <c:f>'Sheet1 {7 min}'!$F$13:$F$14</c:f>
              <c:numCache>
                <c:formatCode>General</c:formatCode>
                <c:ptCount val="2"/>
                <c:pt idx="0">
                  <c:v>20540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779-40AC-BD98-44BBB932E187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{7 min}'!$G$4,'Sheet1 {7 min}'!$G$4)</c:f>
              <c:numCache>
                <c:formatCode>General</c:formatCode>
                <c:ptCount val="2"/>
                <c:pt idx="0">
                  <c:v>525.1553955078125</c:v>
                </c:pt>
                <c:pt idx="1">
                  <c:v>525.1553955078125</c:v>
                </c:pt>
              </c:numCache>
            </c:numRef>
          </c:xVal>
          <c:yVal>
            <c:numRef>
              <c:f>'Sheet1 {7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779-40AC-BD98-44BBB932E187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min}'!$E$1:$E$28</c:f>
              <c:numCache>
                <c:formatCode>General</c:formatCode>
                <c:ptCount val="28"/>
                <c:pt idx="0">
                  <c:v>205400</c:v>
                </c:pt>
                <c:pt idx="1">
                  <c:v>133500</c:v>
                </c:pt>
                <c:pt idx="2">
                  <c:v>51590</c:v>
                </c:pt>
                <c:pt idx="3">
                  <c:v>41340</c:v>
                </c:pt>
                <c:pt idx="4">
                  <c:v>73530</c:v>
                </c:pt>
                <c:pt idx="5">
                  <c:v>95280</c:v>
                </c:pt>
                <c:pt idx="6">
                  <c:v>75950</c:v>
                </c:pt>
                <c:pt idx="7">
                  <c:v>41190</c:v>
                </c:pt>
                <c:pt idx="8">
                  <c:v>14280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779-40AC-BD98-44BBB932E187}"/>
            </c:ext>
          </c:extLst>
        </c:ser>
        <c:ser>
          <c:idx val="4"/>
          <c:order val="4"/>
          <c:tx>
            <c:v>Binomial p = 0.0000181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min}'!$P$1:$P$31</c:f>
              <c:numCache>
                <c:formatCode>General</c:formatCode>
                <c:ptCount val="31"/>
                <c:pt idx="0">
                  <c:v>205929.90475172605</c:v>
                </c:pt>
                <c:pt idx="1">
                  <c:v>131572.39024593632</c:v>
                </c:pt>
                <c:pt idx="2">
                  <c:v>54353.739001582602</c:v>
                </c:pt>
                <c:pt idx="3">
                  <c:v>43140.760970910989</c:v>
                </c:pt>
                <c:pt idx="4">
                  <c:v>71602.622702557521</c:v>
                </c:pt>
                <c:pt idx="5">
                  <c:v>94624.873235057516</c:v>
                </c:pt>
                <c:pt idx="6">
                  <c:v>78545.99383876253</c:v>
                </c:pt>
                <c:pt idx="7">
                  <c:v>39072.169424177591</c:v>
                </c:pt>
                <c:pt idx="8">
                  <c:v>13063.917433768878</c:v>
                </c:pt>
                <c:pt idx="9">
                  <c:v>3294.4749771238057</c:v>
                </c:pt>
                <c:pt idx="10">
                  <c:v>671.54959180987112</c:v>
                </c:pt>
                <c:pt idx="11">
                  <c:v>115.58533615723496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779-40AC-BD98-44BBB932E187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min}'!$M$1:$M$31</c:f>
              <c:numCache>
                <c:formatCode>General</c:formatCode>
                <c:ptCount val="31"/>
                <c:pt idx="0">
                  <c:v>205838.14653214591</c:v>
                </c:pt>
                <c:pt idx="1">
                  <c:v>130199.32447770015</c:v>
                </c:pt>
                <c:pt idx="2">
                  <c:v>45528.661904282984</c:v>
                </c:pt>
                <c:pt idx="3">
                  <c:v>11440.765087718066</c:v>
                </c:pt>
                <c:pt idx="4">
                  <c:v>2288.1623922014101</c:v>
                </c:pt>
                <c:pt idx="5">
                  <c:v>384.39037814089295</c:v>
                </c:pt>
                <c:pt idx="6">
                  <c:v>56.054171257516309</c:v>
                </c:pt>
                <c:pt idx="7">
                  <c:v>7.2536591352943596</c:v>
                </c:pt>
                <c:pt idx="8">
                  <c:v>0.84609787587072638</c:v>
                </c:pt>
                <c:pt idx="9">
                  <c:v>9.0001449848000778E-2</c:v>
                </c:pt>
                <c:pt idx="10">
                  <c:v>2.1813454049292502E-3</c:v>
                </c:pt>
                <c:pt idx="11">
                  <c:v>3.4400354588148614E-8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779-40AC-BD98-44BBB932E187}"/>
            </c:ext>
          </c:extLst>
        </c:ser>
        <c:ser>
          <c:idx val="6"/>
          <c:order val="6"/>
          <c:tx>
            <c:v>Bimodal(2) 6.5</c:v>
          </c:tx>
          <c:marker>
            <c:symbol val="none"/>
          </c:marker>
          <c:xVal>
            <c:numRef>
              <c:f>'Sheet1 {7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{7 min}'!$O$1:$O$31</c:f>
              <c:numCache>
                <c:formatCode>General</c:formatCode>
                <c:ptCount val="31"/>
                <c:pt idx="0">
                  <c:v>91.75821958013519</c:v>
                </c:pt>
                <c:pt idx="1">
                  <c:v>1373.0657682361698</c:v>
                </c:pt>
                <c:pt idx="2">
                  <c:v>8825.0770972996197</c:v>
                </c:pt>
                <c:pt idx="3">
                  <c:v>31699.995883192925</c:v>
                </c:pt>
                <c:pt idx="4">
                  <c:v>69314.460310356109</c:v>
                </c:pt>
                <c:pt idx="5">
                  <c:v>94240.482856916627</c:v>
                </c:pt>
                <c:pt idx="6">
                  <c:v>78489.939667505008</c:v>
                </c:pt>
                <c:pt idx="7">
                  <c:v>39064.9157650423</c:v>
                </c:pt>
                <c:pt idx="8">
                  <c:v>13063.071335893008</c:v>
                </c:pt>
                <c:pt idx="9">
                  <c:v>3294.3849756739578</c:v>
                </c:pt>
                <c:pt idx="10">
                  <c:v>671.54741046446622</c:v>
                </c:pt>
                <c:pt idx="11">
                  <c:v>115.5853361228346</c:v>
                </c:pt>
                <c:pt idx="12">
                  <c:v>17.294795929844913</c:v>
                </c:pt>
                <c:pt idx="13">
                  <c:v>2.2955102589296446</c:v>
                </c:pt>
                <c:pt idx="14">
                  <c:v>0.27292764393350738</c:v>
                </c:pt>
                <c:pt idx="15">
                  <c:v>2.7930572039609854E-2</c:v>
                </c:pt>
                <c:pt idx="16">
                  <c:v>1.7863667045068712E-3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779-40AC-BD98-44BBB932E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2191"/>
        <c:axId val="185651359"/>
      </c:scatterChart>
      <c:valAx>
        <c:axId val="18565219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51359"/>
        <c:crosses val="autoZero"/>
        <c:crossBetween val="midCat"/>
      </c:valAx>
      <c:valAx>
        <c:axId val="1856513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521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{7 min}'!$I$78</c:f>
              <c:numCache>
                <c:formatCode>General</c:formatCode>
                <c:ptCount val="1"/>
                <c:pt idx="0">
                  <c:v>38.292052729662281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093-4ABD-BC8F-5D717F0D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52191"/>
        <c:axId val="1856509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093-4ABD-BC8F-5D717F0D2FC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093-4ABD-BC8F-5D717F0D2FC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093-4ABD-BC8F-5D717F0D2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2191"/>
        <c:axId val="185650943"/>
      </c:scatterChart>
      <c:catAx>
        <c:axId val="185652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50943"/>
        <c:crosses val="autoZero"/>
        <c:auto val="1"/>
        <c:lblAlgn val="ctr"/>
        <c:lblOffset val="100"/>
        <c:noMultiLvlLbl val="0"/>
      </c:catAx>
      <c:valAx>
        <c:axId val="1856509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521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{7 min}'!$J$78</c:f>
              <c:numCache>
                <c:formatCode>General</c:formatCode>
                <c:ptCount val="1"/>
                <c:pt idx="0">
                  <c:v>351.72752661319936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2-4145-843D-975C4763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49695"/>
        <c:axId val="1856530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min}'!$J$79</c:f>
              <c:numCache>
                <c:formatCode>General</c:formatCode>
                <c:ptCount val="1"/>
                <c:pt idx="0">
                  <c:v>131.93821871236611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2-4145-843D-975C4763978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min}'!$J$80</c:f>
              <c:numCache>
                <c:formatCode>General</c:formatCode>
                <c:ptCount val="1"/>
                <c:pt idx="0">
                  <c:v>65.969109356183054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2-4145-843D-975C4763978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min}'!$J$81</c:f>
              <c:numCache>
                <c:formatCode>General</c:formatCode>
                <c:ptCount val="1"/>
                <c:pt idx="0">
                  <c:v>32.984554678091527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22-4145-843D-975C4763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9695"/>
        <c:axId val="185653023"/>
      </c:scatterChart>
      <c:catAx>
        <c:axId val="18564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53023"/>
        <c:crosses val="autoZero"/>
        <c:auto val="1"/>
        <c:lblAlgn val="ctr"/>
        <c:lblOffset val="100"/>
        <c:noMultiLvlLbl val="0"/>
      </c:catAx>
      <c:valAx>
        <c:axId val="1856530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496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{7 min}'!$K$78</c:f>
              <c:numCache>
                <c:formatCode>General</c:formatCode>
                <c:ptCount val="1"/>
                <c:pt idx="0">
                  <c:v>5.267649088776917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8-49EB-AC89-02F4A169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50527"/>
        <c:axId val="1856538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8-49EB-AC89-02F4A1692D4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8-49EB-AC89-02F4A1692D4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8-49EB-AC89-02F4A1692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0527"/>
        <c:axId val="185653855"/>
      </c:scatterChart>
      <c:catAx>
        <c:axId val="185650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53855"/>
        <c:crosses val="autoZero"/>
        <c:auto val="1"/>
        <c:lblAlgn val="ctr"/>
        <c:lblOffset val="100"/>
        <c:noMultiLvlLbl val="0"/>
      </c:catAx>
      <c:valAx>
        <c:axId val="1856538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505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{undeut}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{undeut}'!$B$1:$B$585</c:f>
              <c:numCache>
                <c:formatCode>General</c:formatCode>
                <c:ptCount val="585"/>
                <c:pt idx="0">
                  <c:v>277</c:v>
                </c:pt>
                <c:pt idx="1">
                  <c:v>236.80000305175781</c:v>
                </c:pt>
                <c:pt idx="2">
                  <c:v>164.80000305175781</c:v>
                </c:pt>
                <c:pt idx="3">
                  <c:v>126</c:v>
                </c:pt>
                <c:pt idx="4">
                  <c:v>107.69999694824219</c:v>
                </c:pt>
                <c:pt idx="5">
                  <c:v>200.5</c:v>
                </c:pt>
                <c:pt idx="6">
                  <c:v>296</c:v>
                </c:pt>
                <c:pt idx="7">
                  <c:v>272.79998779296875</c:v>
                </c:pt>
                <c:pt idx="8">
                  <c:v>202.69999694824219</c:v>
                </c:pt>
                <c:pt idx="9">
                  <c:v>142.80000305175781</c:v>
                </c:pt>
                <c:pt idx="10">
                  <c:v>140.30000305175781</c:v>
                </c:pt>
                <c:pt idx="11">
                  <c:v>222.80000305175781</c:v>
                </c:pt>
                <c:pt idx="12">
                  <c:v>295.29998779296875</c:v>
                </c:pt>
                <c:pt idx="13">
                  <c:v>275.70001220703125</c:v>
                </c:pt>
                <c:pt idx="14">
                  <c:v>244.69999694824219</c:v>
                </c:pt>
                <c:pt idx="15">
                  <c:v>221.69999694824219</c:v>
                </c:pt>
                <c:pt idx="16">
                  <c:v>205.5</c:v>
                </c:pt>
                <c:pt idx="17">
                  <c:v>298.20001220703125</c:v>
                </c:pt>
                <c:pt idx="18">
                  <c:v>402</c:v>
                </c:pt>
                <c:pt idx="19">
                  <c:v>381.70001220703125</c:v>
                </c:pt>
                <c:pt idx="20">
                  <c:v>348.20001220703125</c:v>
                </c:pt>
                <c:pt idx="21">
                  <c:v>406</c:v>
                </c:pt>
                <c:pt idx="22">
                  <c:v>450.5</c:v>
                </c:pt>
                <c:pt idx="23">
                  <c:v>433</c:v>
                </c:pt>
                <c:pt idx="24">
                  <c:v>529.79998779296875</c:v>
                </c:pt>
                <c:pt idx="25">
                  <c:v>740.70001220703125</c:v>
                </c:pt>
                <c:pt idx="26">
                  <c:v>922.29998779296875</c:v>
                </c:pt>
                <c:pt idx="27">
                  <c:v>924.5</c:v>
                </c:pt>
                <c:pt idx="28">
                  <c:v>680.29998779296875</c:v>
                </c:pt>
                <c:pt idx="29">
                  <c:v>509.5</c:v>
                </c:pt>
                <c:pt idx="30">
                  <c:v>1080</c:v>
                </c:pt>
                <c:pt idx="31">
                  <c:v>7064</c:v>
                </c:pt>
                <c:pt idx="32">
                  <c:v>108800</c:v>
                </c:pt>
                <c:pt idx="33">
                  <c:v>413100</c:v>
                </c:pt>
                <c:pt idx="34">
                  <c:v>574000</c:v>
                </c:pt>
                <c:pt idx="35">
                  <c:v>314900</c:v>
                </c:pt>
                <c:pt idx="36">
                  <c:v>53430</c:v>
                </c:pt>
                <c:pt idx="37">
                  <c:v>2272</c:v>
                </c:pt>
                <c:pt idx="38">
                  <c:v>724.5</c:v>
                </c:pt>
                <c:pt idx="39">
                  <c:v>1475</c:v>
                </c:pt>
                <c:pt idx="40">
                  <c:v>2822</c:v>
                </c:pt>
                <c:pt idx="41">
                  <c:v>3047</c:v>
                </c:pt>
                <c:pt idx="42">
                  <c:v>1866</c:v>
                </c:pt>
                <c:pt idx="43">
                  <c:v>832</c:v>
                </c:pt>
                <c:pt idx="44">
                  <c:v>650.29998779296875</c:v>
                </c:pt>
                <c:pt idx="45">
                  <c:v>1269</c:v>
                </c:pt>
                <c:pt idx="46">
                  <c:v>2191</c:v>
                </c:pt>
                <c:pt idx="47">
                  <c:v>2055</c:v>
                </c:pt>
                <c:pt idx="48">
                  <c:v>933</c:v>
                </c:pt>
                <c:pt idx="49">
                  <c:v>265.79998779296875</c:v>
                </c:pt>
                <c:pt idx="50">
                  <c:v>207</c:v>
                </c:pt>
                <c:pt idx="51">
                  <c:v>820.70001220703125</c:v>
                </c:pt>
                <c:pt idx="52">
                  <c:v>4372</c:v>
                </c:pt>
                <c:pt idx="53">
                  <c:v>8290</c:v>
                </c:pt>
                <c:pt idx="54">
                  <c:v>6513</c:v>
                </c:pt>
                <c:pt idx="55">
                  <c:v>2260</c:v>
                </c:pt>
                <c:pt idx="56">
                  <c:v>591.5</c:v>
                </c:pt>
                <c:pt idx="57">
                  <c:v>668</c:v>
                </c:pt>
                <c:pt idx="58">
                  <c:v>1517</c:v>
                </c:pt>
                <c:pt idx="59">
                  <c:v>2083</c:v>
                </c:pt>
                <c:pt idx="60">
                  <c:v>1384</c:v>
                </c:pt>
                <c:pt idx="61">
                  <c:v>577.29998779296875</c:v>
                </c:pt>
                <c:pt idx="62">
                  <c:v>528.20001220703125</c:v>
                </c:pt>
                <c:pt idx="63">
                  <c:v>1244</c:v>
                </c:pt>
                <c:pt idx="64">
                  <c:v>2974</c:v>
                </c:pt>
                <c:pt idx="65">
                  <c:v>3684</c:v>
                </c:pt>
                <c:pt idx="66">
                  <c:v>2093</c:v>
                </c:pt>
                <c:pt idx="67">
                  <c:v>645</c:v>
                </c:pt>
                <c:pt idx="68">
                  <c:v>323.20001220703125</c:v>
                </c:pt>
                <c:pt idx="69">
                  <c:v>260.29998779296875</c:v>
                </c:pt>
                <c:pt idx="70">
                  <c:v>244.69999694824219</c:v>
                </c:pt>
                <c:pt idx="71">
                  <c:v>211.5</c:v>
                </c:pt>
                <c:pt idx="72">
                  <c:v>240</c:v>
                </c:pt>
                <c:pt idx="73">
                  <c:v>382.20001220703125</c:v>
                </c:pt>
                <c:pt idx="74">
                  <c:v>501.29998779296875</c:v>
                </c:pt>
                <c:pt idx="75">
                  <c:v>510.70001220703125</c:v>
                </c:pt>
                <c:pt idx="76">
                  <c:v>453</c:v>
                </c:pt>
                <c:pt idx="77">
                  <c:v>382</c:v>
                </c:pt>
                <c:pt idx="78">
                  <c:v>319.20001220703125</c:v>
                </c:pt>
                <c:pt idx="79">
                  <c:v>326.5</c:v>
                </c:pt>
                <c:pt idx="80">
                  <c:v>585.29998779296875</c:v>
                </c:pt>
                <c:pt idx="81">
                  <c:v>3874</c:v>
                </c:pt>
                <c:pt idx="82">
                  <c:v>52580</c:v>
                </c:pt>
                <c:pt idx="83">
                  <c:v>225900</c:v>
                </c:pt>
                <c:pt idx="84">
                  <c:v>352400</c:v>
                </c:pt>
                <c:pt idx="85">
                  <c:v>223400</c:v>
                </c:pt>
                <c:pt idx="86">
                  <c:v>50920</c:v>
                </c:pt>
                <c:pt idx="87">
                  <c:v>3524</c:v>
                </c:pt>
                <c:pt idx="88">
                  <c:v>663.5</c:v>
                </c:pt>
                <c:pt idx="89">
                  <c:v>1271</c:v>
                </c:pt>
                <c:pt idx="90">
                  <c:v>2449</c:v>
                </c:pt>
                <c:pt idx="91">
                  <c:v>2450</c:v>
                </c:pt>
                <c:pt idx="92">
                  <c:v>1197</c:v>
                </c:pt>
                <c:pt idx="93">
                  <c:v>382</c:v>
                </c:pt>
                <c:pt idx="94">
                  <c:v>444.70001220703125</c:v>
                </c:pt>
                <c:pt idx="95">
                  <c:v>2716</c:v>
                </c:pt>
                <c:pt idx="96">
                  <c:v>6628</c:v>
                </c:pt>
                <c:pt idx="97">
                  <c:v>6507</c:v>
                </c:pt>
                <c:pt idx="98">
                  <c:v>2555</c:v>
                </c:pt>
                <c:pt idx="99">
                  <c:v>361</c:v>
                </c:pt>
                <c:pt idx="100">
                  <c:v>187.69999694824219</c:v>
                </c:pt>
                <c:pt idx="101">
                  <c:v>416</c:v>
                </c:pt>
                <c:pt idx="102">
                  <c:v>1331</c:v>
                </c:pt>
                <c:pt idx="103">
                  <c:v>2261</c:v>
                </c:pt>
                <c:pt idx="104">
                  <c:v>1868</c:v>
                </c:pt>
                <c:pt idx="105">
                  <c:v>771.79998779296875</c:v>
                </c:pt>
                <c:pt idx="106">
                  <c:v>226.5</c:v>
                </c:pt>
                <c:pt idx="107">
                  <c:v>214.80000305175781</c:v>
                </c:pt>
                <c:pt idx="108">
                  <c:v>393.29998779296875</c:v>
                </c:pt>
                <c:pt idx="109">
                  <c:v>556.29998779296875</c:v>
                </c:pt>
                <c:pt idx="110">
                  <c:v>517</c:v>
                </c:pt>
                <c:pt idx="111">
                  <c:v>337.29998779296875</c:v>
                </c:pt>
                <c:pt idx="112">
                  <c:v>249.5</c:v>
                </c:pt>
                <c:pt idx="113">
                  <c:v>319.70001220703125</c:v>
                </c:pt>
                <c:pt idx="114">
                  <c:v>484.29998779296875</c:v>
                </c:pt>
                <c:pt idx="115">
                  <c:v>502.5</c:v>
                </c:pt>
                <c:pt idx="116">
                  <c:v>357.5</c:v>
                </c:pt>
                <c:pt idx="117">
                  <c:v>303.79998779296875</c:v>
                </c:pt>
                <c:pt idx="118">
                  <c:v>256.70001220703125</c:v>
                </c:pt>
                <c:pt idx="119">
                  <c:v>143.5</c:v>
                </c:pt>
                <c:pt idx="120">
                  <c:v>125</c:v>
                </c:pt>
                <c:pt idx="121">
                  <c:v>180.80000305175781</c:v>
                </c:pt>
                <c:pt idx="122">
                  <c:v>191.30000305175781</c:v>
                </c:pt>
                <c:pt idx="123">
                  <c:v>171.19999694824219</c:v>
                </c:pt>
                <c:pt idx="124">
                  <c:v>163.5</c:v>
                </c:pt>
                <c:pt idx="125">
                  <c:v>201</c:v>
                </c:pt>
                <c:pt idx="126">
                  <c:v>283.70001220703125</c:v>
                </c:pt>
                <c:pt idx="127">
                  <c:v>316</c:v>
                </c:pt>
                <c:pt idx="128">
                  <c:v>287.29998779296875</c:v>
                </c:pt>
                <c:pt idx="129">
                  <c:v>281.5</c:v>
                </c:pt>
                <c:pt idx="130">
                  <c:v>538.5</c:v>
                </c:pt>
                <c:pt idx="131">
                  <c:v>2576</c:v>
                </c:pt>
                <c:pt idx="132">
                  <c:v>18250</c:v>
                </c:pt>
                <c:pt idx="133">
                  <c:v>65490</c:v>
                </c:pt>
                <c:pt idx="134">
                  <c:v>103200</c:v>
                </c:pt>
                <c:pt idx="135">
                  <c:v>75110</c:v>
                </c:pt>
                <c:pt idx="136">
                  <c:v>24500</c:v>
                </c:pt>
                <c:pt idx="137">
                  <c:v>3733</c:v>
                </c:pt>
                <c:pt idx="138">
                  <c:v>865</c:v>
                </c:pt>
                <c:pt idx="139">
                  <c:v>818</c:v>
                </c:pt>
                <c:pt idx="140">
                  <c:v>1187</c:v>
                </c:pt>
                <c:pt idx="141">
                  <c:v>1113</c:v>
                </c:pt>
                <c:pt idx="142">
                  <c:v>623.20001220703125</c:v>
                </c:pt>
                <c:pt idx="143">
                  <c:v>313.79998779296875</c:v>
                </c:pt>
                <c:pt idx="144">
                  <c:v>293.5</c:v>
                </c:pt>
                <c:pt idx="145">
                  <c:v>886.29998779296875</c:v>
                </c:pt>
                <c:pt idx="146">
                  <c:v>2060</c:v>
                </c:pt>
                <c:pt idx="147">
                  <c:v>2186</c:v>
                </c:pt>
                <c:pt idx="148">
                  <c:v>1011</c:v>
                </c:pt>
                <c:pt idx="149">
                  <c:v>232.80000305175781</c:v>
                </c:pt>
                <c:pt idx="150">
                  <c:v>136</c:v>
                </c:pt>
                <c:pt idx="151">
                  <c:v>167.30000305175781</c:v>
                </c:pt>
                <c:pt idx="152">
                  <c:v>215</c:v>
                </c:pt>
                <c:pt idx="153">
                  <c:v>228.80000305175781</c:v>
                </c:pt>
                <c:pt idx="154">
                  <c:v>231.30000305175781</c:v>
                </c:pt>
                <c:pt idx="155">
                  <c:v>217.80000305175781</c:v>
                </c:pt>
                <c:pt idx="156">
                  <c:v>176</c:v>
                </c:pt>
                <c:pt idx="157">
                  <c:v>137.30000305175781</c:v>
                </c:pt>
                <c:pt idx="158">
                  <c:v>122</c:v>
                </c:pt>
                <c:pt idx="159">
                  <c:v>133</c:v>
                </c:pt>
                <c:pt idx="160">
                  <c:v>145.5</c:v>
                </c:pt>
                <c:pt idx="161">
                  <c:v>145.80000305175781</c:v>
                </c:pt>
                <c:pt idx="162">
                  <c:v>145.5</c:v>
                </c:pt>
                <c:pt idx="163">
                  <c:v>157.5</c:v>
                </c:pt>
                <c:pt idx="164">
                  <c:v>150.5</c:v>
                </c:pt>
                <c:pt idx="165">
                  <c:v>97.5</c:v>
                </c:pt>
                <c:pt idx="166">
                  <c:v>92</c:v>
                </c:pt>
                <c:pt idx="167">
                  <c:v>156.5</c:v>
                </c:pt>
                <c:pt idx="168">
                  <c:v>176.30000305175781</c:v>
                </c:pt>
                <c:pt idx="169">
                  <c:v>124.5</c:v>
                </c:pt>
                <c:pt idx="170">
                  <c:v>81.75</c:v>
                </c:pt>
                <c:pt idx="171">
                  <c:v>74.75</c:v>
                </c:pt>
                <c:pt idx="172">
                  <c:v>61.25</c:v>
                </c:pt>
                <c:pt idx="173">
                  <c:v>42.5</c:v>
                </c:pt>
                <c:pt idx="174">
                  <c:v>38</c:v>
                </c:pt>
                <c:pt idx="175">
                  <c:v>47.5</c:v>
                </c:pt>
                <c:pt idx="176">
                  <c:v>85.75</c:v>
                </c:pt>
                <c:pt idx="177">
                  <c:v>130.5</c:v>
                </c:pt>
                <c:pt idx="178">
                  <c:v>186.30000305175781</c:v>
                </c:pt>
                <c:pt idx="179">
                  <c:v>274.5</c:v>
                </c:pt>
                <c:pt idx="180">
                  <c:v>366.79998779296875</c:v>
                </c:pt>
                <c:pt idx="181">
                  <c:v>884.5</c:v>
                </c:pt>
                <c:pt idx="182">
                  <c:v>4500</c:v>
                </c:pt>
                <c:pt idx="183">
                  <c:v>13780</c:v>
                </c:pt>
                <c:pt idx="184">
                  <c:v>21230</c:v>
                </c:pt>
                <c:pt idx="185">
                  <c:v>17410</c:v>
                </c:pt>
                <c:pt idx="186">
                  <c:v>8006</c:v>
                </c:pt>
                <c:pt idx="187">
                  <c:v>2267</c:v>
                </c:pt>
                <c:pt idx="188">
                  <c:v>563.5</c:v>
                </c:pt>
                <c:pt idx="189">
                  <c:v>271.70001220703125</c:v>
                </c:pt>
                <c:pt idx="190">
                  <c:v>221.69999694824219</c:v>
                </c:pt>
                <c:pt idx="191">
                  <c:v>196.5</c:v>
                </c:pt>
                <c:pt idx="192">
                  <c:v>131.30000305175781</c:v>
                </c:pt>
                <c:pt idx="193">
                  <c:v>53.5</c:v>
                </c:pt>
                <c:pt idx="194">
                  <c:v>21.25</c:v>
                </c:pt>
                <c:pt idx="195">
                  <c:v>23</c:v>
                </c:pt>
                <c:pt idx="196">
                  <c:v>34.5</c:v>
                </c:pt>
                <c:pt idx="197">
                  <c:v>67.25</c:v>
                </c:pt>
                <c:pt idx="198">
                  <c:v>91</c:v>
                </c:pt>
                <c:pt idx="199">
                  <c:v>88.75</c:v>
                </c:pt>
                <c:pt idx="200">
                  <c:v>81.5</c:v>
                </c:pt>
                <c:pt idx="201">
                  <c:v>69.25</c:v>
                </c:pt>
                <c:pt idx="202">
                  <c:v>42.25</c:v>
                </c:pt>
                <c:pt idx="203">
                  <c:v>23</c:v>
                </c:pt>
                <c:pt idx="204">
                  <c:v>37.5</c:v>
                </c:pt>
                <c:pt idx="205">
                  <c:v>60</c:v>
                </c:pt>
                <c:pt idx="206">
                  <c:v>48.75</c:v>
                </c:pt>
                <c:pt idx="207">
                  <c:v>19.25</c:v>
                </c:pt>
                <c:pt idx="208">
                  <c:v>18.5</c:v>
                </c:pt>
                <c:pt idx="209">
                  <c:v>49.25</c:v>
                </c:pt>
                <c:pt idx="210">
                  <c:v>57.75</c:v>
                </c:pt>
                <c:pt idx="211">
                  <c:v>40.5</c:v>
                </c:pt>
                <c:pt idx="212">
                  <c:v>42</c:v>
                </c:pt>
                <c:pt idx="213">
                  <c:v>48.5</c:v>
                </c:pt>
                <c:pt idx="214">
                  <c:v>39.5</c:v>
                </c:pt>
                <c:pt idx="215">
                  <c:v>26.75</c:v>
                </c:pt>
                <c:pt idx="216">
                  <c:v>30.5</c:v>
                </c:pt>
                <c:pt idx="217">
                  <c:v>64.75</c:v>
                </c:pt>
                <c:pt idx="218">
                  <c:v>83</c:v>
                </c:pt>
                <c:pt idx="219">
                  <c:v>48.25</c:v>
                </c:pt>
                <c:pt idx="220">
                  <c:v>20.25</c:v>
                </c:pt>
                <c:pt idx="221">
                  <c:v>42.25</c:v>
                </c:pt>
                <c:pt idx="222">
                  <c:v>89.5</c:v>
                </c:pt>
                <c:pt idx="223">
                  <c:v>100.5</c:v>
                </c:pt>
                <c:pt idx="224">
                  <c:v>87</c:v>
                </c:pt>
                <c:pt idx="225">
                  <c:v>101</c:v>
                </c:pt>
                <c:pt idx="226">
                  <c:v>88.25</c:v>
                </c:pt>
                <c:pt idx="227">
                  <c:v>60.5</c:v>
                </c:pt>
                <c:pt idx="228">
                  <c:v>129.30000305175781</c:v>
                </c:pt>
                <c:pt idx="229">
                  <c:v>264.5</c:v>
                </c:pt>
                <c:pt idx="230">
                  <c:v>343.29998779296875</c:v>
                </c:pt>
                <c:pt idx="231">
                  <c:v>554.29998779296875</c:v>
                </c:pt>
                <c:pt idx="232">
                  <c:v>1281</c:v>
                </c:pt>
                <c:pt idx="233">
                  <c:v>2908</c:v>
                </c:pt>
                <c:pt idx="234">
                  <c:v>4580</c:v>
                </c:pt>
                <c:pt idx="235">
                  <c:v>4261</c:v>
                </c:pt>
                <c:pt idx="236">
                  <c:v>2350</c:v>
                </c:pt>
                <c:pt idx="237">
                  <c:v>970.29998779296875</c:v>
                </c:pt>
                <c:pt idx="238">
                  <c:v>544.20001220703125</c:v>
                </c:pt>
                <c:pt idx="239">
                  <c:v>442.5</c:v>
                </c:pt>
                <c:pt idx="240">
                  <c:v>322.29998779296875</c:v>
                </c:pt>
                <c:pt idx="241">
                  <c:v>198.5</c:v>
                </c:pt>
                <c:pt idx="242">
                  <c:v>131.30000305175781</c:v>
                </c:pt>
                <c:pt idx="243">
                  <c:v>88.5</c:v>
                </c:pt>
                <c:pt idx="244">
                  <c:v>65.25</c:v>
                </c:pt>
                <c:pt idx="245">
                  <c:v>53</c:v>
                </c:pt>
                <c:pt idx="246">
                  <c:v>46.25</c:v>
                </c:pt>
                <c:pt idx="247">
                  <c:v>44</c:v>
                </c:pt>
                <c:pt idx="248">
                  <c:v>69.25</c:v>
                </c:pt>
                <c:pt idx="249">
                  <c:v>112.69999694824219</c:v>
                </c:pt>
                <c:pt idx="250">
                  <c:v>103.30000305175781</c:v>
                </c:pt>
                <c:pt idx="251">
                  <c:v>62</c:v>
                </c:pt>
                <c:pt idx="252">
                  <c:v>41.5</c:v>
                </c:pt>
                <c:pt idx="253">
                  <c:v>30</c:v>
                </c:pt>
                <c:pt idx="254">
                  <c:v>22.75</c:v>
                </c:pt>
                <c:pt idx="255">
                  <c:v>23.25</c:v>
                </c:pt>
                <c:pt idx="256">
                  <c:v>56</c:v>
                </c:pt>
                <c:pt idx="257">
                  <c:v>112.30000305175781</c:v>
                </c:pt>
                <c:pt idx="258">
                  <c:v>106</c:v>
                </c:pt>
                <c:pt idx="259">
                  <c:v>58.75</c:v>
                </c:pt>
                <c:pt idx="260">
                  <c:v>38.5</c:v>
                </c:pt>
                <c:pt idx="261">
                  <c:v>35.5</c:v>
                </c:pt>
                <c:pt idx="262">
                  <c:v>39.5</c:v>
                </c:pt>
                <c:pt idx="263">
                  <c:v>39.5</c:v>
                </c:pt>
                <c:pt idx="264">
                  <c:v>43.75</c:v>
                </c:pt>
                <c:pt idx="265">
                  <c:v>61.25</c:v>
                </c:pt>
                <c:pt idx="266">
                  <c:v>65.75</c:v>
                </c:pt>
                <c:pt idx="267">
                  <c:v>65.5</c:v>
                </c:pt>
                <c:pt idx="268">
                  <c:v>70</c:v>
                </c:pt>
                <c:pt idx="269">
                  <c:v>54.5</c:v>
                </c:pt>
                <c:pt idx="270">
                  <c:v>40.25</c:v>
                </c:pt>
                <c:pt idx="271">
                  <c:v>45.75</c:v>
                </c:pt>
                <c:pt idx="272">
                  <c:v>55.25</c:v>
                </c:pt>
                <c:pt idx="273">
                  <c:v>52.25</c:v>
                </c:pt>
                <c:pt idx="274">
                  <c:v>30.75</c:v>
                </c:pt>
                <c:pt idx="275">
                  <c:v>17.25</c:v>
                </c:pt>
                <c:pt idx="276">
                  <c:v>19.75</c:v>
                </c:pt>
                <c:pt idx="277">
                  <c:v>23</c:v>
                </c:pt>
                <c:pt idx="278">
                  <c:v>41.5</c:v>
                </c:pt>
                <c:pt idx="279">
                  <c:v>86.5</c:v>
                </c:pt>
                <c:pt idx="280">
                  <c:v>138</c:v>
                </c:pt>
                <c:pt idx="281">
                  <c:v>160.5</c:v>
                </c:pt>
                <c:pt idx="282">
                  <c:v>240.5</c:v>
                </c:pt>
                <c:pt idx="283">
                  <c:v>539.5</c:v>
                </c:pt>
                <c:pt idx="284">
                  <c:v>819</c:v>
                </c:pt>
                <c:pt idx="285">
                  <c:v>727</c:v>
                </c:pt>
                <c:pt idx="286">
                  <c:v>448.5</c:v>
                </c:pt>
                <c:pt idx="287">
                  <c:v>281.29998779296875</c:v>
                </c:pt>
                <c:pt idx="288">
                  <c:v>248.5</c:v>
                </c:pt>
                <c:pt idx="289">
                  <c:v>281.5</c:v>
                </c:pt>
                <c:pt idx="290">
                  <c:v>259.20001220703125</c:v>
                </c:pt>
                <c:pt idx="291">
                  <c:v>147.5</c:v>
                </c:pt>
                <c:pt idx="292">
                  <c:v>54.25</c:v>
                </c:pt>
                <c:pt idx="293">
                  <c:v>18</c:v>
                </c:pt>
                <c:pt idx="294">
                  <c:v>4.5</c:v>
                </c:pt>
                <c:pt idx="295">
                  <c:v>0.25</c:v>
                </c:pt>
                <c:pt idx="296">
                  <c:v>0.75</c:v>
                </c:pt>
                <c:pt idx="297">
                  <c:v>7.75</c:v>
                </c:pt>
                <c:pt idx="298">
                  <c:v>17.75</c:v>
                </c:pt>
                <c:pt idx="299">
                  <c:v>15.25</c:v>
                </c:pt>
                <c:pt idx="300">
                  <c:v>11</c:v>
                </c:pt>
                <c:pt idx="301">
                  <c:v>33.75</c:v>
                </c:pt>
                <c:pt idx="302">
                  <c:v>60</c:v>
                </c:pt>
                <c:pt idx="303">
                  <c:v>57.75</c:v>
                </c:pt>
                <c:pt idx="304">
                  <c:v>38.25</c:v>
                </c:pt>
                <c:pt idx="305">
                  <c:v>17.5</c:v>
                </c:pt>
                <c:pt idx="306">
                  <c:v>16.5</c:v>
                </c:pt>
                <c:pt idx="307">
                  <c:v>24.25</c:v>
                </c:pt>
                <c:pt idx="308">
                  <c:v>15.75</c:v>
                </c:pt>
                <c:pt idx="309">
                  <c:v>3.75</c:v>
                </c:pt>
                <c:pt idx="310">
                  <c:v>17</c:v>
                </c:pt>
                <c:pt idx="311">
                  <c:v>41.25</c:v>
                </c:pt>
                <c:pt idx="312">
                  <c:v>47.75</c:v>
                </c:pt>
                <c:pt idx="313">
                  <c:v>47</c:v>
                </c:pt>
                <c:pt idx="314">
                  <c:v>61.75</c:v>
                </c:pt>
                <c:pt idx="315">
                  <c:v>79.25</c:v>
                </c:pt>
                <c:pt idx="316">
                  <c:v>64.75</c:v>
                </c:pt>
                <c:pt idx="317">
                  <c:v>56</c:v>
                </c:pt>
                <c:pt idx="318">
                  <c:v>60.5</c:v>
                </c:pt>
                <c:pt idx="319">
                  <c:v>51</c:v>
                </c:pt>
                <c:pt idx="320">
                  <c:v>62</c:v>
                </c:pt>
                <c:pt idx="321">
                  <c:v>137.69999694824219</c:v>
                </c:pt>
                <c:pt idx="322">
                  <c:v>241.80000305175781</c:v>
                </c:pt>
                <c:pt idx="323">
                  <c:v>232</c:v>
                </c:pt>
                <c:pt idx="324">
                  <c:v>155.80000305175781</c:v>
                </c:pt>
                <c:pt idx="325">
                  <c:v>140.80000305175781</c:v>
                </c:pt>
                <c:pt idx="326">
                  <c:v>107.69999694824219</c:v>
                </c:pt>
                <c:pt idx="327">
                  <c:v>78</c:v>
                </c:pt>
                <c:pt idx="328">
                  <c:v>103.30000305175781</c:v>
                </c:pt>
                <c:pt idx="329">
                  <c:v>99.5</c:v>
                </c:pt>
                <c:pt idx="330">
                  <c:v>88.75</c:v>
                </c:pt>
                <c:pt idx="331">
                  <c:v>115.80000305175781</c:v>
                </c:pt>
                <c:pt idx="332">
                  <c:v>226.5</c:v>
                </c:pt>
                <c:pt idx="333">
                  <c:v>367.5</c:v>
                </c:pt>
                <c:pt idx="334">
                  <c:v>399</c:v>
                </c:pt>
                <c:pt idx="335">
                  <c:v>391.79998779296875</c:v>
                </c:pt>
                <c:pt idx="336">
                  <c:v>439</c:v>
                </c:pt>
                <c:pt idx="337">
                  <c:v>485.70001220703125</c:v>
                </c:pt>
                <c:pt idx="338">
                  <c:v>451.5</c:v>
                </c:pt>
                <c:pt idx="339">
                  <c:v>395.5</c:v>
                </c:pt>
                <c:pt idx="340">
                  <c:v>356.29998779296875</c:v>
                </c:pt>
                <c:pt idx="341">
                  <c:v>316.29998779296875</c:v>
                </c:pt>
                <c:pt idx="342">
                  <c:v>327</c:v>
                </c:pt>
                <c:pt idx="343">
                  <c:v>382.5</c:v>
                </c:pt>
                <c:pt idx="344">
                  <c:v>370.5</c:v>
                </c:pt>
                <c:pt idx="345">
                  <c:v>250.5</c:v>
                </c:pt>
                <c:pt idx="346">
                  <c:v>136</c:v>
                </c:pt>
                <c:pt idx="347">
                  <c:v>80.25</c:v>
                </c:pt>
                <c:pt idx="348">
                  <c:v>64.5</c:v>
                </c:pt>
                <c:pt idx="349">
                  <c:v>73.5</c:v>
                </c:pt>
                <c:pt idx="350">
                  <c:v>70.75</c:v>
                </c:pt>
                <c:pt idx="351">
                  <c:v>36</c:v>
                </c:pt>
                <c:pt idx="352">
                  <c:v>6</c:v>
                </c:pt>
                <c:pt idx="353">
                  <c:v>2.75</c:v>
                </c:pt>
                <c:pt idx="354">
                  <c:v>48.5</c:v>
                </c:pt>
                <c:pt idx="355">
                  <c:v>156</c:v>
                </c:pt>
                <c:pt idx="356">
                  <c:v>203</c:v>
                </c:pt>
                <c:pt idx="357">
                  <c:v>129.30000305175781</c:v>
                </c:pt>
                <c:pt idx="358">
                  <c:v>57</c:v>
                </c:pt>
                <c:pt idx="359">
                  <c:v>34.5</c:v>
                </c:pt>
                <c:pt idx="360">
                  <c:v>27.75</c:v>
                </c:pt>
                <c:pt idx="361">
                  <c:v>35</c:v>
                </c:pt>
                <c:pt idx="362">
                  <c:v>47.5</c:v>
                </c:pt>
                <c:pt idx="363">
                  <c:v>46.5</c:v>
                </c:pt>
                <c:pt idx="364">
                  <c:v>45</c:v>
                </c:pt>
                <c:pt idx="365">
                  <c:v>52.25</c:v>
                </c:pt>
                <c:pt idx="366">
                  <c:v>34.25</c:v>
                </c:pt>
                <c:pt idx="367">
                  <c:v>8.5</c:v>
                </c:pt>
                <c:pt idx="368">
                  <c:v>4</c:v>
                </c:pt>
                <c:pt idx="369">
                  <c:v>6</c:v>
                </c:pt>
                <c:pt idx="370">
                  <c:v>9.75</c:v>
                </c:pt>
                <c:pt idx="371">
                  <c:v>25.25</c:v>
                </c:pt>
                <c:pt idx="372">
                  <c:v>35</c:v>
                </c:pt>
                <c:pt idx="373">
                  <c:v>21</c:v>
                </c:pt>
                <c:pt idx="374">
                  <c:v>13.75</c:v>
                </c:pt>
                <c:pt idx="375">
                  <c:v>17.75</c:v>
                </c:pt>
                <c:pt idx="376">
                  <c:v>20.5</c:v>
                </c:pt>
                <c:pt idx="377">
                  <c:v>34.25</c:v>
                </c:pt>
                <c:pt idx="378">
                  <c:v>43.75</c:v>
                </c:pt>
                <c:pt idx="379">
                  <c:v>39.25</c:v>
                </c:pt>
                <c:pt idx="380">
                  <c:v>41.25</c:v>
                </c:pt>
                <c:pt idx="381">
                  <c:v>51.5</c:v>
                </c:pt>
                <c:pt idx="382">
                  <c:v>63.25</c:v>
                </c:pt>
                <c:pt idx="383">
                  <c:v>66.75</c:v>
                </c:pt>
                <c:pt idx="384">
                  <c:v>145.80000305175781</c:v>
                </c:pt>
                <c:pt idx="385">
                  <c:v>435.29998779296875</c:v>
                </c:pt>
                <c:pt idx="386">
                  <c:v>686.20001220703125</c:v>
                </c:pt>
                <c:pt idx="387">
                  <c:v>576.79998779296875</c:v>
                </c:pt>
                <c:pt idx="388">
                  <c:v>306.29998779296875</c:v>
                </c:pt>
                <c:pt idx="389">
                  <c:v>134</c:v>
                </c:pt>
                <c:pt idx="390">
                  <c:v>77.75</c:v>
                </c:pt>
                <c:pt idx="391">
                  <c:v>86.5</c:v>
                </c:pt>
                <c:pt idx="392">
                  <c:v>86</c:v>
                </c:pt>
                <c:pt idx="393">
                  <c:v>55.25</c:v>
                </c:pt>
                <c:pt idx="394">
                  <c:v>33.5</c:v>
                </c:pt>
                <c:pt idx="395">
                  <c:v>29.75</c:v>
                </c:pt>
                <c:pt idx="396">
                  <c:v>17.75</c:v>
                </c:pt>
                <c:pt idx="397">
                  <c:v>7</c:v>
                </c:pt>
                <c:pt idx="398">
                  <c:v>7.75</c:v>
                </c:pt>
                <c:pt idx="399">
                  <c:v>5.75</c:v>
                </c:pt>
                <c:pt idx="400">
                  <c:v>4.25</c:v>
                </c:pt>
                <c:pt idx="401">
                  <c:v>6.75</c:v>
                </c:pt>
                <c:pt idx="402">
                  <c:v>4.5</c:v>
                </c:pt>
                <c:pt idx="403">
                  <c:v>3.75</c:v>
                </c:pt>
                <c:pt idx="404">
                  <c:v>13</c:v>
                </c:pt>
                <c:pt idx="405">
                  <c:v>19</c:v>
                </c:pt>
                <c:pt idx="406">
                  <c:v>11</c:v>
                </c:pt>
                <c:pt idx="407">
                  <c:v>21.5</c:v>
                </c:pt>
                <c:pt idx="408">
                  <c:v>47</c:v>
                </c:pt>
                <c:pt idx="409">
                  <c:v>49.5</c:v>
                </c:pt>
                <c:pt idx="410">
                  <c:v>44</c:v>
                </c:pt>
                <c:pt idx="411">
                  <c:v>41.5</c:v>
                </c:pt>
                <c:pt idx="412">
                  <c:v>31.75</c:v>
                </c:pt>
                <c:pt idx="413">
                  <c:v>24.25</c:v>
                </c:pt>
                <c:pt idx="414">
                  <c:v>28.75</c:v>
                </c:pt>
                <c:pt idx="415">
                  <c:v>22.25</c:v>
                </c:pt>
                <c:pt idx="416">
                  <c:v>9</c:v>
                </c:pt>
                <c:pt idx="417">
                  <c:v>13</c:v>
                </c:pt>
                <c:pt idx="418">
                  <c:v>22</c:v>
                </c:pt>
                <c:pt idx="419">
                  <c:v>54.5</c:v>
                </c:pt>
                <c:pt idx="420">
                  <c:v>89</c:v>
                </c:pt>
                <c:pt idx="421">
                  <c:v>105.30000305175781</c:v>
                </c:pt>
                <c:pt idx="422">
                  <c:v>119.19999694824219</c:v>
                </c:pt>
                <c:pt idx="423">
                  <c:v>86</c:v>
                </c:pt>
                <c:pt idx="424">
                  <c:v>46.5</c:v>
                </c:pt>
                <c:pt idx="425">
                  <c:v>35.25</c:v>
                </c:pt>
                <c:pt idx="426">
                  <c:v>30.75</c:v>
                </c:pt>
                <c:pt idx="427">
                  <c:v>61.25</c:v>
                </c:pt>
                <c:pt idx="428">
                  <c:v>114.30000305175781</c:v>
                </c:pt>
                <c:pt idx="429">
                  <c:v>127</c:v>
                </c:pt>
                <c:pt idx="430">
                  <c:v>114.30000305175781</c:v>
                </c:pt>
                <c:pt idx="431">
                  <c:v>179.5</c:v>
                </c:pt>
                <c:pt idx="432">
                  <c:v>286.20001220703125</c:v>
                </c:pt>
                <c:pt idx="433">
                  <c:v>367</c:v>
                </c:pt>
                <c:pt idx="434">
                  <c:v>406.70001220703125</c:v>
                </c:pt>
                <c:pt idx="435">
                  <c:v>411.5</c:v>
                </c:pt>
                <c:pt idx="436">
                  <c:v>426.29998779296875</c:v>
                </c:pt>
                <c:pt idx="437">
                  <c:v>418.29998779296875</c:v>
                </c:pt>
                <c:pt idx="438">
                  <c:v>380.5</c:v>
                </c:pt>
                <c:pt idx="439">
                  <c:v>371.20001220703125</c:v>
                </c:pt>
                <c:pt idx="440">
                  <c:v>356.70001220703125</c:v>
                </c:pt>
                <c:pt idx="441">
                  <c:v>253.30000305175781</c:v>
                </c:pt>
                <c:pt idx="442">
                  <c:v>157.69999694824219</c:v>
                </c:pt>
                <c:pt idx="443">
                  <c:v>129.80000305175781</c:v>
                </c:pt>
                <c:pt idx="444">
                  <c:v>135</c:v>
                </c:pt>
                <c:pt idx="445">
                  <c:v>136.30000305175781</c:v>
                </c:pt>
                <c:pt idx="446">
                  <c:v>70.5</c:v>
                </c:pt>
                <c:pt idx="447">
                  <c:v>13.75</c:v>
                </c:pt>
                <c:pt idx="448">
                  <c:v>6.25</c:v>
                </c:pt>
                <c:pt idx="449">
                  <c:v>6</c:v>
                </c:pt>
                <c:pt idx="450">
                  <c:v>21.75</c:v>
                </c:pt>
                <c:pt idx="451">
                  <c:v>56</c:v>
                </c:pt>
                <c:pt idx="452">
                  <c:v>94.25</c:v>
                </c:pt>
                <c:pt idx="453">
                  <c:v>101.30000305175781</c:v>
                </c:pt>
                <c:pt idx="454">
                  <c:v>67.25</c:v>
                </c:pt>
                <c:pt idx="455">
                  <c:v>48.75</c:v>
                </c:pt>
                <c:pt idx="456">
                  <c:v>46</c:v>
                </c:pt>
                <c:pt idx="457">
                  <c:v>27.75</c:v>
                </c:pt>
                <c:pt idx="458">
                  <c:v>18.5</c:v>
                </c:pt>
                <c:pt idx="459">
                  <c:v>41.75</c:v>
                </c:pt>
                <c:pt idx="460">
                  <c:v>56.5</c:v>
                </c:pt>
                <c:pt idx="461">
                  <c:v>31.5</c:v>
                </c:pt>
                <c:pt idx="462">
                  <c:v>13.5</c:v>
                </c:pt>
                <c:pt idx="463">
                  <c:v>22.75</c:v>
                </c:pt>
                <c:pt idx="464">
                  <c:v>27.5</c:v>
                </c:pt>
                <c:pt idx="465">
                  <c:v>15</c:v>
                </c:pt>
                <c:pt idx="466">
                  <c:v>2.75</c:v>
                </c:pt>
                <c:pt idx="467">
                  <c:v>4.25</c:v>
                </c:pt>
                <c:pt idx="468">
                  <c:v>14</c:v>
                </c:pt>
                <c:pt idx="469">
                  <c:v>15.5</c:v>
                </c:pt>
                <c:pt idx="470">
                  <c:v>6.5</c:v>
                </c:pt>
                <c:pt idx="471">
                  <c:v>8.25</c:v>
                </c:pt>
                <c:pt idx="472">
                  <c:v>14.5</c:v>
                </c:pt>
                <c:pt idx="473">
                  <c:v>7.75</c:v>
                </c:pt>
                <c:pt idx="474">
                  <c:v>7.25</c:v>
                </c:pt>
                <c:pt idx="475">
                  <c:v>14.5</c:v>
                </c:pt>
                <c:pt idx="476">
                  <c:v>21.5</c:v>
                </c:pt>
                <c:pt idx="477">
                  <c:v>27.25</c:v>
                </c:pt>
                <c:pt idx="478">
                  <c:v>25.5</c:v>
                </c:pt>
                <c:pt idx="479">
                  <c:v>33</c:v>
                </c:pt>
                <c:pt idx="480">
                  <c:v>41.25</c:v>
                </c:pt>
                <c:pt idx="481">
                  <c:v>50.25</c:v>
                </c:pt>
                <c:pt idx="482">
                  <c:v>98</c:v>
                </c:pt>
                <c:pt idx="483">
                  <c:v>143.5</c:v>
                </c:pt>
                <c:pt idx="484">
                  <c:v>133.30000305175781</c:v>
                </c:pt>
                <c:pt idx="485">
                  <c:v>113.5</c:v>
                </c:pt>
                <c:pt idx="486">
                  <c:v>110.69999694824219</c:v>
                </c:pt>
                <c:pt idx="487">
                  <c:v>103.80000305175781</c:v>
                </c:pt>
                <c:pt idx="488">
                  <c:v>82</c:v>
                </c:pt>
                <c:pt idx="489">
                  <c:v>56.5</c:v>
                </c:pt>
                <c:pt idx="490">
                  <c:v>41.5</c:v>
                </c:pt>
                <c:pt idx="491">
                  <c:v>22.5</c:v>
                </c:pt>
                <c:pt idx="492">
                  <c:v>12</c:v>
                </c:pt>
                <c:pt idx="493">
                  <c:v>23.5</c:v>
                </c:pt>
                <c:pt idx="494">
                  <c:v>34.5</c:v>
                </c:pt>
                <c:pt idx="495">
                  <c:v>32.75</c:v>
                </c:pt>
                <c:pt idx="496">
                  <c:v>29.25</c:v>
                </c:pt>
                <c:pt idx="497">
                  <c:v>29.5</c:v>
                </c:pt>
                <c:pt idx="498">
                  <c:v>18.25</c:v>
                </c:pt>
                <c:pt idx="499">
                  <c:v>3.75</c:v>
                </c:pt>
                <c:pt idx="500">
                  <c:v>0</c:v>
                </c:pt>
                <c:pt idx="501">
                  <c:v>3.25</c:v>
                </c:pt>
                <c:pt idx="502">
                  <c:v>10.5</c:v>
                </c:pt>
                <c:pt idx="503">
                  <c:v>20.5</c:v>
                </c:pt>
                <c:pt idx="504">
                  <c:v>35.75</c:v>
                </c:pt>
                <c:pt idx="505">
                  <c:v>63.25</c:v>
                </c:pt>
                <c:pt idx="506">
                  <c:v>72</c:v>
                </c:pt>
                <c:pt idx="507">
                  <c:v>36</c:v>
                </c:pt>
                <c:pt idx="508">
                  <c:v>5.75</c:v>
                </c:pt>
                <c:pt idx="509">
                  <c:v>1</c:v>
                </c:pt>
                <c:pt idx="510">
                  <c:v>3.25</c:v>
                </c:pt>
                <c:pt idx="511">
                  <c:v>18.25</c:v>
                </c:pt>
                <c:pt idx="512">
                  <c:v>37.25</c:v>
                </c:pt>
                <c:pt idx="513">
                  <c:v>39.75</c:v>
                </c:pt>
                <c:pt idx="514">
                  <c:v>24.5</c:v>
                </c:pt>
                <c:pt idx="515">
                  <c:v>7</c:v>
                </c:pt>
                <c:pt idx="516">
                  <c:v>1</c:v>
                </c:pt>
                <c:pt idx="517">
                  <c:v>7.25</c:v>
                </c:pt>
                <c:pt idx="518">
                  <c:v>11.5</c:v>
                </c:pt>
                <c:pt idx="519">
                  <c:v>6.75</c:v>
                </c:pt>
                <c:pt idx="520">
                  <c:v>6</c:v>
                </c:pt>
                <c:pt idx="521">
                  <c:v>7.5</c:v>
                </c:pt>
                <c:pt idx="522">
                  <c:v>3</c:v>
                </c:pt>
                <c:pt idx="523">
                  <c:v>14</c:v>
                </c:pt>
                <c:pt idx="524">
                  <c:v>30.5</c:v>
                </c:pt>
                <c:pt idx="525">
                  <c:v>45.25</c:v>
                </c:pt>
                <c:pt idx="526">
                  <c:v>90.25</c:v>
                </c:pt>
                <c:pt idx="527">
                  <c:v>163.30000305175781</c:v>
                </c:pt>
                <c:pt idx="528">
                  <c:v>266</c:v>
                </c:pt>
                <c:pt idx="529">
                  <c:v>334</c:v>
                </c:pt>
                <c:pt idx="530">
                  <c:v>322.79998779296875</c:v>
                </c:pt>
                <c:pt idx="531">
                  <c:v>315.20001220703125</c:v>
                </c:pt>
                <c:pt idx="532">
                  <c:v>353.5</c:v>
                </c:pt>
                <c:pt idx="533">
                  <c:v>478.70001220703125</c:v>
                </c:pt>
                <c:pt idx="534">
                  <c:v>563.79998779296875</c:v>
                </c:pt>
                <c:pt idx="535">
                  <c:v>452.5</c:v>
                </c:pt>
                <c:pt idx="536">
                  <c:v>328.79998779296875</c:v>
                </c:pt>
                <c:pt idx="537">
                  <c:v>298.5</c:v>
                </c:pt>
                <c:pt idx="538">
                  <c:v>305.79998779296875</c:v>
                </c:pt>
                <c:pt idx="539">
                  <c:v>332.5</c:v>
                </c:pt>
                <c:pt idx="540">
                  <c:v>300.70001220703125</c:v>
                </c:pt>
                <c:pt idx="541">
                  <c:v>204</c:v>
                </c:pt>
                <c:pt idx="542">
                  <c:v>127</c:v>
                </c:pt>
                <c:pt idx="543">
                  <c:v>81.25</c:v>
                </c:pt>
                <c:pt idx="544">
                  <c:v>44.5</c:v>
                </c:pt>
                <c:pt idx="545">
                  <c:v>18</c:v>
                </c:pt>
                <c:pt idx="546">
                  <c:v>15.5</c:v>
                </c:pt>
                <c:pt idx="547">
                  <c:v>29</c:v>
                </c:pt>
                <c:pt idx="548">
                  <c:v>37.5</c:v>
                </c:pt>
                <c:pt idx="549">
                  <c:v>48.5</c:v>
                </c:pt>
                <c:pt idx="550">
                  <c:v>43.75</c:v>
                </c:pt>
                <c:pt idx="551">
                  <c:v>18.5</c:v>
                </c:pt>
                <c:pt idx="552">
                  <c:v>6.25</c:v>
                </c:pt>
                <c:pt idx="553">
                  <c:v>19.25</c:v>
                </c:pt>
                <c:pt idx="554">
                  <c:v>34.25</c:v>
                </c:pt>
                <c:pt idx="555">
                  <c:v>22</c:v>
                </c:pt>
                <c:pt idx="556">
                  <c:v>3.75</c:v>
                </c:pt>
                <c:pt idx="557">
                  <c:v>21.75</c:v>
                </c:pt>
                <c:pt idx="558">
                  <c:v>62.25</c:v>
                </c:pt>
                <c:pt idx="559">
                  <c:v>77</c:v>
                </c:pt>
                <c:pt idx="560">
                  <c:v>57.75</c:v>
                </c:pt>
                <c:pt idx="561">
                  <c:v>26.75</c:v>
                </c:pt>
                <c:pt idx="562">
                  <c:v>10.25</c:v>
                </c:pt>
                <c:pt idx="563">
                  <c:v>12</c:v>
                </c:pt>
                <c:pt idx="564">
                  <c:v>15.5</c:v>
                </c:pt>
                <c:pt idx="565">
                  <c:v>13</c:v>
                </c:pt>
                <c:pt idx="566">
                  <c:v>12</c:v>
                </c:pt>
                <c:pt idx="567">
                  <c:v>16.75</c:v>
                </c:pt>
                <c:pt idx="568">
                  <c:v>12.75</c:v>
                </c:pt>
                <c:pt idx="569">
                  <c:v>5</c:v>
                </c:pt>
                <c:pt idx="570">
                  <c:v>8.75</c:v>
                </c:pt>
                <c:pt idx="571">
                  <c:v>12.25</c:v>
                </c:pt>
                <c:pt idx="572">
                  <c:v>8.75</c:v>
                </c:pt>
                <c:pt idx="573">
                  <c:v>15.25</c:v>
                </c:pt>
                <c:pt idx="574">
                  <c:v>26.75</c:v>
                </c:pt>
                <c:pt idx="575">
                  <c:v>31</c:v>
                </c:pt>
                <c:pt idx="576">
                  <c:v>32.5</c:v>
                </c:pt>
                <c:pt idx="577">
                  <c:v>36</c:v>
                </c:pt>
                <c:pt idx="578">
                  <c:v>59.25</c:v>
                </c:pt>
                <c:pt idx="579">
                  <c:v>77.75</c:v>
                </c:pt>
                <c:pt idx="580">
                  <c:v>72.75</c:v>
                </c:pt>
                <c:pt idx="581">
                  <c:v>73.25</c:v>
                </c:pt>
                <c:pt idx="582">
                  <c:v>74</c:v>
                </c:pt>
                <c:pt idx="583">
                  <c:v>83.75</c:v>
                </c:pt>
                <c:pt idx="584">
                  <c:v>79.75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D3-4F61-A412-100F2F6FFBB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{undeut}'!$G$10:$G$11</c:f>
              <c:numCache>
                <c:formatCode>General</c:formatCode>
                <c:ptCount val="2"/>
                <c:pt idx="0">
                  <c:v>523.7532958984375</c:v>
                </c:pt>
                <c:pt idx="1">
                  <c:v>525.053955078125</c:v>
                </c:pt>
              </c:numCache>
            </c:numRef>
          </c:xVal>
          <c:yVal>
            <c:numRef>
              <c:f>'Sheet1 {undeut}'!$F$13:$F$14</c:f>
              <c:numCache>
                <c:formatCode>General</c:formatCode>
                <c:ptCount val="2"/>
                <c:pt idx="0">
                  <c:v>57400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D3-4F61-A412-100F2F6FFBB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{undeut}'!$G$4,'Sheet1 {undeut}'!$G$4)</c:f>
              <c:numCache>
                <c:formatCode>General</c:formatCode>
                <c:ptCount val="2"/>
                <c:pt idx="0">
                  <c:v>524.0626220703125</c:v>
                </c:pt>
                <c:pt idx="1">
                  <c:v>524.0626220703125</c:v>
                </c:pt>
              </c:numCache>
            </c:numRef>
          </c:xVal>
          <c:yVal>
            <c:numRef>
              <c:f>'Sheet1 {undeut}'!$F$12:$F$13</c:f>
              <c:numCache>
                <c:formatCode>General</c:formatCode>
                <c:ptCount val="2"/>
                <c:pt idx="0">
                  <c:v>0</c:v>
                </c:pt>
                <c:pt idx="1">
                  <c:v>57400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D3-4F61-A412-100F2F6FFBB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{undeut}'!$D$1:$D$7</c:f>
              <c:numCache>
                <c:formatCode>General</c:formatCode>
                <c:ptCount val="7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{undeut}'!$E$1:$E$7</c:f>
              <c:numCache>
                <c:formatCode>General</c:formatCode>
                <c:ptCount val="7"/>
                <c:pt idx="0">
                  <c:v>574000</c:v>
                </c:pt>
                <c:pt idx="1">
                  <c:v>352400</c:v>
                </c:pt>
                <c:pt idx="2">
                  <c:v>103200</c:v>
                </c:pt>
                <c:pt idx="3">
                  <c:v>21230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D3-4F61-A412-100F2F6FFBB0}"/>
            </c:ext>
          </c:extLst>
        </c:ser>
        <c:ser>
          <c:idx val="4"/>
          <c:order val="4"/>
          <c:tx>
            <c:v>Binomial 1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{undeut}'!$D$1:$D$31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525.2750244140625</c:v>
                </c:pt>
                <c:pt idx="4">
                  <c:v>525.7750244140625</c:v>
                </c:pt>
                <c:pt idx="5">
                  <c:v>526.2750244140625</c:v>
                </c:pt>
                <c:pt idx="6">
                  <c:v>526.7750244140625</c:v>
                </c:pt>
              </c:numCache>
            </c:numRef>
          </c:xVal>
          <c:yVal>
            <c:numRef>
              <c:f>'Sheet1 {undeut}'!$P$1:$P$31</c:f>
              <c:numCache>
                <c:formatCode>General</c:formatCode>
                <c:ptCount val="31"/>
                <c:pt idx="0">
                  <c:v>575051.63512620132</c:v>
                </c:pt>
                <c:pt idx="1">
                  <c:v>345580.62837132177</c:v>
                </c:pt>
                <c:pt idx="2">
                  <c:v>116281.19331681398</c:v>
                </c:pt>
                <c:pt idx="3">
                  <c:v>28290.205891414327</c:v>
                </c:pt>
                <c:pt idx="4">
                  <c:v>5499.0878945037894</c:v>
                </c:pt>
                <c:pt idx="5">
                  <c:v>900.21728290119574</c:v>
                </c:pt>
                <c:pt idx="6">
                  <c:v>128.17035223343245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D3-4F61-A412-100F2F6FF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0543"/>
        <c:axId val="182590959"/>
      </c:scatterChart>
      <c:valAx>
        <c:axId val="18259054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90959"/>
        <c:crosses val="autoZero"/>
        <c:crossBetween val="midCat"/>
      </c:valAx>
      <c:valAx>
        <c:axId val="18259095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9054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{7 min}'!$K$101:$K$120</c:f>
              <c:numCache>
                <c:formatCode>General</c:formatCode>
                <c:ptCount val="20"/>
                <c:pt idx="0">
                  <c:v>5.1171338134567521E-2</c:v>
                </c:pt>
                <c:pt idx="1">
                  <c:v>6.8351900206774896E-2</c:v>
                </c:pt>
                <c:pt idx="2">
                  <c:v>7.3787998467000071E-2</c:v>
                </c:pt>
                <c:pt idx="3">
                  <c:v>0.10245614522381132</c:v>
                </c:pt>
                <c:pt idx="4">
                  <c:v>1.001000000001001E-7</c:v>
                </c:pt>
                <c:pt idx="5">
                  <c:v>1.001000000001001E-7</c:v>
                </c:pt>
                <c:pt idx="6">
                  <c:v>1.0010000000010019E-7</c:v>
                </c:pt>
                <c:pt idx="7">
                  <c:v>3.1749828930785991E-2</c:v>
                </c:pt>
                <c:pt idx="8">
                  <c:v>7.7550408984920896E-2</c:v>
                </c:pt>
                <c:pt idx="9">
                  <c:v>3.0611174128017636E-2</c:v>
                </c:pt>
              </c:numCache>
            </c:numRef>
          </c:xVal>
          <c:yVal>
            <c:numRef>
              <c:f>'Sheet1 {7 min}'!$Q$101:$Q$120</c:f>
              <c:numCache>
                <c:formatCode>General</c:formatCode>
                <c:ptCount val="20"/>
                <c:pt idx="0">
                  <c:v>0.52077004602571608</c:v>
                </c:pt>
                <c:pt idx="1">
                  <c:v>0.53606304788617354</c:v>
                </c:pt>
                <c:pt idx="2">
                  <c:v>0.54407977456160772</c:v>
                </c:pt>
                <c:pt idx="3">
                  <c:v>0.54734107881017169</c:v>
                </c:pt>
                <c:pt idx="4">
                  <c:v>0.53382194257399851</c:v>
                </c:pt>
                <c:pt idx="5">
                  <c:v>0.5470924286278106</c:v>
                </c:pt>
                <c:pt idx="6">
                  <c:v>0.56252974866842353</c:v>
                </c:pt>
                <c:pt idx="7">
                  <c:v>0.55695620116171218</c:v>
                </c:pt>
                <c:pt idx="8">
                  <c:v>0.53327964945523076</c:v>
                </c:pt>
                <c:pt idx="9">
                  <c:v>0.53840674986706427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94-4D19-B4FF-79CDF7311A74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{7 min}'!$M$101:$M$120</c:f>
              <c:numCache>
                <c:formatCode>General</c:formatCode>
                <c:ptCount val="20"/>
                <c:pt idx="0">
                  <c:v>4.4749925869508891</c:v>
                </c:pt>
                <c:pt idx="1">
                  <c:v>4.4686971248645699</c:v>
                </c:pt>
                <c:pt idx="2">
                  <c:v>4.4026437492471553</c:v>
                </c:pt>
                <c:pt idx="3">
                  <c:v>4.516335770886541</c:v>
                </c:pt>
                <c:pt idx="4">
                  <c:v>4.6021294887013591</c:v>
                </c:pt>
                <c:pt idx="5">
                  <c:v>4.4034801099320005</c:v>
                </c:pt>
                <c:pt idx="6">
                  <c:v>4.5858838705016973</c:v>
                </c:pt>
                <c:pt idx="7">
                  <c:v>4.469972712422666</c:v>
                </c:pt>
                <c:pt idx="8">
                  <c:v>4.3090323160839468</c:v>
                </c:pt>
                <c:pt idx="9">
                  <c:v>4.4875023380237025</c:v>
                </c:pt>
              </c:numCache>
            </c:numRef>
          </c:xVal>
          <c:yVal>
            <c:numRef>
              <c:f>'Sheet1 {7 min}'!$R$101:$R$120</c:f>
              <c:numCache>
                <c:formatCode>General</c:formatCode>
                <c:ptCount val="20"/>
                <c:pt idx="0">
                  <c:v>0.47922995397428386</c:v>
                </c:pt>
                <c:pt idx="1">
                  <c:v>0.46393695211382641</c:v>
                </c:pt>
                <c:pt idx="2">
                  <c:v>0.45592022543839233</c:v>
                </c:pt>
                <c:pt idx="3">
                  <c:v>0.45265892118982826</c:v>
                </c:pt>
                <c:pt idx="4">
                  <c:v>0.46617805742600149</c:v>
                </c:pt>
                <c:pt idx="5">
                  <c:v>0.45290757137218945</c:v>
                </c:pt>
                <c:pt idx="6">
                  <c:v>0.43747025133157652</c:v>
                </c:pt>
                <c:pt idx="7">
                  <c:v>0.44304379883828787</c:v>
                </c:pt>
                <c:pt idx="8">
                  <c:v>0.46672035054476918</c:v>
                </c:pt>
                <c:pt idx="9">
                  <c:v>0.46159325013293584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94-4D19-B4FF-79CDF731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8047"/>
        <c:axId val="182581807"/>
      </c:scatterChart>
      <c:valAx>
        <c:axId val="18258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81807"/>
        <c:crosses val="autoZero"/>
        <c:crossBetween val="midCat"/>
      </c:valAx>
      <c:valAx>
        <c:axId val="18258180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8804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{8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{8 min}'!$B$1:$B$586</c:f>
              <c:numCache>
                <c:formatCode>General</c:formatCode>
                <c:ptCount val="586"/>
                <c:pt idx="0">
                  <c:v>36.5</c:v>
                </c:pt>
                <c:pt idx="1">
                  <c:v>54</c:v>
                </c:pt>
                <c:pt idx="2">
                  <c:v>67</c:v>
                </c:pt>
                <c:pt idx="3">
                  <c:v>54.25</c:v>
                </c:pt>
                <c:pt idx="4">
                  <c:v>24.75</c:v>
                </c:pt>
                <c:pt idx="5">
                  <c:v>14.75</c:v>
                </c:pt>
                <c:pt idx="6">
                  <c:v>25</c:v>
                </c:pt>
                <c:pt idx="7">
                  <c:v>25.25</c:v>
                </c:pt>
                <c:pt idx="8">
                  <c:v>18.25</c:v>
                </c:pt>
                <c:pt idx="9">
                  <c:v>53.75</c:v>
                </c:pt>
                <c:pt idx="10">
                  <c:v>103.80000305175781</c:v>
                </c:pt>
                <c:pt idx="11">
                  <c:v>86.5</c:v>
                </c:pt>
                <c:pt idx="12">
                  <c:v>60.25</c:v>
                </c:pt>
                <c:pt idx="13">
                  <c:v>97.5</c:v>
                </c:pt>
                <c:pt idx="14">
                  <c:v>119</c:v>
                </c:pt>
                <c:pt idx="15">
                  <c:v>73.75</c:v>
                </c:pt>
                <c:pt idx="16">
                  <c:v>46.75</c:v>
                </c:pt>
                <c:pt idx="17">
                  <c:v>53.5</c:v>
                </c:pt>
                <c:pt idx="18">
                  <c:v>41.5</c:v>
                </c:pt>
                <c:pt idx="19">
                  <c:v>73</c:v>
                </c:pt>
                <c:pt idx="20">
                  <c:v>148.80000305175781</c:v>
                </c:pt>
                <c:pt idx="21">
                  <c:v>173.80000305175781</c:v>
                </c:pt>
                <c:pt idx="22">
                  <c:v>139</c:v>
                </c:pt>
                <c:pt idx="23">
                  <c:v>85.5</c:v>
                </c:pt>
                <c:pt idx="24">
                  <c:v>76.5</c:v>
                </c:pt>
                <c:pt idx="25">
                  <c:v>113.30000305175781</c:v>
                </c:pt>
                <c:pt idx="26">
                  <c:v>154</c:v>
                </c:pt>
                <c:pt idx="27">
                  <c:v>179.5</c:v>
                </c:pt>
                <c:pt idx="28">
                  <c:v>169</c:v>
                </c:pt>
                <c:pt idx="29">
                  <c:v>168.5</c:v>
                </c:pt>
                <c:pt idx="30">
                  <c:v>519.70001220703125</c:v>
                </c:pt>
                <c:pt idx="31">
                  <c:v>2739</c:v>
                </c:pt>
                <c:pt idx="32">
                  <c:v>12070</c:v>
                </c:pt>
                <c:pt idx="33">
                  <c:v>27860</c:v>
                </c:pt>
                <c:pt idx="34">
                  <c:v>33300</c:v>
                </c:pt>
                <c:pt idx="35">
                  <c:v>21280</c:v>
                </c:pt>
                <c:pt idx="36">
                  <c:v>7519</c:v>
                </c:pt>
                <c:pt idx="37">
                  <c:v>1828</c:v>
                </c:pt>
                <c:pt idx="38">
                  <c:v>566.20001220703125</c:v>
                </c:pt>
                <c:pt idx="39">
                  <c:v>437.20001220703125</c:v>
                </c:pt>
                <c:pt idx="40">
                  <c:v>589</c:v>
                </c:pt>
                <c:pt idx="41">
                  <c:v>634.5</c:v>
                </c:pt>
                <c:pt idx="42">
                  <c:v>517.79998779296875</c:v>
                </c:pt>
                <c:pt idx="43">
                  <c:v>317.79998779296875</c:v>
                </c:pt>
                <c:pt idx="44">
                  <c:v>187.5</c:v>
                </c:pt>
                <c:pt idx="45">
                  <c:v>169.5</c:v>
                </c:pt>
                <c:pt idx="46">
                  <c:v>163.30000305175781</c:v>
                </c:pt>
                <c:pt idx="47">
                  <c:v>120.19999694824219</c:v>
                </c:pt>
                <c:pt idx="48">
                  <c:v>78</c:v>
                </c:pt>
                <c:pt idx="49">
                  <c:v>85</c:v>
                </c:pt>
                <c:pt idx="50">
                  <c:v>105.80000305175781</c:v>
                </c:pt>
                <c:pt idx="51">
                  <c:v>104.5</c:v>
                </c:pt>
                <c:pt idx="52">
                  <c:v>96</c:v>
                </c:pt>
                <c:pt idx="53">
                  <c:v>87.75</c:v>
                </c:pt>
                <c:pt idx="54">
                  <c:v>82</c:v>
                </c:pt>
                <c:pt idx="55">
                  <c:v>90.5</c:v>
                </c:pt>
                <c:pt idx="56">
                  <c:v>100</c:v>
                </c:pt>
                <c:pt idx="57">
                  <c:v>147.5</c:v>
                </c:pt>
                <c:pt idx="58">
                  <c:v>222</c:v>
                </c:pt>
                <c:pt idx="59">
                  <c:v>210</c:v>
                </c:pt>
                <c:pt idx="60">
                  <c:v>130.30000305175781</c:v>
                </c:pt>
                <c:pt idx="61">
                  <c:v>78.5</c:v>
                </c:pt>
                <c:pt idx="62">
                  <c:v>67.25</c:v>
                </c:pt>
                <c:pt idx="63">
                  <c:v>99.5</c:v>
                </c:pt>
                <c:pt idx="64">
                  <c:v>149.80000305175781</c:v>
                </c:pt>
                <c:pt idx="65">
                  <c:v>147</c:v>
                </c:pt>
                <c:pt idx="66">
                  <c:v>106.69999694824219</c:v>
                </c:pt>
                <c:pt idx="67">
                  <c:v>67.25</c:v>
                </c:pt>
                <c:pt idx="68">
                  <c:v>58</c:v>
                </c:pt>
                <c:pt idx="69">
                  <c:v>84.5</c:v>
                </c:pt>
                <c:pt idx="70">
                  <c:v>75.75</c:v>
                </c:pt>
                <c:pt idx="71">
                  <c:v>52.25</c:v>
                </c:pt>
                <c:pt idx="72">
                  <c:v>121</c:v>
                </c:pt>
                <c:pt idx="73">
                  <c:v>219.19999694824219</c:v>
                </c:pt>
                <c:pt idx="74">
                  <c:v>204</c:v>
                </c:pt>
                <c:pt idx="75">
                  <c:v>162.5</c:v>
                </c:pt>
                <c:pt idx="76">
                  <c:v>196.19999694824219</c:v>
                </c:pt>
                <c:pt idx="77">
                  <c:v>244.19999694824219</c:v>
                </c:pt>
                <c:pt idx="78">
                  <c:v>242</c:v>
                </c:pt>
                <c:pt idx="79">
                  <c:v>243</c:v>
                </c:pt>
                <c:pt idx="80">
                  <c:v>496</c:v>
                </c:pt>
                <c:pt idx="81">
                  <c:v>2451</c:v>
                </c:pt>
                <c:pt idx="82">
                  <c:v>16880</c:v>
                </c:pt>
                <c:pt idx="83">
                  <c:v>61950</c:v>
                </c:pt>
                <c:pt idx="84">
                  <c:v>100000</c:v>
                </c:pt>
                <c:pt idx="85">
                  <c:v>74970</c:v>
                </c:pt>
                <c:pt idx="86">
                  <c:v>25820</c:v>
                </c:pt>
                <c:pt idx="87">
                  <c:v>4104</c:v>
                </c:pt>
                <c:pt idx="88">
                  <c:v>610.29998779296875</c:v>
                </c:pt>
                <c:pt idx="89">
                  <c:v>558.79998779296875</c:v>
                </c:pt>
                <c:pt idx="90">
                  <c:v>908.5</c:v>
                </c:pt>
                <c:pt idx="91">
                  <c:v>1073</c:v>
                </c:pt>
                <c:pt idx="92">
                  <c:v>848.79998779296875</c:v>
                </c:pt>
                <c:pt idx="93">
                  <c:v>528.20001220703125</c:v>
                </c:pt>
                <c:pt idx="94">
                  <c:v>276.79998779296875</c:v>
                </c:pt>
                <c:pt idx="95">
                  <c:v>193.30000305175781</c:v>
                </c:pt>
                <c:pt idx="96">
                  <c:v>246.19999694824219</c:v>
                </c:pt>
                <c:pt idx="97">
                  <c:v>253.30000305175781</c:v>
                </c:pt>
                <c:pt idx="98">
                  <c:v>176</c:v>
                </c:pt>
                <c:pt idx="99">
                  <c:v>115.5</c:v>
                </c:pt>
                <c:pt idx="100">
                  <c:v>89.75</c:v>
                </c:pt>
                <c:pt idx="101">
                  <c:v>59.5</c:v>
                </c:pt>
                <c:pt idx="102">
                  <c:v>83.25</c:v>
                </c:pt>
                <c:pt idx="103">
                  <c:v>134.30000305175781</c:v>
                </c:pt>
                <c:pt idx="104">
                  <c:v>125</c:v>
                </c:pt>
                <c:pt idx="105">
                  <c:v>96.25</c:v>
                </c:pt>
                <c:pt idx="106">
                  <c:v>98</c:v>
                </c:pt>
                <c:pt idx="107">
                  <c:v>131.5</c:v>
                </c:pt>
                <c:pt idx="108">
                  <c:v>159.5</c:v>
                </c:pt>
                <c:pt idx="109">
                  <c:v>141.80000305175781</c:v>
                </c:pt>
                <c:pt idx="110">
                  <c:v>122.19999694824219</c:v>
                </c:pt>
                <c:pt idx="111">
                  <c:v>125.5</c:v>
                </c:pt>
                <c:pt idx="112">
                  <c:v>100.19999694824219</c:v>
                </c:pt>
                <c:pt idx="113">
                  <c:v>85.5</c:v>
                </c:pt>
                <c:pt idx="114">
                  <c:v>130.80000305175781</c:v>
                </c:pt>
                <c:pt idx="115">
                  <c:v>146.80000305175781</c:v>
                </c:pt>
                <c:pt idx="116">
                  <c:v>109.5</c:v>
                </c:pt>
                <c:pt idx="117">
                  <c:v>99.75</c:v>
                </c:pt>
                <c:pt idx="118">
                  <c:v>112</c:v>
                </c:pt>
                <c:pt idx="119">
                  <c:v>112.69999694824219</c:v>
                </c:pt>
                <c:pt idx="120">
                  <c:v>126.30000305175781</c:v>
                </c:pt>
                <c:pt idx="121">
                  <c:v>158.69999694824219</c:v>
                </c:pt>
                <c:pt idx="122">
                  <c:v>163.80000305175781</c:v>
                </c:pt>
                <c:pt idx="123">
                  <c:v>128</c:v>
                </c:pt>
                <c:pt idx="124">
                  <c:v>112.30000305175781</c:v>
                </c:pt>
                <c:pt idx="125">
                  <c:v>192.80000305175781</c:v>
                </c:pt>
                <c:pt idx="126">
                  <c:v>288.5</c:v>
                </c:pt>
                <c:pt idx="127">
                  <c:v>295</c:v>
                </c:pt>
                <c:pt idx="128">
                  <c:v>310.29998779296875</c:v>
                </c:pt>
                <c:pt idx="129">
                  <c:v>343</c:v>
                </c:pt>
                <c:pt idx="130">
                  <c:v>564.79998779296875</c:v>
                </c:pt>
                <c:pt idx="131">
                  <c:v>1707</c:v>
                </c:pt>
                <c:pt idx="132">
                  <c:v>11460</c:v>
                </c:pt>
                <c:pt idx="133">
                  <c:v>61120</c:v>
                </c:pt>
                <c:pt idx="134">
                  <c:v>127100</c:v>
                </c:pt>
                <c:pt idx="135">
                  <c:v>117000</c:v>
                </c:pt>
                <c:pt idx="136">
                  <c:v>48200</c:v>
                </c:pt>
                <c:pt idx="137">
                  <c:v>8125</c:v>
                </c:pt>
                <c:pt idx="138">
                  <c:v>1137</c:v>
                </c:pt>
                <c:pt idx="139">
                  <c:v>871</c:v>
                </c:pt>
                <c:pt idx="140">
                  <c:v>1410</c:v>
                </c:pt>
                <c:pt idx="141">
                  <c:v>1689</c:v>
                </c:pt>
                <c:pt idx="142">
                  <c:v>1448</c:v>
                </c:pt>
                <c:pt idx="143">
                  <c:v>1022</c:v>
                </c:pt>
                <c:pt idx="144">
                  <c:v>613</c:v>
                </c:pt>
                <c:pt idx="145">
                  <c:v>413.5</c:v>
                </c:pt>
                <c:pt idx="146">
                  <c:v>508.20001220703125</c:v>
                </c:pt>
                <c:pt idx="147">
                  <c:v>519.70001220703125</c:v>
                </c:pt>
                <c:pt idx="148">
                  <c:v>311.5</c:v>
                </c:pt>
                <c:pt idx="149">
                  <c:v>156.5</c:v>
                </c:pt>
                <c:pt idx="150">
                  <c:v>107.5</c:v>
                </c:pt>
                <c:pt idx="151">
                  <c:v>114.5</c:v>
                </c:pt>
                <c:pt idx="152">
                  <c:v>189.80000305175781</c:v>
                </c:pt>
                <c:pt idx="153">
                  <c:v>284.20001220703125</c:v>
                </c:pt>
                <c:pt idx="154">
                  <c:v>339.29998779296875</c:v>
                </c:pt>
                <c:pt idx="155">
                  <c:v>273.20001220703125</c:v>
                </c:pt>
                <c:pt idx="156">
                  <c:v>165.80000305175781</c:v>
                </c:pt>
                <c:pt idx="157">
                  <c:v>179.5</c:v>
                </c:pt>
                <c:pt idx="158">
                  <c:v>227</c:v>
                </c:pt>
                <c:pt idx="159">
                  <c:v>186</c:v>
                </c:pt>
                <c:pt idx="160">
                  <c:v>169.5</c:v>
                </c:pt>
                <c:pt idx="161">
                  <c:v>228.80000305175781</c:v>
                </c:pt>
                <c:pt idx="162">
                  <c:v>252.30000305175781</c:v>
                </c:pt>
                <c:pt idx="163">
                  <c:v>191</c:v>
                </c:pt>
                <c:pt idx="164">
                  <c:v>143.80000305175781</c:v>
                </c:pt>
                <c:pt idx="165">
                  <c:v>191</c:v>
                </c:pt>
                <c:pt idx="166">
                  <c:v>238.80000305175781</c:v>
                </c:pt>
                <c:pt idx="167">
                  <c:v>237</c:v>
                </c:pt>
                <c:pt idx="168">
                  <c:v>223.5</c:v>
                </c:pt>
                <c:pt idx="169">
                  <c:v>181.69999694824219</c:v>
                </c:pt>
                <c:pt idx="170">
                  <c:v>106.69999694824219</c:v>
                </c:pt>
                <c:pt idx="171">
                  <c:v>66.75</c:v>
                </c:pt>
                <c:pt idx="172">
                  <c:v>101</c:v>
                </c:pt>
                <c:pt idx="173">
                  <c:v>154.5</c:v>
                </c:pt>
                <c:pt idx="174">
                  <c:v>171.5</c:v>
                </c:pt>
                <c:pt idx="175">
                  <c:v>155.5</c:v>
                </c:pt>
                <c:pt idx="176">
                  <c:v>154.5</c:v>
                </c:pt>
                <c:pt idx="177">
                  <c:v>186.30000305175781</c:v>
                </c:pt>
                <c:pt idx="178">
                  <c:v>254.5</c:v>
                </c:pt>
                <c:pt idx="179">
                  <c:v>330.5</c:v>
                </c:pt>
                <c:pt idx="180">
                  <c:v>483.79998779296875</c:v>
                </c:pt>
                <c:pt idx="181">
                  <c:v>1244</c:v>
                </c:pt>
                <c:pt idx="182">
                  <c:v>6765</c:v>
                </c:pt>
                <c:pt idx="183">
                  <c:v>39370</c:v>
                </c:pt>
                <c:pt idx="184">
                  <c:v>94790</c:v>
                </c:pt>
                <c:pt idx="185">
                  <c:v>103000</c:v>
                </c:pt>
                <c:pt idx="186">
                  <c:v>51560</c:v>
                </c:pt>
                <c:pt idx="187">
                  <c:v>10880</c:v>
                </c:pt>
                <c:pt idx="188">
                  <c:v>1269</c:v>
                </c:pt>
                <c:pt idx="189">
                  <c:v>543.29998779296875</c:v>
                </c:pt>
                <c:pt idx="190">
                  <c:v>790.20001220703125</c:v>
                </c:pt>
                <c:pt idx="191">
                  <c:v>1011</c:v>
                </c:pt>
                <c:pt idx="192">
                  <c:v>918</c:v>
                </c:pt>
                <c:pt idx="193">
                  <c:v>597</c:v>
                </c:pt>
                <c:pt idx="194">
                  <c:v>369.70001220703125</c:v>
                </c:pt>
                <c:pt idx="195">
                  <c:v>271</c:v>
                </c:pt>
                <c:pt idx="196">
                  <c:v>294.70001220703125</c:v>
                </c:pt>
                <c:pt idx="197">
                  <c:v>411.5</c:v>
                </c:pt>
                <c:pt idx="198">
                  <c:v>363.5</c:v>
                </c:pt>
                <c:pt idx="199">
                  <c:v>209.19999694824219</c:v>
                </c:pt>
                <c:pt idx="200">
                  <c:v>125.80000305175781</c:v>
                </c:pt>
                <c:pt idx="201">
                  <c:v>116.5</c:v>
                </c:pt>
                <c:pt idx="202">
                  <c:v>171.80000305175781</c:v>
                </c:pt>
                <c:pt idx="203">
                  <c:v>214.5</c:v>
                </c:pt>
                <c:pt idx="204">
                  <c:v>223</c:v>
                </c:pt>
                <c:pt idx="205">
                  <c:v>224.30000305175781</c:v>
                </c:pt>
                <c:pt idx="206">
                  <c:v>200.19999694824219</c:v>
                </c:pt>
                <c:pt idx="207">
                  <c:v>209.19999694824219</c:v>
                </c:pt>
                <c:pt idx="208">
                  <c:v>236.80000305175781</c:v>
                </c:pt>
                <c:pt idx="209">
                  <c:v>170.5</c:v>
                </c:pt>
                <c:pt idx="210">
                  <c:v>87.25</c:v>
                </c:pt>
                <c:pt idx="211">
                  <c:v>77.75</c:v>
                </c:pt>
                <c:pt idx="212">
                  <c:v>96</c:v>
                </c:pt>
                <c:pt idx="213">
                  <c:v>92.5</c:v>
                </c:pt>
                <c:pt idx="214">
                  <c:v>91</c:v>
                </c:pt>
                <c:pt idx="215">
                  <c:v>102.5</c:v>
                </c:pt>
                <c:pt idx="216">
                  <c:v>136</c:v>
                </c:pt>
                <c:pt idx="217">
                  <c:v>189</c:v>
                </c:pt>
                <c:pt idx="218">
                  <c:v>179.80000305175781</c:v>
                </c:pt>
                <c:pt idx="219">
                  <c:v>146.80000305175781</c:v>
                </c:pt>
                <c:pt idx="220">
                  <c:v>136.69999694824219</c:v>
                </c:pt>
                <c:pt idx="221">
                  <c:v>129.30000305175781</c:v>
                </c:pt>
                <c:pt idx="222">
                  <c:v>123</c:v>
                </c:pt>
                <c:pt idx="223">
                  <c:v>106.5</c:v>
                </c:pt>
                <c:pt idx="224">
                  <c:v>137.69999694824219</c:v>
                </c:pt>
                <c:pt idx="225">
                  <c:v>217.5</c:v>
                </c:pt>
                <c:pt idx="226">
                  <c:v>296</c:v>
                </c:pt>
                <c:pt idx="227">
                  <c:v>354</c:v>
                </c:pt>
                <c:pt idx="228">
                  <c:v>349.5</c:v>
                </c:pt>
                <c:pt idx="229">
                  <c:v>297.5</c:v>
                </c:pt>
                <c:pt idx="230">
                  <c:v>328.79998779296875</c:v>
                </c:pt>
                <c:pt idx="231">
                  <c:v>839</c:v>
                </c:pt>
                <c:pt idx="232">
                  <c:v>4268</c:v>
                </c:pt>
                <c:pt idx="233">
                  <c:v>21940</c:v>
                </c:pt>
                <c:pt idx="234">
                  <c:v>59550</c:v>
                </c:pt>
                <c:pt idx="235">
                  <c:v>77950</c:v>
                </c:pt>
                <c:pt idx="236">
                  <c:v>49410</c:v>
                </c:pt>
                <c:pt idx="237">
                  <c:v>15020</c:v>
                </c:pt>
                <c:pt idx="238">
                  <c:v>2779</c:v>
                </c:pt>
                <c:pt idx="239">
                  <c:v>635.5</c:v>
                </c:pt>
                <c:pt idx="240">
                  <c:v>547.5</c:v>
                </c:pt>
                <c:pt idx="241">
                  <c:v>837</c:v>
                </c:pt>
                <c:pt idx="242">
                  <c:v>844.5</c:v>
                </c:pt>
                <c:pt idx="243">
                  <c:v>561.20001220703125</c:v>
                </c:pt>
                <c:pt idx="244">
                  <c:v>321.20001220703125</c:v>
                </c:pt>
                <c:pt idx="245">
                  <c:v>228.80000305175781</c:v>
                </c:pt>
                <c:pt idx="246">
                  <c:v>250.5</c:v>
                </c:pt>
                <c:pt idx="247">
                  <c:v>324.29998779296875</c:v>
                </c:pt>
                <c:pt idx="248">
                  <c:v>320.79998779296875</c:v>
                </c:pt>
                <c:pt idx="249">
                  <c:v>198.19999694824219</c:v>
                </c:pt>
                <c:pt idx="250">
                  <c:v>113.30000305175781</c:v>
                </c:pt>
                <c:pt idx="251">
                  <c:v>108.30000305175781</c:v>
                </c:pt>
                <c:pt idx="252">
                  <c:v>127.30000305175781</c:v>
                </c:pt>
                <c:pt idx="253">
                  <c:v>200.69999694824219</c:v>
                </c:pt>
                <c:pt idx="254">
                  <c:v>234.5</c:v>
                </c:pt>
                <c:pt idx="255">
                  <c:v>164.30000305175781</c:v>
                </c:pt>
                <c:pt idx="256">
                  <c:v>144.19999694824219</c:v>
                </c:pt>
                <c:pt idx="257">
                  <c:v>230.30000305175781</c:v>
                </c:pt>
                <c:pt idx="258">
                  <c:v>272.79998779296875</c:v>
                </c:pt>
                <c:pt idx="259">
                  <c:v>201.5</c:v>
                </c:pt>
                <c:pt idx="260">
                  <c:v>131</c:v>
                </c:pt>
                <c:pt idx="261">
                  <c:v>134.30000305175781</c:v>
                </c:pt>
                <c:pt idx="262">
                  <c:v>155</c:v>
                </c:pt>
                <c:pt idx="263">
                  <c:v>156.30000305175781</c:v>
                </c:pt>
                <c:pt idx="264">
                  <c:v>179.5</c:v>
                </c:pt>
                <c:pt idx="265">
                  <c:v>202.30000305175781</c:v>
                </c:pt>
                <c:pt idx="266">
                  <c:v>161</c:v>
                </c:pt>
                <c:pt idx="267">
                  <c:v>110.30000305175781</c:v>
                </c:pt>
                <c:pt idx="268">
                  <c:v>104</c:v>
                </c:pt>
                <c:pt idx="269">
                  <c:v>117</c:v>
                </c:pt>
                <c:pt idx="270">
                  <c:v>131</c:v>
                </c:pt>
                <c:pt idx="271">
                  <c:v>145.5</c:v>
                </c:pt>
                <c:pt idx="272">
                  <c:v>161.5</c:v>
                </c:pt>
                <c:pt idx="273">
                  <c:v>165.5</c:v>
                </c:pt>
                <c:pt idx="274">
                  <c:v>154</c:v>
                </c:pt>
                <c:pt idx="275">
                  <c:v>161</c:v>
                </c:pt>
                <c:pt idx="276">
                  <c:v>169</c:v>
                </c:pt>
                <c:pt idx="277">
                  <c:v>152</c:v>
                </c:pt>
                <c:pt idx="278">
                  <c:v>173.80000305175781</c:v>
                </c:pt>
                <c:pt idx="279">
                  <c:v>252.30000305175781</c:v>
                </c:pt>
                <c:pt idx="280">
                  <c:v>330.5</c:v>
                </c:pt>
                <c:pt idx="281">
                  <c:v>590.70001220703125</c:v>
                </c:pt>
                <c:pt idx="282">
                  <c:v>2273</c:v>
                </c:pt>
                <c:pt idx="283">
                  <c:v>15250</c:v>
                </c:pt>
                <c:pt idx="284">
                  <c:v>58150</c:v>
                </c:pt>
                <c:pt idx="285">
                  <c:v>99710</c:v>
                </c:pt>
                <c:pt idx="286">
                  <c:v>80660</c:v>
                </c:pt>
                <c:pt idx="287">
                  <c:v>29890</c:v>
                </c:pt>
                <c:pt idx="288">
                  <c:v>4825</c:v>
                </c:pt>
                <c:pt idx="289">
                  <c:v>879.70001220703125</c:v>
                </c:pt>
                <c:pt idx="290">
                  <c:v>506.29998779296875</c:v>
                </c:pt>
                <c:pt idx="291">
                  <c:v>690.5</c:v>
                </c:pt>
                <c:pt idx="292">
                  <c:v>787.5</c:v>
                </c:pt>
                <c:pt idx="293">
                  <c:v>542.79998779296875</c:v>
                </c:pt>
                <c:pt idx="294">
                  <c:v>251.5</c:v>
                </c:pt>
                <c:pt idx="295">
                  <c:v>127.80000305175781</c:v>
                </c:pt>
                <c:pt idx="296">
                  <c:v>203.80000305175781</c:v>
                </c:pt>
                <c:pt idx="297">
                  <c:v>346</c:v>
                </c:pt>
                <c:pt idx="298">
                  <c:v>338.20001220703125</c:v>
                </c:pt>
                <c:pt idx="299">
                  <c:v>248</c:v>
                </c:pt>
                <c:pt idx="300">
                  <c:v>155.30000305175781</c:v>
                </c:pt>
                <c:pt idx="301">
                  <c:v>112.30000305175781</c:v>
                </c:pt>
                <c:pt idx="302">
                  <c:v>156</c:v>
                </c:pt>
                <c:pt idx="303">
                  <c:v>229.5</c:v>
                </c:pt>
                <c:pt idx="304">
                  <c:v>298.20001220703125</c:v>
                </c:pt>
                <c:pt idx="305">
                  <c:v>292.5</c:v>
                </c:pt>
                <c:pt idx="306">
                  <c:v>192.80000305175781</c:v>
                </c:pt>
                <c:pt idx="307">
                  <c:v>102.30000305175781</c:v>
                </c:pt>
                <c:pt idx="308">
                  <c:v>100.19999694824219</c:v>
                </c:pt>
                <c:pt idx="309">
                  <c:v>142.80000305175781</c:v>
                </c:pt>
                <c:pt idx="310">
                  <c:v>164.30000305175781</c:v>
                </c:pt>
                <c:pt idx="311">
                  <c:v>150.80000305175781</c:v>
                </c:pt>
                <c:pt idx="312">
                  <c:v>119</c:v>
                </c:pt>
                <c:pt idx="313">
                  <c:v>118</c:v>
                </c:pt>
                <c:pt idx="314">
                  <c:v>126.5</c:v>
                </c:pt>
                <c:pt idx="315">
                  <c:v>126.30000305175781</c:v>
                </c:pt>
                <c:pt idx="316">
                  <c:v>139.30000305175781</c:v>
                </c:pt>
                <c:pt idx="317">
                  <c:v>138.5</c:v>
                </c:pt>
                <c:pt idx="318">
                  <c:v>165</c:v>
                </c:pt>
                <c:pt idx="319">
                  <c:v>209.80000305175781</c:v>
                </c:pt>
                <c:pt idx="320">
                  <c:v>197</c:v>
                </c:pt>
                <c:pt idx="321">
                  <c:v>178.30000305175781</c:v>
                </c:pt>
                <c:pt idx="322">
                  <c:v>207.80000305175781</c:v>
                </c:pt>
                <c:pt idx="323">
                  <c:v>246.5</c:v>
                </c:pt>
                <c:pt idx="324">
                  <c:v>246.19999694824219</c:v>
                </c:pt>
                <c:pt idx="325">
                  <c:v>209.5</c:v>
                </c:pt>
                <c:pt idx="326">
                  <c:v>190</c:v>
                </c:pt>
                <c:pt idx="327">
                  <c:v>234.19999694824219</c:v>
                </c:pt>
                <c:pt idx="328">
                  <c:v>306</c:v>
                </c:pt>
                <c:pt idx="329">
                  <c:v>345</c:v>
                </c:pt>
                <c:pt idx="330">
                  <c:v>389.29998779296875</c:v>
                </c:pt>
                <c:pt idx="331">
                  <c:v>522.5</c:v>
                </c:pt>
                <c:pt idx="332">
                  <c:v>1385</c:v>
                </c:pt>
                <c:pt idx="333">
                  <c:v>11280</c:v>
                </c:pt>
                <c:pt idx="334">
                  <c:v>63480</c:v>
                </c:pt>
                <c:pt idx="335">
                  <c:v>134900</c:v>
                </c:pt>
                <c:pt idx="336">
                  <c:v>126200</c:v>
                </c:pt>
                <c:pt idx="337">
                  <c:v>52530</c:v>
                </c:pt>
                <c:pt idx="338">
                  <c:v>8948</c:v>
                </c:pt>
                <c:pt idx="339">
                  <c:v>1397</c:v>
                </c:pt>
                <c:pt idx="340">
                  <c:v>907.79998779296875</c:v>
                </c:pt>
                <c:pt idx="341">
                  <c:v>1484</c:v>
                </c:pt>
                <c:pt idx="342">
                  <c:v>1711</c:v>
                </c:pt>
                <c:pt idx="343">
                  <c:v>1174</c:v>
                </c:pt>
                <c:pt idx="344">
                  <c:v>564.5</c:v>
                </c:pt>
                <c:pt idx="345">
                  <c:v>328</c:v>
                </c:pt>
                <c:pt idx="346">
                  <c:v>297.5</c:v>
                </c:pt>
                <c:pt idx="347">
                  <c:v>439.79998779296875</c:v>
                </c:pt>
                <c:pt idx="348">
                  <c:v>594.5</c:v>
                </c:pt>
                <c:pt idx="349">
                  <c:v>464.29998779296875</c:v>
                </c:pt>
                <c:pt idx="350">
                  <c:v>231</c:v>
                </c:pt>
                <c:pt idx="351">
                  <c:v>173.80000305175781</c:v>
                </c:pt>
                <c:pt idx="352">
                  <c:v>186.69999694824219</c:v>
                </c:pt>
                <c:pt idx="353">
                  <c:v>289.5</c:v>
                </c:pt>
                <c:pt idx="354">
                  <c:v>541</c:v>
                </c:pt>
                <c:pt idx="355">
                  <c:v>603.70001220703125</c:v>
                </c:pt>
                <c:pt idx="356">
                  <c:v>368.5</c:v>
                </c:pt>
                <c:pt idx="357">
                  <c:v>168</c:v>
                </c:pt>
                <c:pt idx="358">
                  <c:v>105.80000305175781</c:v>
                </c:pt>
                <c:pt idx="359">
                  <c:v>98.25</c:v>
                </c:pt>
                <c:pt idx="360">
                  <c:v>119.80000305175781</c:v>
                </c:pt>
                <c:pt idx="361">
                  <c:v>132.30000305175781</c:v>
                </c:pt>
                <c:pt idx="362">
                  <c:v>109</c:v>
                </c:pt>
                <c:pt idx="363">
                  <c:v>87.25</c:v>
                </c:pt>
                <c:pt idx="364">
                  <c:v>103</c:v>
                </c:pt>
                <c:pt idx="365">
                  <c:v>158</c:v>
                </c:pt>
                <c:pt idx="366">
                  <c:v>214.5</c:v>
                </c:pt>
                <c:pt idx="367">
                  <c:v>189.30000305175781</c:v>
                </c:pt>
                <c:pt idx="368">
                  <c:v>110.5</c:v>
                </c:pt>
                <c:pt idx="369">
                  <c:v>72</c:v>
                </c:pt>
                <c:pt idx="370">
                  <c:v>84.25</c:v>
                </c:pt>
                <c:pt idx="371">
                  <c:v>103.80000305175781</c:v>
                </c:pt>
                <c:pt idx="372">
                  <c:v>106.69999694824219</c:v>
                </c:pt>
                <c:pt idx="373">
                  <c:v>123.5</c:v>
                </c:pt>
                <c:pt idx="374">
                  <c:v>155.5</c:v>
                </c:pt>
                <c:pt idx="375">
                  <c:v>189.80000305175781</c:v>
                </c:pt>
                <c:pt idx="376">
                  <c:v>198.5</c:v>
                </c:pt>
                <c:pt idx="377">
                  <c:v>146.80000305175781</c:v>
                </c:pt>
                <c:pt idx="378">
                  <c:v>138.80000305175781</c:v>
                </c:pt>
                <c:pt idx="379">
                  <c:v>245.30000305175781</c:v>
                </c:pt>
                <c:pt idx="380">
                  <c:v>386.79998779296875</c:v>
                </c:pt>
                <c:pt idx="381">
                  <c:v>544.5</c:v>
                </c:pt>
                <c:pt idx="382">
                  <c:v>1371</c:v>
                </c:pt>
                <c:pt idx="383">
                  <c:v>8020</c:v>
                </c:pt>
                <c:pt idx="384">
                  <c:v>45890</c:v>
                </c:pt>
                <c:pt idx="385">
                  <c:v>109700</c:v>
                </c:pt>
                <c:pt idx="386">
                  <c:v>117500</c:v>
                </c:pt>
                <c:pt idx="387">
                  <c:v>56520</c:v>
                </c:pt>
                <c:pt idx="388">
                  <c:v>10990</c:v>
                </c:pt>
                <c:pt idx="389">
                  <c:v>1467</c:v>
                </c:pt>
                <c:pt idx="390">
                  <c:v>535.5</c:v>
                </c:pt>
                <c:pt idx="391">
                  <c:v>830</c:v>
                </c:pt>
                <c:pt idx="392">
                  <c:v>1088</c:v>
                </c:pt>
                <c:pt idx="393">
                  <c:v>760</c:v>
                </c:pt>
                <c:pt idx="394">
                  <c:v>327.70001220703125</c:v>
                </c:pt>
                <c:pt idx="395">
                  <c:v>147.19999694824219</c:v>
                </c:pt>
                <c:pt idx="396">
                  <c:v>212</c:v>
                </c:pt>
                <c:pt idx="397">
                  <c:v>452</c:v>
                </c:pt>
                <c:pt idx="398">
                  <c:v>551.29998779296875</c:v>
                </c:pt>
                <c:pt idx="399">
                  <c:v>370.5</c:v>
                </c:pt>
                <c:pt idx="400">
                  <c:v>186</c:v>
                </c:pt>
                <c:pt idx="401">
                  <c:v>121.80000305175781</c:v>
                </c:pt>
                <c:pt idx="402">
                  <c:v>123.80000305175781</c:v>
                </c:pt>
                <c:pt idx="403">
                  <c:v>199.19999694824219</c:v>
                </c:pt>
                <c:pt idx="404">
                  <c:v>281.29998779296875</c:v>
                </c:pt>
                <c:pt idx="405">
                  <c:v>292.79998779296875</c:v>
                </c:pt>
                <c:pt idx="406">
                  <c:v>245</c:v>
                </c:pt>
                <c:pt idx="407">
                  <c:v>206.69999694824219</c:v>
                </c:pt>
                <c:pt idx="408">
                  <c:v>202.30000305175781</c:v>
                </c:pt>
                <c:pt idx="409">
                  <c:v>210.5</c:v>
                </c:pt>
                <c:pt idx="410">
                  <c:v>208.69999694824219</c:v>
                </c:pt>
                <c:pt idx="411">
                  <c:v>181</c:v>
                </c:pt>
                <c:pt idx="412">
                  <c:v>165.80000305175781</c:v>
                </c:pt>
                <c:pt idx="413">
                  <c:v>174.5</c:v>
                </c:pt>
                <c:pt idx="414">
                  <c:v>149.80000305175781</c:v>
                </c:pt>
                <c:pt idx="415">
                  <c:v>108.69999694824219</c:v>
                </c:pt>
                <c:pt idx="416">
                  <c:v>132.5</c:v>
                </c:pt>
                <c:pt idx="417">
                  <c:v>186.30000305175781</c:v>
                </c:pt>
                <c:pt idx="418">
                  <c:v>178.5</c:v>
                </c:pt>
                <c:pt idx="419">
                  <c:v>141.30000305175781</c:v>
                </c:pt>
                <c:pt idx="420">
                  <c:v>138.80000305175781</c:v>
                </c:pt>
                <c:pt idx="421">
                  <c:v>160</c:v>
                </c:pt>
                <c:pt idx="422">
                  <c:v>196.19999694824219</c:v>
                </c:pt>
                <c:pt idx="423">
                  <c:v>205.30000305175781</c:v>
                </c:pt>
                <c:pt idx="424">
                  <c:v>154.5</c:v>
                </c:pt>
                <c:pt idx="425">
                  <c:v>104.5</c:v>
                </c:pt>
                <c:pt idx="426">
                  <c:v>102.80000305175781</c:v>
                </c:pt>
                <c:pt idx="427">
                  <c:v>125.80000305175781</c:v>
                </c:pt>
                <c:pt idx="428">
                  <c:v>134</c:v>
                </c:pt>
                <c:pt idx="429">
                  <c:v>188</c:v>
                </c:pt>
                <c:pt idx="430">
                  <c:v>282</c:v>
                </c:pt>
                <c:pt idx="431">
                  <c:v>438</c:v>
                </c:pt>
                <c:pt idx="432">
                  <c:v>996.29998779296875</c:v>
                </c:pt>
                <c:pt idx="433">
                  <c:v>5427</c:v>
                </c:pt>
                <c:pt idx="434">
                  <c:v>22860</c:v>
                </c:pt>
                <c:pt idx="435">
                  <c:v>49500</c:v>
                </c:pt>
                <c:pt idx="436">
                  <c:v>54780</c:v>
                </c:pt>
                <c:pt idx="437">
                  <c:v>30640</c:v>
                </c:pt>
                <c:pt idx="438">
                  <c:v>8634</c:v>
                </c:pt>
                <c:pt idx="439">
                  <c:v>1774</c:v>
                </c:pt>
                <c:pt idx="440">
                  <c:v>525.79998779296875</c:v>
                </c:pt>
                <c:pt idx="441">
                  <c:v>367</c:v>
                </c:pt>
                <c:pt idx="442">
                  <c:v>431.5</c:v>
                </c:pt>
                <c:pt idx="443">
                  <c:v>384.5</c:v>
                </c:pt>
                <c:pt idx="444">
                  <c:v>195.19999694824219</c:v>
                </c:pt>
                <c:pt idx="445">
                  <c:v>80.75</c:v>
                </c:pt>
                <c:pt idx="446">
                  <c:v>88.75</c:v>
                </c:pt>
                <c:pt idx="447">
                  <c:v>197.5</c:v>
                </c:pt>
                <c:pt idx="448">
                  <c:v>295.79998779296875</c:v>
                </c:pt>
                <c:pt idx="449">
                  <c:v>230.80000305175781</c:v>
                </c:pt>
                <c:pt idx="450">
                  <c:v>118.30000305175781</c:v>
                </c:pt>
                <c:pt idx="451">
                  <c:v>88.25</c:v>
                </c:pt>
                <c:pt idx="452">
                  <c:v>103.5</c:v>
                </c:pt>
                <c:pt idx="453">
                  <c:v>114.30000305175781</c:v>
                </c:pt>
                <c:pt idx="454">
                  <c:v>95.5</c:v>
                </c:pt>
                <c:pt idx="455">
                  <c:v>93.25</c:v>
                </c:pt>
                <c:pt idx="456">
                  <c:v>121.19999694824219</c:v>
                </c:pt>
                <c:pt idx="457">
                  <c:v>126.80000305175781</c:v>
                </c:pt>
                <c:pt idx="458">
                  <c:v>94.25</c:v>
                </c:pt>
                <c:pt idx="459">
                  <c:v>56</c:v>
                </c:pt>
                <c:pt idx="460">
                  <c:v>60.5</c:v>
                </c:pt>
                <c:pt idx="461">
                  <c:v>84.25</c:v>
                </c:pt>
                <c:pt idx="462">
                  <c:v>76.75</c:v>
                </c:pt>
                <c:pt idx="463">
                  <c:v>49.25</c:v>
                </c:pt>
                <c:pt idx="464">
                  <c:v>36</c:v>
                </c:pt>
                <c:pt idx="465">
                  <c:v>47.25</c:v>
                </c:pt>
                <c:pt idx="466">
                  <c:v>66.75</c:v>
                </c:pt>
                <c:pt idx="467">
                  <c:v>87.25</c:v>
                </c:pt>
                <c:pt idx="468">
                  <c:v>89</c:v>
                </c:pt>
                <c:pt idx="469">
                  <c:v>58</c:v>
                </c:pt>
                <c:pt idx="470">
                  <c:v>60.25</c:v>
                </c:pt>
                <c:pt idx="471">
                  <c:v>97</c:v>
                </c:pt>
                <c:pt idx="472">
                  <c:v>103.5</c:v>
                </c:pt>
                <c:pt idx="473">
                  <c:v>99</c:v>
                </c:pt>
                <c:pt idx="474">
                  <c:v>80.5</c:v>
                </c:pt>
                <c:pt idx="475">
                  <c:v>37.25</c:v>
                </c:pt>
                <c:pt idx="476">
                  <c:v>19.5</c:v>
                </c:pt>
                <c:pt idx="477">
                  <c:v>48.75</c:v>
                </c:pt>
                <c:pt idx="478">
                  <c:v>85.75</c:v>
                </c:pt>
                <c:pt idx="479">
                  <c:v>102.5</c:v>
                </c:pt>
                <c:pt idx="480">
                  <c:v>129</c:v>
                </c:pt>
                <c:pt idx="481">
                  <c:v>159</c:v>
                </c:pt>
                <c:pt idx="482">
                  <c:v>419.70001220703125</c:v>
                </c:pt>
                <c:pt idx="483">
                  <c:v>2199</c:v>
                </c:pt>
                <c:pt idx="484">
                  <c:v>7667</c:v>
                </c:pt>
                <c:pt idx="485">
                  <c:v>15510</c:v>
                </c:pt>
                <c:pt idx="486">
                  <c:v>17590</c:v>
                </c:pt>
                <c:pt idx="487">
                  <c:v>10720</c:v>
                </c:pt>
                <c:pt idx="488">
                  <c:v>3392</c:v>
                </c:pt>
                <c:pt idx="489">
                  <c:v>718.79998779296875</c:v>
                </c:pt>
                <c:pt idx="490">
                  <c:v>260.29998779296875</c:v>
                </c:pt>
                <c:pt idx="491">
                  <c:v>191</c:v>
                </c:pt>
                <c:pt idx="492">
                  <c:v>178.30000305175781</c:v>
                </c:pt>
                <c:pt idx="493">
                  <c:v>126.5</c:v>
                </c:pt>
                <c:pt idx="494">
                  <c:v>76</c:v>
                </c:pt>
                <c:pt idx="495">
                  <c:v>51.5</c:v>
                </c:pt>
                <c:pt idx="496">
                  <c:v>39.25</c:v>
                </c:pt>
                <c:pt idx="497">
                  <c:v>38</c:v>
                </c:pt>
                <c:pt idx="498">
                  <c:v>59.25</c:v>
                </c:pt>
                <c:pt idx="499">
                  <c:v>98.75</c:v>
                </c:pt>
                <c:pt idx="500">
                  <c:v>107.5</c:v>
                </c:pt>
                <c:pt idx="501">
                  <c:v>75.5</c:v>
                </c:pt>
                <c:pt idx="502">
                  <c:v>65.5</c:v>
                </c:pt>
                <c:pt idx="503">
                  <c:v>72.25</c:v>
                </c:pt>
                <c:pt idx="504">
                  <c:v>65</c:v>
                </c:pt>
                <c:pt idx="505">
                  <c:v>70.5</c:v>
                </c:pt>
                <c:pt idx="506">
                  <c:v>70.5</c:v>
                </c:pt>
                <c:pt idx="507">
                  <c:v>49</c:v>
                </c:pt>
                <c:pt idx="508">
                  <c:v>42.75</c:v>
                </c:pt>
                <c:pt idx="509">
                  <c:v>43.25</c:v>
                </c:pt>
                <c:pt idx="510">
                  <c:v>66.25</c:v>
                </c:pt>
                <c:pt idx="511">
                  <c:v>106.30000305175781</c:v>
                </c:pt>
                <c:pt idx="512">
                  <c:v>92.75</c:v>
                </c:pt>
                <c:pt idx="513">
                  <c:v>66.5</c:v>
                </c:pt>
                <c:pt idx="514">
                  <c:v>61.25</c:v>
                </c:pt>
                <c:pt idx="515">
                  <c:v>69.75</c:v>
                </c:pt>
                <c:pt idx="516">
                  <c:v>89</c:v>
                </c:pt>
                <c:pt idx="517">
                  <c:v>62.75</c:v>
                </c:pt>
                <c:pt idx="518">
                  <c:v>56.25</c:v>
                </c:pt>
                <c:pt idx="519">
                  <c:v>94.75</c:v>
                </c:pt>
                <c:pt idx="520">
                  <c:v>80.25</c:v>
                </c:pt>
                <c:pt idx="521">
                  <c:v>42.5</c:v>
                </c:pt>
                <c:pt idx="522">
                  <c:v>22.5</c:v>
                </c:pt>
                <c:pt idx="523">
                  <c:v>35.75</c:v>
                </c:pt>
                <c:pt idx="524">
                  <c:v>81.25</c:v>
                </c:pt>
                <c:pt idx="525">
                  <c:v>131</c:v>
                </c:pt>
                <c:pt idx="526">
                  <c:v>173.80000305175781</c:v>
                </c:pt>
                <c:pt idx="527">
                  <c:v>172.5</c:v>
                </c:pt>
                <c:pt idx="528">
                  <c:v>157</c:v>
                </c:pt>
                <c:pt idx="529">
                  <c:v>156.5</c:v>
                </c:pt>
                <c:pt idx="530">
                  <c:v>136.30000305175781</c:v>
                </c:pt>
                <c:pt idx="531">
                  <c:v>193</c:v>
                </c:pt>
                <c:pt idx="532">
                  <c:v>457.70001220703125</c:v>
                </c:pt>
                <c:pt idx="533">
                  <c:v>1180</c:v>
                </c:pt>
                <c:pt idx="534">
                  <c:v>3061</c:v>
                </c:pt>
                <c:pt idx="535">
                  <c:v>5287</c:v>
                </c:pt>
                <c:pt idx="536">
                  <c:v>5567</c:v>
                </c:pt>
                <c:pt idx="537">
                  <c:v>3785</c:v>
                </c:pt>
                <c:pt idx="538">
                  <c:v>1727</c:v>
                </c:pt>
                <c:pt idx="539">
                  <c:v>584.29998779296875</c:v>
                </c:pt>
                <c:pt idx="540">
                  <c:v>302.5</c:v>
                </c:pt>
                <c:pt idx="541">
                  <c:v>283.29998779296875</c:v>
                </c:pt>
                <c:pt idx="542">
                  <c:v>253.80000305175781</c:v>
                </c:pt>
                <c:pt idx="543">
                  <c:v>225.19999694824219</c:v>
                </c:pt>
                <c:pt idx="544">
                  <c:v>202.5</c:v>
                </c:pt>
                <c:pt idx="545">
                  <c:v>189.80000305175781</c:v>
                </c:pt>
                <c:pt idx="546">
                  <c:v>190.30000305175781</c:v>
                </c:pt>
                <c:pt idx="547">
                  <c:v>138.80000305175781</c:v>
                </c:pt>
                <c:pt idx="548">
                  <c:v>82</c:v>
                </c:pt>
                <c:pt idx="549">
                  <c:v>74.25</c:v>
                </c:pt>
                <c:pt idx="550">
                  <c:v>87.25</c:v>
                </c:pt>
                <c:pt idx="551">
                  <c:v>83.5</c:v>
                </c:pt>
                <c:pt idx="552">
                  <c:v>54.75</c:v>
                </c:pt>
                <c:pt idx="553">
                  <c:v>43.5</c:v>
                </c:pt>
                <c:pt idx="554">
                  <c:v>52.5</c:v>
                </c:pt>
                <c:pt idx="555">
                  <c:v>82.5</c:v>
                </c:pt>
                <c:pt idx="556">
                  <c:v>96.5</c:v>
                </c:pt>
                <c:pt idx="557">
                  <c:v>51.75</c:v>
                </c:pt>
                <c:pt idx="558">
                  <c:v>22.75</c:v>
                </c:pt>
                <c:pt idx="559">
                  <c:v>53.75</c:v>
                </c:pt>
                <c:pt idx="560">
                  <c:v>82.25</c:v>
                </c:pt>
                <c:pt idx="561">
                  <c:v>76.25</c:v>
                </c:pt>
                <c:pt idx="562">
                  <c:v>62.25</c:v>
                </c:pt>
                <c:pt idx="563">
                  <c:v>67.75</c:v>
                </c:pt>
                <c:pt idx="564">
                  <c:v>68.5</c:v>
                </c:pt>
                <c:pt idx="565">
                  <c:v>46.25</c:v>
                </c:pt>
                <c:pt idx="566">
                  <c:v>39.5</c:v>
                </c:pt>
                <c:pt idx="567">
                  <c:v>43.75</c:v>
                </c:pt>
                <c:pt idx="568">
                  <c:v>40.75</c:v>
                </c:pt>
                <c:pt idx="569">
                  <c:v>45</c:v>
                </c:pt>
                <c:pt idx="570">
                  <c:v>43.25</c:v>
                </c:pt>
                <c:pt idx="571">
                  <c:v>18.75</c:v>
                </c:pt>
                <c:pt idx="572">
                  <c:v>9.75</c:v>
                </c:pt>
                <c:pt idx="573">
                  <c:v>37.25</c:v>
                </c:pt>
                <c:pt idx="574">
                  <c:v>50.5</c:v>
                </c:pt>
                <c:pt idx="575">
                  <c:v>26.25</c:v>
                </c:pt>
                <c:pt idx="576">
                  <c:v>7.75</c:v>
                </c:pt>
                <c:pt idx="577">
                  <c:v>12.25</c:v>
                </c:pt>
                <c:pt idx="578">
                  <c:v>15.5</c:v>
                </c:pt>
                <c:pt idx="579">
                  <c:v>38</c:v>
                </c:pt>
                <c:pt idx="580">
                  <c:v>75.75</c:v>
                </c:pt>
                <c:pt idx="581">
                  <c:v>70.75</c:v>
                </c:pt>
                <c:pt idx="582">
                  <c:v>53.5</c:v>
                </c:pt>
                <c:pt idx="583">
                  <c:v>135</c:v>
                </c:pt>
                <c:pt idx="584">
                  <c:v>427.70001220703125</c:v>
                </c:pt>
                <c:pt idx="585">
                  <c:v>844.29998779296875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6BD-4214-AF07-DD623AA19AC4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{8 min}'!$G$10:$G$11</c:f>
              <c:numCache>
                <c:formatCode>General</c:formatCode>
                <c:ptCount val="2"/>
                <c:pt idx="0">
                  <c:v>523.73858642578125</c:v>
                </c:pt>
                <c:pt idx="1">
                  <c:v>528.47186279296875</c:v>
                </c:pt>
              </c:numCache>
            </c:numRef>
          </c:xVal>
          <c:yVal>
            <c:numRef>
              <c:f>'Sheet1 {8 min}'!$F$13:$F$14</c:f>
              <c:numCache>
                <c:formatCode>General</c:formatCode>
                <c:ptCount val="2"/>
                <c:pt idx="0">
                  <c:v>13490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6BD-4214-AF07-DD623AA19AC4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{8 min}'!$G$4,'Sheet1 {8 min}'!$G$4)</c:f>
              <c:numCache>
                <c:formatCode>General</c:formatCode>
                <c:ptCount val="2"/>
                <c:pt idx="0">
                  <c:v>525.93902587890625</c:v>
                </c:pt>
                <c:pt idx="1">
                  <c:v>525.93902587890625</c:v>
                </c:pt>
              </c:numCache>
            </c:numRef>
          </c:xVal>
          <c:yVal>
            <c:numRef>
              <c:f>'Sheet1 {8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6BD-4214-AF07-DD623AA19AC4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{8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min}'!$E$1:$E$28</c:f>
              <c:numCache>
                <c:formatCode>General</c:formatCode>
                <c:ptCount val="28"/>
                <c:pt idx="0">
                  <c:v>33300</c:v>
                </c:pt>
                <c:pt idx="1">
                  <c:v>100000</c:v>
                </c:pt>
                <c:pt idx="2">
                  <c:v>127100</c:v>
                </c:pt>
                <c:pt idx="3">
                  <c:v>103000</c:v>
                </c:pt>
                <c:pt idx="4">
                  <c:v>77950</c:v>
                </c:pt>
                <c:pt idx="5">
                  <c:v>99710</c:v>
                </c:pt>
                <c:pt idx="6">
                  <c:v>134900</c:v>
                </c:pt>
                <c:pt idx="7">
                  <c:v>117500</c:v>
                </c:pt>
                <c:pt idx="8">
                  <c:v>54780</c:v>
                </c:pt>
                <c:pt idx="9">
                  <c:v>17590</c:v>
                </c:pt>
                <c:pt idx="10">
                  <c:v>5567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6BD-4214-AF07-DD623AA19AC4}"/>
            </c:ext>
          </c:extLst>
        </c:ser>
        <c:ser>
          <c:idx val="4"/>
          <c:order val="4"/>
          <c:tx>
            <c:v>Binomial p = 1.23E-10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min}'!$P$1:$P$31</c:f>
              <c:numCache>
                <c:formatCode>General</c:formatCode>
                <c:ptCount val="31"/>
                <c:pt idx="0">
                  <c:v>33825.809820406968</c:v>
                </c:pt>
                <c:pt idx="1">
                  <c:v>99261.011488805569</c:v>
                </c:pt>
                <c:pt idx="2">
                  <c:v>128028.03911637753</c:v>
                </c:pt>
                <c:pt idx="3">
                  <c:v>102041.80006430451</c:v>
                </c:pt>
                <c:pt idx="4">
                  <c:v>78614.224997837984</c:v>
                </c:pt>
                <c:pt idx="5">
                  <c:v>99600.255739223168</c:v>
                </c:pt>
                <c:pt idx="6">
                  <c:v>134681.65378102567</c:v>
                </c:pt>
                <c:pt idx="7">
                  <c:v>117688.38810120402</c:v>
                </c:pt>
                <c:pt idx="8">
                  <c:v>54965.494405410071</c:v>
                </c:pt>
                <c:pt idx="9">
                  <c:v>17313.12787895646</c:v>
                </c:pt>
                <c:pt idx="10">
                  <c:v>4197.9961203558632</c:v>
                </c:pt>
                <c:pt idx="11">
                  <c:v>877.9380688968339</c:v>
                </c:pt>
                <c:pt idx="12">
                  <c:v>206.64203748307614</c:v>
                </c:pt>
                <c:pt idx="13">
                  <c:v>92.508229962868953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6BD-4214-AF07-DD623AA19AC4}"/>
            </c:ext>
          </c:extLst>
        </c:ser>
        <c:ser>
          <c:idx val="5"/>
          <c:order val="5"/>
          <c:tx>
            <c:v>Bimodal(1) 4.7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min}'!$M$1:$M$31</c:f>
              <c:numCache>
                <c:formatCode>General</c:formatCode>
                <c:ptCount val="31"/>
                <c:pt idx="0">
                  <c:v>33821.689320081023</c:v>
                </c:pt>
                <c:pt idx="1">
                  <c:v>99151.184155569979</c:v>
                </c:pt>
                <c:pt idx="2">
                  <c:v>126759.92035540043</c:v>
                </c:pt>
                <c:pt idx="3">
                  <c:v>93774.350092267225</c:v>
                </c:pt>
                <c:pt idx="4">
                  <c:v>45411.328314657199</c:v>
                </c:pt>
                <c:pt idx="5">
                  <c:v>15682.240425983111</c:v>
                </c:pt>
                <c:pt idx="6">
                  <c:v>4195.8044404900184</c:v>
                </c:pt>
                <c:pt idx="7">
                  <c:v>957.08501059367211</c:v>
                </c:pt>
                <c:pt idx="8">
                  <c:v>233.15929822538675</c:v>
                </c:pt>
                <c:pt idx="9">
                  <c:v>98.298039874598103</c:v>
                </c:pt>
                <c:pt idx="10">
                  <c:v>76.658471598626676</c:v>
                </c:pt>
                <c:pt idx="11">
                  <c:v>73.597459872765313</c:v>
                </c:pt>
                <c:pt idx="12">
                  <c:v>73.209939599644173</c:v>
                </c:pt>
                <c:pt idx="13">
                  <c:v>73.166684804715629</c:v>
                </c:pt>
                <c:pt idx="14">
                  <c:v>73.16293348563012</c:v>
                </c:pt>
                <c:pt idx="15">
                  <c:v>73.162767450857004</c:v>
                </c:pt>
                <c:pt idx="16">
                  <c:v>73.162767450857004</c:v>
                </c:pt>
                <c:pt idx="17">
                  <c:v>73.162767450857004</c:v>
                </c:pt>
                <c:pt idx="18">
                  <c:v>73.162767450857004</c:v>
                </c:pt>
                <c:pt idx="19">
                  <c:v>73.162767450857004</c:v>
                </c:pt>
                <c:pt idx="20">
                  <c:v>73.162767450857004</c:v>
                </c:pt>
                <c:pt idx="21">
                  <c:v>73.162767450857004</c:v>
                </c:pt>
                <c:pt idx="22">
                  <c:v>73.162767450857004</c:v>
                </c:pt>
                <c:pt idx="23">
                  <c:v>73.162767450857004</c:v>
                </c:pt>
                <c:pt idx="24">
                  <c:v>73.162767450857004</c:v>
                </c:pt>
                <c:pt idx="25">
                  <c:v>73.162767450857004</c:v>
                </c:pt>
                <c:pt idx="26">
                  <c:v>73.162767450857004</c:v>
                </c:pt>
                <c:pt idx="27">
                  <c:v>73.162767450857004</c:v>
                </c:pt>
                <c:pt idx="28">
                  <c:v>73.162767450857004</c:v>
                </c:pt>
                <c:pt idx="29">
                  <c:v>73.162767450857004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6BD-4214-AF07-DD623AA19AC4}"/>
            </c:ext>
          </c:extLst>
        </c:ser>
        <c:ser>
          <c:idx val="6"/>
          <c:order val="6"/>
          <c:tx>
            <c:v>Bimodal(2) 7.1</c:v>
          </c:tx>
          <c:marker>
            <c:symbol val="none"/>
          </c:marker>
          <c:xVal>
            <c:numRef>
              <c:f>'Sheet1 {8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{8 min}'!$O$1:$O$31</c:f>
              <c:numCache>
                <c:formatCode>General</c:formatCode>
                <c:ptCount val="31"/>
                <c:pt idx="0">
                  <c:v>77.283267776802077</c:v>
                </c:pt>
                <c:pt idx="1">
                  <c:v>182.99010068645512</c:v>
                </c:pt>
                <c:pt idx="2">
                  <c:v>1341.281528427957</c:v>
                </c:pt>
                <c:pt idx="3">
                  <c:v>8340.6127394881423</c:v>
                </c:pt>
                <c:pt idx="4">
                  <c:v>33276.059450631641</c:v>
                </c:pt>
                <c:pt idx="5">
                  <c:v>83991.178080690923</c:v>
                </c:pt>
                <c:pt idx="6">
                  <c:v>130559.01210798649</c:v>
                </c:pt>
                <c:pt idx="7">
                  <c:v>116804.46585806122</c:v>
                </c:pt>
                <c:pt idx="8">
                  <c:v>54805.497874635541</c:v>
                </c:pt>
                <c:pt idx="9">
                  <c:v>17287.99260653272</c:v>
                </c:pt>
                <c:pt idx="10">
                  <c:v>4194.5004162080941</c:v>
                </c:pt>
                <c:pt idx="11">
                  <c:v>877.50337647492563</c:v>
                </c:pt>
                <c:pt idx="12">
                  <c:v>206.59486533428895</c:v>
                </c:pt>
                <c:pt idx="13">
                  <c:v>92.504312609010327</c:v>
                </c:pt>
                <c:pt idx="14">
                  <c:v>75.659660672331739</c:v>
                </c:pt>
                <c:pt idx="15">
                  <c:v>73.452077662141079</c:v>
                </c:pt>
                <c:pt idx="16">
                  <c:v>73.190905080622073</c:v>
                </c:pt>
                <c:pt idx="17">
                  <c:v>73.163919906080906</c:v>
                </c:pt>
                <c:pt idx="18">
                  <c:v>73.162767450857004</c:v>
                </c:pt>
                <c:pt idx="19">
                  <c:v>73.162767450857004</c:v>
                </c:pt>
                <c:pt idx="20">
                  <c:v>73.162767450857004</c:v>
                </c:pt>
                <c:pt idx="21">
                  <c:v>73.162767450857004</c:v>
                </c:pt>
                <c:pt idx="22">
                  <c:v>73.162767450857004</c:v>
                </c:pt>
                <c:pt idx="23">
                  <c:v>73.162767450857004</c:v>
                </c:pt>
                <c:pt idx="24">
                  <c:v>73.162767450857004</c:v>
                </c:pt>
                <c:pt idx="25">
                  <c:v>73.162767450857004</c:v>
                </c:pt>
                <c:pt idx="26">
                  <c:v>73.162767450857004</c:v>
                </c:pt>
                <c:pt idx="27">
                  <c:v>73.162767450857004</c:v>
                </c:pt>
                <c:pt idx="28">
                  <c:v>73.162767450857004</c:v>
                </c:pt>
                <c:pt idx="29">
                  <c:v>73.162767450857004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6BD-4214-AF07-DD623AA19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1791"/>
        <c:axId val="185648447"/>
      </c:scatterChart>
      <c:valAx>
        <c:axId val="18564179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48447"/>
        <c:crosses val="autoZero"/>
        <c:crossBetween val="midCat"/>
      </c:valAx>
      <c:valAx>
        <c:axId val="1856484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179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{8 min}'!$I$78</c:f>
              <c:numCache>
                <c:formatCode>General</c:formatCode>
                <c:ptCount val="1"/>
                <c:pt idx="0">
                  <c:v>112.44697985500324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D9E-4770-9D2A-1A2D1DD3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2586799"/>
        <c:axId val="1825905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D9E-4770-9D2A-1A2D1DD3636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D9E-4770-9D2A-1A2D1DD3636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D9E-4770-9D2A-1A2D1DD3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6799"/>
        <c:axId val="182590543"/>
      </c:scatterChart>
      <c:catAx>
        <c:axId val="182586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590543"/>
        <c:crosses val="autoZero"/>
        <c:auto val="1"/>
        <c:lblAlgn val="ctr"/>
        <c:lblOffset val="100"/>
        <c:noMultiLvlLbl val="0"/>
      </c:catAx>
      <c:valAx>
        <c:axId val="1825905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5867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{8 min}'!$J$78</c:f>
              <c:numCache>
                <c:formatCode>General</c:formatCode>
                <c:ptCount val="1"/>
                <c:pt idx="0">
                  <c:v>2604.947476819113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9-4097-8B13-E5E2F3CC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34099583"/>
        <c:axId val="1341020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min}'!$J$79</c:f>
              <c:numCache>
                <c:formatCode>General</c:formatCode>
                <c:ptCount val="1"/>
                <c:pt idx="0">
                  <c:v>126.75346825962914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4097-8B13-E5E2F3CCF45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min}'!$J$80</c:f>
              <c:numCache>
                <c:formatCode>General</c:formatCode>
                <c:ptCount val="1"/>
                <c:pt idx="0">
                  <c:v>63.376734129814572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9-4097-8B13-E5E2F3CCF45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min}'!$J$81</c:f>
              <c:numCache>
                <c:formatCode>General</c:formatCode>
                <c:ptCount val="1"/>
                <c:pt idx="0">
                  <c:v>31.688367064907286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9-4097-8B13-E5E2F3CC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9583"/>
        <c:axId val="134102079"/>
      </c:scatterChart>
      <c:catAx>
        <c:axId val="134099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102079"/>
        <c:crosses val="autoZero"/>
        <c:auto val="1"/>
        <c:lblAlgn val="ctr"/>
        <c:lblOffset val="100"/>
        <c:noMultiLvlLbl val="0"/>
      </c:catAx>
      <c:valAx>
        <c:axId val="1341020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340995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{8 min}'!$K$78</c:f>
              <c:numCache>
                <c:formatCode>General</c:formatCode>
                <c:ptCount val="1"/>
                <c:pt idx="0">
                  <c:v>3.8126874491095388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0-4182-9B11-5A226285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764292911"/>
        <c:axId val="367416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0-4182-9B11-5A226285DD0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0-4182-9B11-5A226285DD0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60-4182-9B11-5A226285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292911"/>
        <c:axId val="36741631"/>
      </c:scatterChart>
      <c:catAx>
        <c:axId val="1764292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41631"/>
        <c:crosses val="autoZero"/>
        <c:auto val="1"/>
        <c:lblAlgn val="ctr"/>
        <c:lblOffset val="100"/>
        <c:noMultiLvlLbl val="0"/>
      </c:catAx>
      <c:valAx>
        <c:axId val="367416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7642929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{8 min}'!$K$101:$K$120</c:f>
              <c:numCache>
                <c:formatCode>General</c:formatCode>
                <c:ptCount val="20"/>
                <c:pt idx="0">
                  <c:v>1.6867190896831199</c:v>
                </c:pt>
                <c:pt idx="1">
                  <c:v>1.4071455717697909</c:v>
                </c:pt>
                <c:pt idx="2">
                  <c:v>1.548724327769518</c:v>
                </c:pt>
                <c:pt idx="3">
                  <c:v>1.5503375702210378</c:v>
                </c:pt>
                <c:pt idx="4">
                  <c:v>1.6174534413110118</c:v>
                </c:pt>
                <c:pt idx="5">
                  <c:v>1.4213965040918501</c:v>
                </c:pt>
                <c:pt idx="6">
                  <c:v>1.6066963910626908</c:v>
                </c:pt>
                <c:pt idx="7">
                  <c:v>1.3944909323516359</c:v>
                </c:pt>
                <c:pt idx="8">
                  <c:v>1.4919820253027656</c:v>
                </c:pt>
                <c:pt idx="9">
                  <c:v>1.5623306034641258</c:v>
                </c:pt>
              </c:numCache>
            </c:numRef>
          </c:xVal>
          <c:yVal>
            <c:numRef>
              <c:f>'Sheet1 {8 min}'!$Q$101:$Q$120</c:f>
              <c:numCache>
                <c:formatCode>General</c:formatCode>
                <c:ptCount val="20"/>
                <c:pt idx="0">
                  <c:v>0.4839416113479903</c:v>
                </c:pt>
                <c:pt idx="1">
                  <c:v>0.48310482020817647</c:v>
                </c:pt>
                <c:pt idx="2">
                  <c:v>0.49672166754692826</c:v>
                </c:pt>
                <c:pt idx="3">
                  <c:v>0.46000488180859911</c:v>
                </c:pt>
                <c:pt idx="4">
                  <c:v>0.46980124451535465</c:v>
                </c:pt>
                <c:pt idx="5">
                  <c:v>0.4646391755161125</c:v>
                </c:pt>
                <c:pt idx="6">
                  <c:v>0.51253390050779335</c:v>
                </c:pt>
                <c:pt idx="7">
                  <c:v>0.48281992754863362</c:v>
                </c:pt>
                <c:pt idx="8">
                  <c:v>0.42901688194933946</c:v>
                </c:pt>
                <c:pt idx="9">
                  <c:v>0.48256630255698318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2-44DB-9F8F-79F8525D0719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{8 min}'!$M$101:$M$120</c:f>
              <c:numCache>
                <c:formatCode>General</c:formatCode>
                <c:ptCount val="20"/>
                <c:pt idx="0">
                  <c:v>5.6996574077543087</c:v>
                </c:pt>
                <c:pt idx="1">
                  <c:v>5.5606933140166612</c:v>
                </c:pt>
                <c:pt idx="2">
                  <c:v>5.6536673700803792</c:v>
                </c:pt>
                <c:pt idx="3">
                  <c:v>5.4195575614889133</c:v>
                </c:pt>
                <c:pt idx="4">
                  <c:v>5.6229791402123004</c:v>
                </c:pt>
                <c:pt idx="5">
                  <c:v>5.4881390517092949</c:v>
                </c:pt>
                <c:pt idx="6">
                  <c:v>5.7054494404992777</c:v>
                </c:pt>
                <c:pt idx="7">
                  <c:v>5.5874328110835192</c:v>
                </c:pt>
                <c:pt idx="8">
                  <c:v>5.6218825353995436</c:v>
                </c:pt>
                <c:pt idx="9">
                  <c:v>5.6091105705573945</c:v>
                </c:pt>
              </c:numCache>
            </c:numRef>
          </c:xVal>
          <c:yVal>
            <c:numRef>
              <c:f>'Sheet1 {8 min}'!$R$101:$R$120</c:f>
              <c:numCache>
                <c:formatCode>General</c:formatCode>
                <c:ptCount val="20"/>
                <c:pt idx="0">
                  <c:v>0.51605838865200959</c:v>
                </c:pt>
                <c:pt idx="1">
                  <c:v>0.51689517979182353</c:v>
                </c:pt>
                <c:pt idx="2">
                  <c:v>0.50327833245307174</c:v>
                </c:pt>
                <c:pt idx="3">
                  <c:v>0.53999511819140089</c:v>
                </c:pt>
                <c:pt idx="4">
                  <c:v>0.53019875548464546</c:v>
                </c:pt>
                <c:pt idx="5">
                  <c:v>0.53536082448388744</c:v>
                </c:pt>
                <c:pt idx="6">
                  <c:v>0.48746609949220665</c:v>
                </c:pt>
                <c:pt idx="7">
                  <c:v>0.51718007245136632</c:v>
                </c:pt>
                <c:pt idx="8">
                  <c:v>0.5709831180506606</c:v>
                </c:pt>
                <c:pt idx="9">
                  <c:v>0.51743369744301682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52-44DB-9F8F-79F8525D0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841999"/>
        <c:axId val="1214961311"/>
      </c:scatterChart>
      <c:valAx>
        <c:axId val="2052841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4961311"/>
        <c:crosses val="autoZero"/>
        <c:crossBetween val="midCat"/>
      </c:valAx>
      <c:valAx>
        <c:axId val="121496131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8419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{9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{9 min}'!$B$1:$B$586</c:f>
              <c:numCache>
                <c:formatCode>General</c:formatCode>
                <c:ptCount val="586"/>
                <c:pt idx="0">
                  <c:v>45.5</c:v>
                </c:pt>
                <c:pt idx="1">
                  <c:v>46</c:v>
                </c:pt>
                <c:pt idx="2">
                  <c:v>41</c:v>
                </c:pt>
                <c:pt idx="3">
                  <c:v>28.75</c:v>
                </c:pt>
                <c:pt idx="4">
                  <c:v>25.25</c:v>
                </c:pt>
                <c:pt idx="5">
                  <c:v>66.5</c:v>
                </c:pt>
                <c:pt idx="6">
                  <c:v>105.80000305175781</c:v>
                </c:pt>
                <c:pt idx="7">
                  <c:v>80.75</c:v>
                </c:pt>
                <c:pt idx="8">
                  <c:v>55</c:v>
                </c:pt>
                <c:pt idx="9">
                  <c:v>66.5</c:v>
                </c:pt>
                <c:pt idx="10">
                  <c:v>78.75</c:v>
                </c:pt>
                <c:pt idx="11">
                  <c:v>81.25</c:v>
                </c:pt>
                <c:pt idx="12">
                  <c:v>101.80000305175781</c:v>
                </c:pt>
                <c:pt idx="13">
                  <c:v>117.5</c:v>
                </c:pt>
                <c:pt idx="14">
                  <c:v>85.5</c:v>
                </c:pt>
                <c:pt idx="15">
                  <c:v>44.75</c:v>
                </c:pt>
                <c:pt idx="16">
                  <c:v>57.25</c:v>
                </c:pt>
                <c:pt idx="17">
                  <c:v>97</c:v>
                </c:pt>
                <c:pt idx="18">
                  <c:v>103.30000305175781</c:v>
                </c:pt>
                <c:pt idx="19">
                  <c:v>121</c:v>
                </c:pt>
                <c:pt idx="20">
                  <c:v>151.5</c:v>
                </c:pt>
                <c:pt idx="21">
                  <c:v>132</c:v>
                </c:pt>
                <c:pt idx="22">
                  <c:v>93.75</c:v>
                </c:pt>
                <c:pt idx="23">
                  <c:v>99</c:v>
                </c:pt>
                <c:pt idx="24">
                  <c:v>130.5</c:v>
                </c:pt>
                <c:pt idx="25">
                  <c:v>125</c:v>
                </c:pt>
                <c:pt idx="26">
                  <c:v>122.80000305175781</c:v>
                </c:pt>
                <c:pt idx="27">
                  <c:v>194.80000305175781</c:v>
                </c:pt>
                <c:pt idx="28">
                  <c:v>256.70001220703125</c:v>
                </c:pt>
                <c:pt idx="29">
                  <c:v>283.29998779296875</c:v>
                </c:pt>
                <c:pt idx="30">
                  <c:v>680.5</c:v>
                </c:pt>
                <c:pt idx="31">
                  <c:v>2995</c:v>
                </c:pt>
                <c:pt idx="32">
                  <c:v>12890</c:v>
                </c:pt>
                <c:pt idx="33">
                  <c:v>31070</c:v>
                </c:pt>
                <c:pt idx="34">
                  <c:v>38100</c:v>
                </c:pt>
                <c:pt idx="35">
                  <c:v>23680</c:v>
                </c:pt>
                <c:pt idx="36">
                  <c:v>7549</c:v>
                </c:pt>
                <c:pt idx="37">
                  <c:v>1692</c:v>
                </c:pt>
                <c:pt idx="38">
                  <c:v>567.29998779296875</c:v>
                </c:pt>
                <c:pt idx="39">
                  <c:v>476</c:v>
                </c:pt>
                <c:pt idx="40">
                  <c:v>610.70001220703125</c:v>
                </c:pt>
                <c:pt idx="41">
                  <c:v>597.5</c:v>
                </c:pt>
                <c:pt idx="42">
                  <c:v>520.5</c:v>
                </c:pt>
                <c:pt idx="43">
                  <c:v>444.20001220703125</c:v>
                </c:pt>
                <c:pt idx="44">
                  <c:v>328</c:v>
                </c:pt>
                <c:pt idx="45">
                  <c:v>223.19999694824219</c:v>
                </c:pt>
                <c:pt idx="46">
                  <c:v>165.30000305175781</c:v>
                </c:pt>
                <c:pt idx="47">
                  <c:v>139.5</c:v>
                </c:pt>
                <c:pt idx="48">
                  <c:v>107.5</c:v>
                </c:pt>
                <c:pt idx="49">
                  <c:v>85.75</c:v>
                </c:pt>
                <c:pt idx="50">
                  <c:v>130.30000305175781</c:v>
                </c:pt>
                <c:pt idx="51">
                  <c:v>191.5</c:v>
                </c:pt>
                <c:pt idx="52">
                  <c:v>190.30000305175781</c:v>
                </c:pt>
                <c:pt idx="53">
                  <c:v>172.19999694824219</c:v>
                </c:pt>
                <c:pt idx="54">
                  <c:v>158.69999694824219</c:v>
                </c:pt>
                <c:pt idx="55">
                  <c:v>155.5</c:v>
                </c:pt>
                <c:pt idx="56">
                  <c:v>144.5</c:v>
                </c:pt>
                <c:pt idx="57">
                  <c:v>88.5</c:v>
                </c:pt>
                <c:pt idx="58">
                  <c:v>67.75</c:v>
                </c:pt>
                <c:pt idx="59">
                  <c:v>76.5</c:v>
                </c:pt>
                <c:pt idx="60">
                  <c:v>43.25</c:v>
                </c:pt>
                <c:pt idx="61">
                  <c:v>53.5</c:v>
                </c:pt>
                <c:pt idx="62">
                  <c:v>134.5</c:v>
                </c:pt>
                <c:pt idx="63">
                  <c:v>171.5</c:v>
                </c:pt>
                <c:pt idx="64">
                  <c:v>157.5</c:v>
                </c:pt>
                <c:pt idx="65">
                  <c:v>169</c:v>
                </c:pt>
                <c:pt idx="66">
                  <c:v>193.30000305175781</c:v>
                </c:pt>
                <c:pt idx="67">
                  <c:v>156</c:v>
                </c:pt>
                <c:pt idx="68">
                  <c:v>95.5</c:v>
                </c:pt>
                <c:pt idx="69">
                  <c:v>109.69999694824219</c:v>
                </c:pt>
                <c:pt idx="70">
                  <c:v>197.19999694824219</c:v>
                </c:pt>
                <c:pt idx="71">
                  <c:v>259.5</c:v>
                </c:pt>
                <c:pt idx="72">
                  <c:v>246.69999694824219</c:v>
                </c:pt>
                <c:pt idx="73">
                  <c:v>234.19999694824219</c:v>
                </c:pt>
                <c:pt idx="74">
                  <c:v>214.30000305175781</c:v>
                </c:pt>
                <c:pt idx="75">
                  <c:v>184</c:v>
                </c:pt>
                <c:pt idx="76">
                  <c:v>233</c:v>
                </c:pt>
                <c:pt idx="77">
                  <c:v>295.5</c:v>
                </c:pt>
                <c:pt idx="78">
                  <c:v>324</c:v>
                </c:pt>
                <c:pt idx="79">
                  <c:v>439</c:v>
                </c:pt>
                <c:pt idx="80">
                  <c:v>799.70001220703125</c:v>
                </c:pt>
                <c:pt idx="81">
                  <c:v>2632</c:v>
                </c:pt>
                <c:pt idx="82">
                  <c:v>19040</c:v>
                </c:pt>
                <c:pt idx="83">
                  <c:v>79660</c:v>
                </c:pt>
                <c:pt idx="84">
                  <c:v>136700</c:v>
                </c:pt>
                <c:pt idx="85">
                  <c:v>104100</c:v>
                </c:pt>
                <c:pt idx="86">
                  <c:v>34010</c:v>
                </c:pt>
                <c:pt idx="87">
                  <c:v>4425</c:v>
                </c:pt>
                <c:pt idx="88">
                  <c:v>716.5</c:v>
                </c:pt>
                <c:pt idx="89">
                  <c:v>679.5</c:v>
                </c:pt>
                <c:pt idx="90">
                  <c:v>1094</c:v>
                </c:pt>
                <c:pt idx="91">
                  <c:v>1220</c:v>
                </c:pt>
                <c:pt idx="92">
                  <c:v>889</c:v>
                </c:pt>
                <c:pt idx="93">
                  <c:v>483.79998779296875</c:v>
                </c:pt>
                <c:pt idx="94">
                  <c:v>233.5</c:v>
                </c:pt>
                <c:pt idx="95">
                  <c:v>147.5</c:v>
                </c:pt>
                <c:pt idx="96">
                  <c:v>218.80000305175781</c:v>
                </c:pt>
                <c:pt idx="97">
                  <c:v>303.79998779296875</c:v>
                </c:pt>
                <c:pt idx="98">
                  <c:v>233.69999694824219</c:v>
                </c:pt>
                <c:pt idx="99">
                  <c:v>124.19999694824219</c:v>
                </c:pt>
                <c:pt idx="100">
                  <c:v>145.80000305175781</c:v>
                </c:pt>
                <c:pt idx="101">
                  <c:v>233.5</c:v>
                </c:pt>
                <c:pt idx="102">
                  <c:v>319.20001220703125</c:v>
                </c:pt>
                <c:pt idx="103">
                  <c:v>415.5</c:v>
                </c:pt>
                <c:pt idx="104">
                  <c:v>404.79998779296875</c:v>
                </c:pt>
                <c:pt idx="105">
                  <c:v>273</c:v>
                </c:pt>
                <c:pt idx="106">
                  <c:v>192.80000305175781</c:v>
                </c:pt>
                <c:pt idx="107">
                  <c:v>178.30000305175781</c:v>
                </c:pt>
                <c:pt idx="108">
                  <c:v>158.5</c:v>
                </c:pt>
                <c:pt idx="109">
                  <c:v>156</c:v>
                </c:pt>
                <c:pt idx="110">
                  <c:v>175.80000305175781</c:v>
                </c:pt>
                <c:pt idx="111">
                  <c:v>186.5</c:v>
                </c:pt>
                <c:pt idx="112">
                  <c:v>168</c:v>
                </c:pt>
                <c:pt idx="113">
                  <c:v>136.5</c:v>
                </c:pt>
                <c:pt idx="114">
                  <c:v>152.5</c:v>
                </c:pt>
                <c:pt idx="115">
                  <c:v>204.69999694824219</c:v>
                </c:pt>
                <c:pt idx="116">
                  <c:v>206.5</c:v>
                </c:pt>
                <c:pt idx="117">
                  <c:v>159.30000305175781</c:v>
                </c:pt>
                <c:pt idx="118">
                  <c:v>155.5</c:v>
                </c:pt>
                <c:pt idx="119">
                  <c:v>184.69999694824219</c:v>
                </c:pt>
                <c:pt idx="120">
                  <c:v>158.30000305175781</c:v>
                </c:pt>
                <c:pt idx="121">
                  <c:v>118</c:v>
                </c:pt>
                <c:pt idx="122">
                  <c:v>180.80000305175781</c:v>
                </c:pt>
                <c:pt idx="123">
                  <c:v>249</c:v>
                </c:pt>
                <c:pt idx="124">
                  <c:v>212.69999694824219</c:v>
                </c:pt>
                <c:pt idx="125">
                  <c:v>250.5</c:v>
                </c:pt>
                <c:pt idx="126">
                  <c:v>379</c:v>
                </c:pt>
                <c:pt idx="127">
                  <c:v>406</c:v>
                </c:pt>
                <c:pt idx="128">
                  <c:v>383.70001220703125</c:v>
                </c:pt>
                <c:pt idx="129">
                  <c:v>358.5</c:v>
                </c:pt>
                <c:pt idx="130">
                  <c:v>391.5</c:v>
                </c:pt>
                <c:pt idx="131">
                  <c:v>1507</c:v>
                </c:pt>
                <c:pt idx="132">
                  <c:v>13680</c:v>
                </c:pt>
                <c:pt idx="133">
                  <c:v>93090</c:v>
                </c:pt>
                <c:pt idx="134">
                  <c:v>212200</c:v>
                </c:pt>
                <c:pt idx="135">
                  <c:v>202300</c:v>
                </c:pt>
                <c:pt idx="136">
                  <c:v>80100</c:v>
                </c:pt>
                <c:pt idx="137">
                  <c:v>10320</c:v>
                </c:pt>
                <c:pt idx="138">
                  <c:v>1321</c:v>
                </c:pt>
                <c:pt idx="139">
                  <c:v>994.29998779296875</c:v>
                </c:pt>
                <c:pt idx="140">
                  <c:v>1773</c:v>
                </c:pt>
                <c:pt idx="141">
                  <c:v>2303</c:v>
                </c:pt>
                <c:pt idx="142">
                  <c:v>1786</c:v>
                </c:pt>
                <c:pt idx="143">
                  <c:v>895.70001220703125</c:v>
                </c:pt>
                <c:pt idx="144">
                  <c:v>477</c:v>
                </c:pt>
                <c:pt idx="145">
                  <c:v>567</c:v>
                </c:pt>
                <c:pt idx="146">
                  <c:v>1040</c:v>
                </c:pt>
                <c:pt idx="147">
                  <c:v>1250</c:v>
                </c:pt>
                <c:pt idx="148">
                  <c:v>764.29998779296875</c:v>
                </c:pt>
                <c:pt idx="149">
                  <c:v>291.79998779296875</c:v>
                </c:pt>
                <c:pt idx="150">
                  <c:v>180.80000305175781</c:v>
                </c:pt>
                <c:pt idx="151">
                  <c:v>204.5</c:v>
                </c:pt>
                <c:pt idx="152">
                  <c:v>497.79998779296875</c:v>
                </c:pt>
                <c:pt idx="153">
                  <c:v>1073</c:v>
                </c:pt>
                <c:pt idx="154">
                  <c:v>1238</c:v>
                </c:pt>
                <c:pt idx="155">
                  <c:v>743</c:v>
                </c:pt>
                <c:pt idx="156">
                  <c:v>322.29998779296875</c:v>
                </c:pt>
                <c:pt idx="157">
                  <c:v>260.29998779296875</c:v>
                </c:pt>
                <c:pt idx="158">
                  <c:v>334.20001220703125</c:v>
                </c:pt>
                <c:pt idx="159">
                  <c:v>392.79998779296875</c:v>
                </c:pt>
                <c:pt idx="160">
                  <c:v>371</c:v>
                </c:pt>
                <c:pt idx="161">
                  <c:v>326.29998779296875</c:v>
                </c:pt>
                <c:pt idx="162">
                  <c:v>287</c:v>
                </c:pt>
                <c:pt idx="163">
                  <c:v>298</c:v>
                </c:pt>
                <c:pt idx="164">
                  <c:v>374</c:v>
                </c:pt>
                <c:pt idx="165">
                  <c:v>403.70001220703125</c:v>
                </c:pt>
                <c:pt idx="166">
                  <c:v>295.79998779296875</c:v>
                </c:pt>
                <c:pt idx="167">
                  <c:v>201.30000305175781</c:v>
                </c:pt>
                <c:pt idx="168">
                  <c:v>257</c:v>
                </c:pt>
                <c:pt idx="169">
                  <c:v>281</c:v>
                </c:pt>
                <c:pt idx="170">
                  <c:v>231</c:v>
                </c:pt>
                <c:pt idx="171">
                  <c:v>263.20001220703125</c:v>
                </c:pt>
                <c:pt idx="172">
                  <c:v>290.20001220703125</c:v>
                </c:pt>
                <c:pt idx="173">
                  <c:v>253.5</c:v>
                </c:pt>
                <c:pt idx="174">
                  <c:v>261.5</c:v>
                </c:pt>
                <c:pt idx="175">
                  <c:v>327.5</c:v>
                </c:pt>
                <c:pt idx="176">
                  <c:v>402.70001220703125</c:v>
                </c:pt>
                <c:pt idx="177">
                  <c:v>455</c:v>
                </c:pt>
                <c:pt idx="178">
                  <c:v>491.79998779296875</c:v>
                </c:pt>
                <c:pt idx="179">
                  <c:v>468.79998779296875</c:v>
                </c:pt>
                <c:pt idx="180">
                  <c:v>486.20001220703125</c:v>
                </c:pt>
                <c:pt idx="181">
                  <c:v>1079</c:v>
                </c:pt>
                <c:pt idx="182">
                  <c:v>8052</c:v>
                </c:pt>
                <c:pt idx="183">
                  <c:v>69700</c:v>
                </c:pt>
                <c:pt idx="184">
                  <c:v>201100</c:v>
                </c:pt>
                <c:pt idx="185">
                  <c:v>241500</c:v>
                </c:pt>
                <c:pt idx="186">
                  <c:v>123900</c:v>
                </c:pt>
                <c:pt idx="187">
                  <c:v>22450</c:v>
                </c:pt>
                <c:pt idx="188">
                  <c:v>1626</c:v>
                </c:pt>
                <c:pt idx="189">
                  <c:v>637.20001220703125</c:v>
                </c:pt>
                <c:pt idx="190">
                  <c:v>1218</c:v>
                </c:pt>
                <c:pt idx="191">
                  <c:v>1861</c:v>
                </c:pt>
                <c:pt idx="192">
                  <c:v>1600</c:v>
                </c:pt>
                <c:pt idx="193">
                  <c:v>894.70001220703125</c:v>
                </c:pt>
                <c:pt idx="194">
                  <c:v>495.5</c:v>
                </c:pt>
                <c:pt idx="195">
                  <c:v>493.5</c:v>
                </c:pt>
                <c:pt idx="196">
                  <c:v>1226</c:v>
                </c:pt>
                <c:pt idx="197">
                  <c:v>1998</c:v>
                </c:pt>
                <c:pt idx="198">
                  <c:v>1476</c:v>
                </c:pt>
                <c:pt idx="199">
                  <c:v>496.5</c:v>
                </c:pt>
                <c:pt idx="200">
                  <c:v>145.19999694824219</c:v>
                </c:pt>
                <c:pt idx="201">
                  <c:v>140.30000305175781</c:v>
                </c:pt>
                <c:pt idx="202">
                  <c:v>381.5</c:v>
                </c:pt>
                <c:pt idx="203">
                  <c:v>977.5</c:v>
                </c:pt>
                <c:pt idx="204">
                  <c:v>1303</c:v>
                </c:pt>
                <c:pt idx="205">
                  <c:v>878.70001220703125</c:v>
                </c:pt>
                <c:pt idx="206">
                  <c:v>378.29998779296875</c:v>
                </c:pt>
                <c:pt idx="207">
                  <c:v>192.80000305175781</c:v>
                </c:pt>
                <c:pt idx="208">
                  <c:v>161</c:v>
                </c:pt>
                <c:pt idx="209">
                  <c:v>219.19999694824219</c:v>
                </c:pt>
                <c:pt idx="210">
                  <c:v>292.20001220703125</c:v>
                </c:pt>
                <c:pt idx="211">
                  <c:v>294</c:v>
                </c:pt>
                <c:pt idx="212">
                  <c:v>260.29998779296875</c:v>
                </c:pt>
                <c:pt idx="213">
                  <c:v>266.29998779296875</c:v>
                </c:pt>
                <c:pt idx="214">
                  <c:v>274.79998779296875</c:v>
                </c:pt>
                <c:pt idx="215">
                  <c:v>368</c:v>
                </c:pt>
                <c:pt idx="216">
                  <c:v>451.29998779296875</c:v>
                </c:pt>
                <c:pt idx="217">
                  <c:v>417.5</c:v>
                </c:pt>
                <c:pt idx="218">
                  <c:v>365</c:v>
                </c:pt>
                <c:pt idx="219">
                  <c:v>279.70001220703125</c:v>
                </c:pt>
                <c:pt idx="220">
                  <c:v>203</c:v>
                </c:pt>
                <c:pt idx="221">
                  <c:v>195</c:v>
                </c:pt>
                <c:pt idx="222">
                  <c:v>240.80000305175781</c:v>
                </c:pt>
                <c:pt idx="223">
                  <c:v>283.29998779296875</c:v>
                </c:pt>
                <c:pt idx="224">
                  <c:v>264.79998779296875</c:v>
                </c:pt>
                <c:pt idx="225">
                  <c:v>252.5</c:v>
                </c:pt>
                <c:pt idx="226">
                  <c:v>304.5</c:v>
                </c:pt>
                <c:pt idx="227">
                  <c:v>353.5</c:v>
                </c:pt>
                <c:pt idx="228">
                  <c:v>414.29998779296875</c:v>
                </c:pt>
                <c:pt idx="229">
                  <c:v>499.20001220703125</c:v>
                </c:pt>
                <c:pt idx="230">
                  <c:v>508.5</c:v>
                </c:pt>
                <c:pt idx="231">
                  <c:v>783.79998779296875</c:v>
                </c:pt>
                <c:pt idx="232">
                  <c:v>4229</c:v>
                </c:pt>
                <c:pt idx="233">
                  <c:v>40040</c:v>
                </c:pt>
                <c:pt idx="234">
                  <c:v>141900</c:v>
                </c:pt>
                <c:pt idx="235">
                  <c:v>203200</c:v>
                </c:pt>
                <c:pt idx="236">
                  <c:v>125200</c:v>
                </c:pt>
                <c:pt idx="237">
                  <c:v>30050</c:v>
                </c:pt>
                <c:pt idx="238">
                  <c:v>2884</c:v>
                </c:pt>
                <c:pt idx="239">
                  <c:v>644.5</c:v>
                </c:pt>
                <c:pt idx="240">
                  <c:v>932.20001220703125</c:v>
                </c:pt>
                <c:pt idx="241">
                  <c:v>1697</c:v>
                </c:pt>
                <c:pt idx="242">
                  <c:v>1732</c:v>
                </c:pt>
                <c:pt idx="243">
                  <c:v>915.20001220703125</c:v>
                </c:pt>
                <c:pt idx="244">
                  <c:v>291.29998779296875</c:v>
                </c:pt>
                <c:pt idx="245">
                  <c:v>249</c:v>
                </c:pt>
                <c:pt idx="246">
                  <c:v>880.70001220703125</c:v>
                </c:pt>
                <c:pt idx="247">
                  <c:v>1705</c:v>
                </c:pt>
                <c:pt idx="248">
                  <c:v>1548</c:v>
                </c:pt>
                <c:pt idx="249">
                  <c:v>710.70001220703125</c:v>
                </c:pt>
                <c:pt idx="250">
                  <c:v>243</c:v>
                </c:pt>
                <c:pt idx="251">
                  <c:v>158.30000305175781</c:v>
                </c:pt>
                <c:pt idx="252">
                  <c:v>198</c:v>
                </c:pt>
                <c:pt idx="253">
                  <c:v>443.29998779296875</c:v>
                </c:pt>
                <c:pt idx="254">
                  <c:v>735</c:v>
                </c:pt>
                <c:pt idx="255">
                  <c:v>653.20001220703125</c:v>
                </c:pt>
                <c:pt idx="256">
                  <c:v>374.29998779296875</c:v>
                </c:pt>
                <c:pt idx="257">
                  <c:v>286.20001220703125</c:v>
                </c:pt>
                <c:pt idx="258">
                  <c:v>348.70001220703125</c:v>
                </c:pt>
                <c:pt idx="259">
                  <c:v>369.20001220703125</c:v>
                </c:pt>
                <c:pt idx="260">
                  <c:v>297</c:v>
                </c:pt>
                <c:pt idx="261">
                  <c:v>218</c:v>
                </c:pt>
                <c:pt idx="262">
                  <c:v>153.30000305175781</c:v>
                </c:pt>
                <c:pt idx="263">
                  <c:v>136</c:v>
                </c:pt>
                <c:pt idx="264">
                  <c:v>176</c:v>
                </c:pt>
                <c:pt idx="265">
                  <c:v>232.19999694824219</c:v>
                </c:pt>
                <c:pt idx="266">
                  <c:v>277.5</c:v>
                </c:pt>
                <c:pt idx="267">
                  <c:v>235.5</c:v>
                </c:pt>
                <c:pt idx="268">
                  <c:v>153.5</c:v>
                </c:pt>
                <c:pt idx="269">
                  <c:v>152</c:v>
                </c:pt>
                <c:pt idx="270">
                  <c:v>191.5</c:v>
                </c:pt>
                <c:pt idx="271">
                  <c:v>181</c:v>
                </c:pt>
                <c:pt idx="272">
                  <c:v>124.19999694824219</c:v>
                </c:pt>
                <c:pt idx="273">
                  <c:v>75</c:v>
                </c:pt>
                <c:pt idx="274">
                  <c:v>67</c:v>
                </c:pt>
                <c:pt idx="275">
                  <c:v>83</c:v>
                </c:pt>
                <c:pt idx="276">
                  <c:v>116</c:v>
                </c:pt>
                <c:pt idx="277">
                  <c:v>178</c:v>
                </c:pt>
                <c:pt idx="278">
                  <c:v>205.5</c:v>
                </c:pt>
                <c:pt idx="279">
                  <c:v>192.30000305175781</c:v>
                </c:pt>
                <c:pt idx="280">
                  <c:v>266.29998779296875</c:v>
                </c:pt>
                <c:pt idx="281">
                  <c:v>670</c:v>
                </c:pt>
                <c:pt idx="282">
                  <c:v>2984</c:v>
                </c:pt>
                <c:pt idx="283">
                  <c:v>20500</c:v>
                </c:pt>
                <c:pt idx="284">
                  <c:v>75860</c:v>
                </c:pt>
                <c:pt idx="285">
                  <c:v>121400</c:v>
                </c:pt>
                <c:pt idx="286">
                  <c:v>88490</c:v>
                </c:pt>
                <c:pt idx="287">
                  <c:v>28670</c:v>
                </c:pt>
                <c:pt idx="288">
                  <c:v>4196</c:v>
                </c:pt>
                <c:pt idx="289">
                  <c:v>681</c:v>
                </c:pt>
                <c:pt idx="290">
                  <c:v>500.29998779296875</c:v>
                </c:pt>
                <c:pt idx="291">
                  <c:v>773.20001220703125</c:v>
                </c:pt>
                <c:pt idx="292">
                  <c:v>866.5</c:v>
                </c:pt>
                <c:pt idx="293">
                  <c:v>516.5</c:v>
                </c:pt>
                <c:pt idx="294">
                  <c:v>162.69999694824219</c:v>
                </c:pt>
                <c:pt idx="295">
                  <c:v>84</c:v>
                </c:pt>
                <c:pt idx="296">
                  <c:v>316.29998779296875</c:v>
                </c:pt>
                <c:pt idx="297">
                  <c:v>761.70001220703125</c:v>
                </c:pt>
                <c:pt idx="298">
                  <c:v>821.29998779296875</c:v>
                </c:pt>
                <c:pt idx="299">
                  <c:v>402</c:v>
                </c:pt>
                <c:pt idx="300">
                  <c:v>115</c:v>
                </c:pt>
                <c:pt idx="301">
                  <c:v>99.75</c:v>
                </c:pt>
                <c:pt idx="302">
                  <c:v>145.19999694824219</c:v>
                </c:pt>
                <c:pt idx="303">
                  <c:v>202.69999694824219</c:v>
                </c:pt>
                <c:pt idx="304">
                  <c:v>288.79998779296875</c:v>
                </c:pt>
                <c:pt idx="305">
                  <c:v>308.70001220703125</c:v>
                </c:pt>
                <c:pt idx="306">
                  <c:v>211.19999694824219</c:v>
                </c:pt>
                <c:pt idx="307">
                  <c:v>135.69999694824219</c:v>
                </c:pt>
                <c:pt idx="308">
                  <c:v>121.5</c:v>
                </c:pt>
                <c:pt idx="309">
                  <c:v>113</c:v>
                </c:pt>
                <c:pt idx="310">
                  <c:v>118.80000305175781</c:v>
                </c:pt>
                <c:pt idx="311">
                  <c:v>127.5</c:v>
                </c:pt>
                <c:pt idx="312">
                  <c:v>115.30000305175781</c:v>
                </c:pt>
                <c:pt idx="313">
                  <c:v>103.30000305175781</c:v>
                </c:pt>
                <c:pt idx="314">
                  <c:v>111.69999694824219</c:v>
                </c:pt>
                <c:pt idx="315">
                  <c:v>122.19999694824219</c:v>
                </c:pt>
                <c:pt idx="316">
                  <c:v>128.80000305175781</c:v>
                </c:pt>
                <c:pt idx="317">
                  <c:v>129.30000305175781</c:v>
                </c:pt>
                <c:pt idx="318">
                  <c:v>116.80000305175781</c:v>
                </c:pt>
                <c:pt idx="319">
                  <c:v>119.5</c:v>
                </c:pt>
                <c:pt idx="320">
                  <c:v>137.30000305175781</c:v>
                </c:pt>
                <c:pt idx="321">
                  <c:v>124</c:v>
                </c:pt>
                <c:pt idx="322">
                  <c:v>106.5</c:v>
                </c:pt>
                <c:pt idx="323">
                  <c:v>131.5</c:v>
                </c:pt>
                <c:pt idx="324">
                  <c:v>142</c:v>
                </c:pt>
                <c:pt idx="325">
                  <c:v>104.80000305175781</c:v>
                </c:pt>
                <c:pt idx="326">
                  <c:v>94.25</c:v>
                </c:pt>
                <c:pt idx="327">
                  <c:v>157</c:v>
                </c:pt>
                <c:pt idx="328">
                  <c:v>254.30000305175781</c:v>
                </c:pt>
                <c:pt idx="329">
                  <c:v>288.20001220703125</c:v>
                </c:pt>
                <c:pt idx="330">
                  <c:v>323.20001220703125</c:v>
                </c:pt>
                <c:pt idx="331">
                  <c:v>522.29998779296875</c:v>
                </c:pt>
                <c:pt idx="332">
                  <c:v>1561</c:v>
                </c:pt>
                <c:pt idx="333">
                  <c:v>7981</c:v>
                </c:pt>
                <c:pt idx="334">
                  <c:v>29380</c:v>
                </c:pt>
                <c:pt idx="335">
                  <c:v>52070</c:v>
                </c:pt>
                <c:pt idx="336">
                  <c:v>45050</c:v>
                </c:pt>
                <c:pt idx="337">
                  <c:v>19310</c:v>
                </c:pt>
                <c:pt idx="338">
                  <c:v>4451</c:v>
                </c:pt>
                <c:pt idx="339">
                  <c:v>1035</c:v>
                </c:pt>
                <c:pt idx="340">
                  <c:v>587.79998779296875</c:v>
                </c:pt>
                <c:pt idx="341">
                  <c:v>616</c:v>
                </c:pt>
                <c:pt idx="342">
                  <c:v>569</c:v>
                </c:pt>
                <c:pt idx="343">
                  <c:v>441.5</c:v>
                </c:pt>
                <c:pt idx="344">
                  <c:v>336</c:v>
                </c:pt>
                <c:pt idx="345">
                  <c:v>299.29998779296875</c:v>
                </c:pt>
                <c:pt idx="346">
                  <c:v>300.70001220703125</c:v>
                </c:pt>
                <c:pt idx="347">
                  <c:v>300.5</c:v>
                </c:pt>
                <c:pt idx="348">
                  <c:v>232.5</c:v>
                </c:pt>
                <c:pt idx="349">
                  <c:v>129</c:v>
                </c:pt>
                <c:pt idx="350">
                  <c:v>86</c:v>
                </c:pt>
                <c:pt idx="351">
                  <c:v>103.30000305175781</c:v>
                </c:pt>
                <c:pt idx="352">
                  <c:v>92.5</c:v>
                </c:pt>
                <c:pt idx="353">
                  <c:v>63</c:v>
                </c:pt>
                <c:pt idx="354">
                  <c:v>89.75</c:v>
                </c:pt>
                <c:pt idx="355">
                  <c:v>113.30000305175781</c:v>
                </c:pt>
                <c:pt idx="356">
                  <c:v>95.75</c:v>
                </c:pt>
                <c:pt idx="357">
                  <c:v>94.5</c:v>
                </c:pt>
                <c:pt idx="358">
                  <c:v>97.75</c:v>
                </c:pt>
                <c:pt idx="359">
                  <c:v>94.5</c:v>
                </c:pt>
                <c:pt idx="360">
                  <c:v>97.25</c:v>
                </c:pt>
                <c:pt idx="361">
                  <c:v>103.80000305175781</c:v>
                </c:pt>
                <c:pt idx="362">
                  <c:v>100.19999694824219</c:v>
                </c:pt>
                <c:pt idx="363">
                  <c:v>61</c:v>
                </c:pt>
                <c:pt idx="364">
                  <c:v>24.5</c:v>
                </c:pt>
                <c:pt idx="365">
                  <c:v>28</c:v>
                </c:pt>
                <c:pt idx="366">
                  <c:v>53.5</c:v>
                </c:pt>
                <c:pt idx="367">
                  <c:v>70.25</c:v>
                </c:pt>
                <c:pt idx="368">
                  <c:v>63.25</c:v>
                </c:pt>
                <c:pt idx="369">
                  <c:v>46</c:v>
                </c:pt>
                <c:pt idx="370">
                  <c:v>34.25</c:v>
                </c:pt>
                <c:pt idx="371">
                  <c:v>35.25</c:v>
                </c:pt>
                <c:pt idx="372">
                  <c:v>46.5</c:v>
                </c:pt>
                <c:pt idx="373">
                  <c:v>73.25</c:v>
                </c:pt>
                <c:pt idx="374">
                  <c:v>107.69999694824219</c:v>
                </c:pt>
                <c:pt idx="375">
                  <c:v>105.5</c:v>
                </c:pt>
                <c:pt idx="376">
                  <c:v>59</c:v>
                </c:pt>
                <c:pt idx="377">
                  <c:v>20.25</c:v>
                </c:pt>
                <c:pt idx="378">
                  <c:v>10.75</c:v>
                </c:pt>
                <c:pt idx="379">
                  <c:v>34.25</c:v>
                </c:pt>
                <c:pt idx="380">
                  <c:v>91.5</c:v>
                </c:pt>
                <c:pt idx="381">
                  <c:v>281.5</c:v>
                </c:pt>
                <c:pt idx="382">
                  <c:v>964.5</c:v>
                </c:pt>
                <c:pt idx="383">
                  <c:v>3294</c:v>
                </c:pt>
                <c:pt idx="384">
                  <c:v>10020</c:v>
                </c:pt>
                <c:pt idx="385">
                  <c:v>17710</c:v>
                </c:pt>
                <c:pt idx="386">
                  <c:v>16790</c:v>
                </c:pt>
                <c:pt idx="387">
                  <c:v>8711</c:v>
                </c:pt>
                <c:pt idx="388">
                  <c:v>2606</c:v>
                </c:pt>
                <c:pt idx="389">
                  <c:v>622</c:v>
                </c:pt>
                <c:pt idx="390">
                  <c:v>287.5</c:v>
                </c:pt>
                <c:pt idx="391">
                  <c:v>181</c:v>
                </c:pt>
                <c:pt idx="392">
                  <c:v>97</c:v>
                </c:pt>
                <c:pt idx="393">
                  <c:v>47.5</c:v>
                </c:pt>
                <c:pt idx="394">
                  <c:v>48</c:v>
                </c:pt>
                <c:pt idx="395">
                  <c:v>67.75</c:v>
                </c:pt>
                <c:pt idx="396">
                  <c:v>80.75</c:v>
                </c:pt>
                <c:pt idx="397">
                  <c:v>123</c:v>
                </c:pt>
                <c:pt idx="398">
                  <c:v>153.5</c:v>
                </c:pt>
                <c:pt idx="399">
                  <c:v>105.5</c:v>
                </c:pt>
                <c:pt idx="400">
                  <c:v>50.5</c:v>
                </c:pt>
                <c:pt idx="401">
                  <c:v>40.5</c:v>
                </c:pt>
                <c:pt idx="402">
                  <c:v>48.5</c:v>
                </c:pt>
                <c:pt idx="403">
                  <c:v>43.75</c:v>
                </c:pt>
                <c:pt idx="404">
                  <c:v>22.5</c:v>
                </c:pt>
                <c:pt idx="405">
                  <c:v>22.5</c:v>
                </c:pt>
                <c:pt idx="406">
                  <c:v>49.25</c:v>
                </c:pt>
                <c:pt idx="407">
                  <c:v>65.75</c:v>
                </c:pt>
                <c:pt idx="408">
                  <c:v>70</c:v>
                </c:pt>
                <c:pt idx="409">
                  <c:v>63</c:v>
                </c:pt>
                <c:pt idx="410">
                  <c:v>52.5</c:v>
                </c:pt>
                <c:pt idx="411">
                  <c:v>63.75</c:v>
                </c:pt>
                <c:pt idx="412">
                  <c:v>71</c:v>
                </c:pt>
                <c:pt idx="413">
                  <c:v>67.5</c:v>
                </c:pt>
                <c:pt idx="414">
                  <c:v>67.75</c:v>
                </c:pt>
                <c:pt idx="415">
                  <c:v>53.75</c:v>
                </c:pt>
                <c:pt idx="416">
                  <c:v>36</c:v>
                </c:pt>
                <c:pt idx="417">
                  <c:v>33.75</c:v>
                </c:pt>
                <c:pt idx="418">
                  <c:v>23.75</c:v>
                </c:pt>
                <c:pt idx="419">
                  <c:v>9</c:v>
                </c:pt>
                <c:pt idx="420">
                  <c:v>9.75</c:v>
                </c:pt>
                <c:pt idx="421">
                  <c:v>26.25</c:v>
                </c:pt>
                <c:pt idx="422">
                  <c:v>51.75</c:v>
                </c:pt>
                <c:pt idx="423">
                  <c:v>73.25</c:v>
                </c:pt>
                <c:pt idx="424">
                  <c:v>92</c:v>
                </c:pt>
                <c:pt idx="425">
                  <c:v>88.25</c:v>
                </c:pt>
                <c:pt idx="426">
                  <c:v>58</c:v>
                </c:pt>
                <c:pt idx="427">
                  <c:v>61</c:v>
                </c:pt>
                <c:pt idx="428">
                  <c:v>113.5</c:v>
                </c:pt>
                <c:pt idx="429">
                  <c:v>182.30000305175781</c:v>
                </c:pt>
                <c:pt idx="430">
                  <c:v>230</c:v>
                </c:pt>
                <c:pt idx="431">
                  <c:v>329.29998779296875</c:v>
                </c:pt>
                <c:pt idx="432">
                  <c:v>568</c:v>
                </c:pt>
                <c:pt idx="433">
                  <c:v>1138</c:v>
                </c:pt>
                <c:pt idx="434">
                  <c:v>2797</c:v>
                </c:pt>
                <c:pt idx="435">
                  <c:v>4972</c:v>
                </c:pt>
                <c:pt idx="436">
                  <c:v>5188</c:v>
                </c:pt>
                <c:pt idx="437">
                  <c:v>3207</c:v>
                </c:pt>
                <c:pt idx="438">
                  <c:v>1345</c:v>
                </c:pt>
                <c:pt idx="439">
                  <c:v>595.5</c:v>
                </c:pt>
                <c:pt idx="440">
                  <c:v>377.5</c:v>
                </c:pt>
                <c:pt idx="441">
                  <c:v>254.69999694824219</c:v>
                </c:pt>
                <c:pt idx="442">
                  <c:v>165.30000305175781</c:v>
                </c:pt>
                <c:pt idx="443">
                  <c:v>112.5</c:v>
                </c:pt>
                <c:pt idx="444">
                  <c:v>84.5</c:v>
                </c:pt>
                <c:pt idx="445">
                  <c:v>59.25</c:v>
                </c:pt>
                <c:pt idx="446">
                  <c:v>64</c:v>
                </c:pt>
                <c:pt idx="447">
                  <c:v>80.75</c:v>
                </c:pt>
                <c:pt idx="448">
                  <c:v>62.75</c:v>
                </c:pt>
                <c:pt idx="449">
                  <c:v>40</c:v>
                </c:pt>
                <c:pt idx="450">
                  <c:v>28</c:v>
                </c:pt>
                <c:pt idx="451">
                  <c:v>14.25</c:v>
                </c:pt>
                <c:pt idx="452">
                  <c:v>14.75</c:v>
                </c:pt>
                <c:pt idx="453">
                  <c:v>50</c:v>
                </c:pt>
                <c:pt idx="454">
                  <c:v>103.30000305175781</c:v>
                </c:pt>
                <c:pt idx="455">
                  <c:v>134.5</c:v>
                </c:pt>
                <c:pt idx="456">
                  <c:v>118</c:v>
                </c:pt>
                <c:pt idx="457">
                  <c:v>72</c:v>
                </c:pt>
                <c:pt idx="458">
                  <c:v>38</c:v>
                </c:pt>
                <c:pt idx="459">
                  <c:v>32.5</c:v>
                </c:pt>
                <c:pt idx="460">
                  <c:v>31.75</c:v>
                </c:pt>
                <c:pt idx="461">
                  <c:v>25.5</c:v>
                </c:pt>
                <c:pt idx="462">
                  <c:v>59.5</c:v>
                </c:pt>
                <c:pt idx="463">
                  <c:v>95.5</c:v>
                </c:pt>
                <c:pt idx="464">
                  <c:v>68</c:v>
                </c:pt>
                <c:pt idx="465">
                  <c:v>51.75</c:v>
                </c:pt>
                <c:pt idx="466">
                  <c:v>65.25</c:v>
                </c:pt>
                <c:pt idx="467">
                  <c:v>50.25</c:v>
                </c:pt>
                <c:pt idx="468">
                  <c:v>30.5</c:v>
                </c:pt>
                <c:pt idx="469">
                  <c:v>32.5</c:v>
                </c:pt>
                <c:pt idx="470">
                  <c:v>43.5</c:v>
                </c:pt>
                <c:pt idx="471">
                  <c:v>46.75</c:v>
                </c:pt>
                <c:pt idx="472">
                  <c:v>35.5</c:v>
                </c:pt>
                <c:pt idx="473">
                  <c:v>28</c:v>
                </c:pt>
                <c:pt idx="474">
                  <c:v>31.25</c:v>
                </c:pt>
                <c:pt idx="475">
                  <c:v>28.25</c:v>
                </c:pt>
                <c:pt idx="476">
                  <c:v>23</c:v>
                </c:pt>
                <c:pt idx="477">
                  <c:v>37</c:v>
                </c:pt>
                <c:pt idx="478">
                  <c:v>62.5</c:v>
                </c:pt>
                <c:pt idx="479">
                  <c:v>60.75</c:v>
                </c:pt>
                <c:pt idx="480">
                  <c:v>48.75</c:v>
                </c:pt>
                <c:pt idx="481">
                  <c:v>68.5</c:v>
                </c:pt>
                <c:pt idx="482">
                  <c:v>155.5</c:v>
                </c:pt>
                <c:pt idx="483">
                  <c:v>332.20001220703125</c:v>
                </c:pt>
                <c:pt idx="484">
                  <c:v>717.79998779296875</c:v>
                </c:pt>
                <c:pt idx="485">
                  <c:v>1242</c:v>
                </c:pt>
                <c:pt idx="486">
                  <c:v>1350</c:v>
                </c:pt>
                <c:pt idx="487">
                  <c:v>903</c:v>
                </c:pt>
                <c:pt idx="488">
                  <c:v>412</c:v>
                </c:pt>
                <c:pt idx="489">
                  <c:v>187</c:v>
                </c:pt>
                <c:pt idx="490">
                  <c:v>150.19999694824219</c:v>
                </c:pt>
                <c:pt idx="491">
                  <c:v>195.5</c:v>
                </c:pt>
                <c:pt idx="492">
                  <c:v>202.30000305175781</c:v>
                </c:pt>
                <c:pt idx="493">
                  <c:v>110</c:v>
                </c:pt>
                <c:pt idx="494">
                  <c:v>57.75</c:v>
                </c:pt>
                <c:pt idx="495">
                  <c:v>54</c:v>
                </c:pt>
                <c:pt idx="496">
                  <c:v>30.75</c:v>
                </c:pt>
                <c:pt idx="497">
                  <c:v>18.25</c:v>
                </c:pt>
                <c:pt idx="498">
                  <c:v>30.5</c:v>
                </c:pt>
                <c:pt idx="499">
                  <c:v>45</c:v>
                </c:pt>
                <c:pt idx="500">
                  <c:v>43.25</c:v>
                </c:pt>
                <c:pt idx="501">
                  <c:v>34.75</c:v>
                </c:pt>
                <c:pt idx="502">
                  <c:v>30.25</c:v>
                </c:pt>
                <c:pt idx="503">
                  <c:v>47.25</c:v>
                </c:pt>
                <c:pt idx="504">
                  <c:v>62.75</c:v>
                </c:pt>
                <c:pt idx="505">
                  <c:v>37.5</c:v>
                </c:pt>
                <c:pt idx="506">
                  <c:v>10.25</c:v>
                </c:pt>
                <c:pt idx="507">
                  <c:v>5.5</c:v>
                </c:pt>
                <c:pt idx="508">
                  <c:v>13.25</c:v>
                </c:pt>
                <c:pt idx="509">
                  <c:v>26.25</c:v>
                </c:pt>
                <c:pt idx="510">
                  <c:v>30.75</c:v>
                </c:pt>
                <c:pt idx="511">
                  <c:v>23.25</c:v>
                </c:pt>
                <c:pt idx="512">
                  <c:v>19.25</c:v>
                </c:pt>
                <c:pt idx="513">
                  <c:v>29.5</c:v>
                </c:pt>
                <c:pt idx="514">
                  <c:v>42.25</c:v>
                </c:pt>
                <c:pt idx="515">
                  <c:v>52.75</c:v>
                </c:pt>
                <c:pt idx="516">
                  <c:v>49</c:v>
                </c:pt>
                <c:pt idx="517">
                  <c:v>26</c:v>
                </c:pt>
                <c:pt idx="518">
                  <c:v>6</c:v>
                </c:pt>
                <c:pt idx="519">
                  <c:v>2.25</c:v>
                </c:pt>
                <c:pt idx="520">
                  <c:v>42</c:v>
                </c:pt>
                <c:pt idx="521">
                  <c:v>102.30000305175781</c:v>
                </c:pt>
                <c:pt idx="522">
                  <c:v>127.5</c:v>
                </c:pt>
                <c:pt idx="523">
                  <c:v>107</c:v>
                </c:pt>
                <c:pt idx="524">
                  <c:v>51</c:v>
                </c:pt>
                <c:pt idx="525">
                  <c:v>27</c:v>
                </c:pt>
                <c:pt idx="526">
                  <c:v>42</c:v>
                </c:pt>
                <c:pt idx="527">
                  <c:v>56.75</c:v>
                </c:pt>
                <c:pt idx="528">
                  <c:v>77.75</c:v>
                </c:pt>
                <c:pt idx="529">
                  <c:v>130.30000305175781</c:v>
                </c:pt>
                <c:pt idx="530">
                  <c:v>174.5</c:v>
                </c:pt>
                <c:pt idx="531">
                  <c:v>136.69999694824219</c:v>
                </c:pt>
                <c:pt idx="532">
                  <c:v>119.19999694824219</c:v>
                </c:pt>
                <c:pt idx="533">
                  <c:v>230.30000305175781</c:v>
                </c:pt>
                <c:pt idx="534">
                  <c:v>417.79998779296875</c:v>
                </c:pt>
                <c:pt idx="535">
                  <c:v>596.29998779296875</c:v>
                </c:pt>
                <c:pt idx="536">
                  <c:v>702</c:v>
                </c:pt>
                <c:pt idx="537">
                  <c:v>655.29998779296875</c:v>
                </c:pt>
                <c:pt idx="538">
                  <c:v>480.79998779296875</c:v>
                </c:pt>
                <c:pt idx="539">
                  <c:v>388</c:v>
                </c:pt>
                <c:pt idx="540">
                  <c:v>384.20001220703125</c:v>
                </c:pt>
                <c:pt idx="541">
                  <c:v>312.29998779296875</c:v>
                </c:pt>
                <c:pt idx="542">
                  <c:v>218.30000305175781</c:v>
                </c:pt>
                <c:pt idx="543">
                  <c:v>154.80000305175781</c:v>
                </c:pt>
                <c:pt idx="544">
                  <c:v>100.80000305175781</c:v>
                </c:pt>
                <c:pt idx="545">
                  <c:v>58.5</c:v>
                </c:pt>
                <c:pt idx="546">
                  <c:v>25.5</c:v>
                </c:pt>
                <c:pt idx="547">
                  <c:v>15</c:v>
                </c:pt>
                <c:pt idx="548">
                  <c:v>25</c:v>
                </c:pt>
                <c:pt idx="549">
                  <c:v>28.25</c:v>
                </c:pt>
                <c:pt idx="550">
                  <c:v>29</c:v>
                </c:pt>
                <c:pt idx="551">
                  <c:v>30.5</c:v>
                </c:pt>
                <c:pt idx="552">
                  <c:v>28.75</c:v>
                </c:pt>
                <c:pt idx="553">
                  <c:v>43</c:v>
                </c:pt>
                <c:pt idx="554">
                  <c:v>48.5</c:v>
                </c:pt>
                <c:pt idx="555">
                  <c:v>37.5</c:v>
                </c:pt>
                <c:pt idx="556">
                  <c:v>33.5</c:v>
                </c:pt>
                <c:pt idx="557">
                  <c:v>36</c:v>
                </c:pt>
                <c:pt idx="558">
                  <c:v>42.25</c:v>
                </c:pt>
                <c:pt idx="559">
                  <c:v>41.5</c:v>
                </c:pt>
                <c:pt idx="560">
                  <c:v>32.75</c:v>
                </c:pt>
                <c:pt idx="561">
                  <c:v>17.5</c:v>
                </c:pt>
                <c:pt idx="562">
                  <c:v>13.5</c:v>
                </c:pt>
                <c:pt idx="563">
                  <c:v>23.25</c:v>
                </c:pt>
                <c:pt idx="564">
                  <c:v>19.5</c:v>
                </c:pt>
                <c:pt idx="565">
                  <c:v>7.25</c:v>
                </c:pt>
                <c:pt idx="566">
                  <c:v>13.5</c:v>
                </c:pt>
                <c:pt idx="567">
                  <c:v>26.5</c:v>
                </c:pt>
                <c:pt idx="568">
                  <c:v>27.25</c:v>
                </c:pt>
                <c:pt idx="569">
                  <c:v>33</c:v>
                </c:pt>
                <c:pt idx="570">
                  <c:v>32.25</c:v>
                </c:pt>
                <c:pt idx="571">
                  <c:v>14.25</c:v>
                </c:pt>
                <c:pt idx="572">
                  <c:v>5.75</c:v>
                </c:pt>
                <c:pt idx="573">
                  <c:v>9</c:v>
                </c:pt>
                <c:pt idx="574">
                  <c:v>9.75</c:v>
                </c:pt>
                <c:pt idx="575">
                  <c:v>13</c:v>
                </c:pt>
                <c:pt idx="576">
                  <c:v>18.75</c:v>
                </c:pt>
                <c:pt idx="577">
                  <c:v>18</c:v>
                </c:pt>
                <c:pt idx="578">
                  <c:v>15.5</c:v>
                </c:pt>
                <c:pt idx="579">
                  <c:v>31</c:v>
                </c:pt>
                <c:pt idx="580">
                  <c:v>66.5</c:v>
                </c:pt>
                <c:pt idx="581">
                  <c:v>91</c:v>
                </c:pt>
                <c:pt idx="582">
                  <c:v>79</c:v>
                </c:pt>
                <c:pt idx="583">
                  <c:v>47.75</c:v>
                </c:pt>
                <c:pt idx="584">
                  <c:v>63</c:v>
                </c:pt>
                <c:pt idx="585">
                  <c:v>145.19999694824219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AC3-432A-ACF0-5B715CFCB6A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{9 min}'!$G$10:$G$11</c:f>
              <c:numCache>
                <c:formatCode>General</c:formatCode>
                <c:ptCount val="2"/>
                <c:pt idx="0">
                  <c:v>523.75518798828125</c:v>
                </c:pt>
                <c:pt idx="1">
                  <c:v>527.19390869140625</c:v>
                </c:pt>
              </c:numCache>
            </c:numRef>
          </c:xVal>
          <c:yVal>
            <c:numRef>
              <c:f>'Sheet1 {9 min}'!$F$13:$F$14</c:f>
              <c:numCache>
                <c:formatCode>General</c:formatCode>
                <c:ptCount val="2"/>
                <c:pt idx="0">
                  <c:v>24150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AC3-432A-ACF0-5B715CFCB6A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{9 min}'!$G$4,'Sheet1 {9 min}'!$G$4)</c:f>
              <c:numCache>
                <c:formatCode>General</c:formatCode>
                <c:ptCount val="2"/>
                <c:pt idx="0">
                  <c:v>525.29034423828125</c:v>
                </c:pt>
                <c:pt idx="1">
                  <c:v>525.29034423828125</c:v>
                </c:pt>
              </c:numCache>
            </c:numRef>
          </c:xVal>
          <c:yVal>
            <c:numRef>
              <c:f>'Sheet1 {9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AC3-432A-ACF0-5B715CFCB6A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{9 min}'!$D$1:$D$11</c:f>
              <c:numCache>
                <c:formatCode>General</c:formatCode>
                <c:ptCount val="1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min}'!$E$1:$E$28</c:f>
              <c:numCache>
                <c:formatCode>General</c:formatCode>
                <c:ptCount val="28"/>
                <c:pt idx="0">
                  <c:v>38100</c:v>
                </c:pt>
                <c:pt idx="1">
                  <c:v>136700</c:v>
                </c:pt>
                <c:pt idx="2">
                  <c:v>212200</c:v>
                </c:pt>
                <c:pt idx="3">
                  <c:v>241500</c:v>
                </c:pt>
                <c:pt idx="4">
                  <c:v>203200</c:v>
                </c:pt>
                <c:pt idx="5">
                  <c:v>121400</c:v>
                </c:pt>
                <c:pt idx="6">
                  <c:v>52070</c:v>
                </c:pt>
                <c:pt idx="7">
                  <c:v>17710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AC3-432A-ACF0-5B715CFCB6A6}"/>
            </c:ext>
          </c:extLst>
        </c:ser>
        <c:ser>
          <c:idx val="4"/>
          <c:order val="4"/>
          <c:tx>
            <c:v>Binomial p = 0.0207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min}'!$P$1:$P$31</c:f>
              <c:numCache>
                <c:formatCode>General</c:formatCode>
                <c:ptCount val="31"/>
                <c:pt idx="0">
                  <c:v>38100.895994799306</c:v>
                </c:pt>
                <c:pt idx="1">
                  <c:v>136692.71765254674</c:v>
                </c:pt>
                <c:pt idx="2">
                  <c:v>212235.31858869866</c:v>
                </c:pt>
                <c:pt idx="3">
                  <c:v>241403.76133518445</c:v>
                </c:pt>
                <c:pt idx="4">
                  <c:v>203304.13342837806</c:v>
                </c:pt>
                <c:pt idx="5">
                  <c:v>121497.09864971327</c:v>
                </c:pt>
                <c:pt idx="6">
                  <c:v>51843.267263485439</c:v>
                </c:pt>
                <c:pt idx="7">
                  <c:v>16382.061539625332</c:v>
                </c:pt>
                <c:pt idx="8">
                  <c:v>4065.4378022081219</c:v>
                </c:pt>
                <c:pt idx="9">
                  <c:v>830.73396994459915</c:v>
                </c:pt>
                <c:pt idx="10">
                  <c:v>144.64594233358176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AC3-432A-ACF0-5B715CFCB6A6}"/>
            </c:ext>
          </c:extLst>
        </c:ser>
        <c:ser>
          <c:idx val="5"/>
          <c:order val="5"/>
          <c:tx>
            <c:v>Bimodal(1) 1.4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min}'!$M$1:$M$31</c:f>
              <c:numCache>
                <c:formatCode>General</c:formatCode>
                <c:ptCount val="31"/>
                <c:pt idx="0">
                  <c:v>26812.713365034862</c:v>
                </c:pt>
                <c:pt idx="1">
                  <c:v>73663.048660349683</c:v>
                </c:pt>
                <c:pt idx="2">
                  <c:v>57995.159326071051</c:v>
                </c:pt>
                <c:pt idx="3">
                  <c:v>23766.49894667128</c:v>
                </c:pt>
                <c:pt idx="4">
                  <c:v>6725.0690689955309</c:v>
                </c:pt>
                <c:pt idx="5">
                  <c:v>1477.2693595966693</c:v>
                </c:pt>
                <c:pt idx="6">
                  <c:v>268.08737130689843</c:v>
                </c:pt>
                <c:pt idx="7">
                  <c:v>41.743253906855614</c:v>
                </c:pt>
                <c:pt idx="8">
                  <c:v>5.7186468815334361</c:v>
                </c:pt>
                <c:pt idx="9">
                  <c:v>0.70159215980943002</c:v>
                </c:pt>
                <c:pt idx="10">
                  <c:v>7.7232220004401886E-2</c:v>
                </c:pt>
                <c:pt idx="11">
                  <c:v>6.0361384124238814E-3</c:v>
                </c:pt>
                <c:pt idx="12">
                  <c:v>9.4768933232354763E-10</c:v>
                </c:pt>
                <c:pt idx="13">
                  <c:v>9.4768933232354763E-10</c:v>
                </c:pt>
                <c:pt idx="14">
                  <c:v>9.4768933232354763E-10</c:v>
                </c:pt>
                <c:pt idx="15">
                  <c:v>9.4768933232354763E-10</c:v>
                </c:pt>
                <c:pt idx="16">
                  <c:v>9.4768933232354763E-10</c:v>
                </c:pt>
                <c:pt idx="17">
                  <c:v>9.4768933232354763E-10</c:v>
                </c:pt>
                <c:pt idx="18">
                  <c:v>9.4768933232354763E-10</c:v>
                </c:pt>
                <c:pt idx="19">
                  <c:v>9.4768933232354763E-10</c:v>
                </c:pt>
                <c:pt idx="20">
                  <c:v>9.4768933232354763E-10</c:v>
                </c:pt>
                <c:pt idx="21">
                  <c:v>9.4768933232354763E-10</c:v>
                </c:pt>
                <c:pt idx="22">
                  <c:v>9.4768933232354763E-10</c:v>
                </c:pt>
                <c:pt idx="23">
                  <c:v>9.4768933232354763E-10</c:v>
                </c:pt>
                <c:pt idx="24">
                  <c:v>9.4768933232354763E-10</c:v>
                </c:pt>
                <c:pt idx="25">
                  <c:v>9.4768933232354763E-10</c:v>
                </c:pt>
                <c:pt idx="26">
                  <c:v>9.4768933232354763E-10</c:v>
                </c:pt>
                <c:pt idx="27">
                  <c:v>9.4768933232354763E-10</c:v>
                </c:pt>
                <c:pt idx="28">
                  <c:v>9.4768933232354763E-10</c:v>
                </c:pt>
                <c:pt idx="29">
                  <c:v>9.4768933232354763E-10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AC3-432A-ACF0-5B715CFCB6A6}"/>
            </c:ext>
          </c:extLst>
        </c:ser>
        <c:ser>
          <c:idx val="6"/>
          <c:order val="6"/>
          <c:tx>
            <c:v>Bimodal(2) 6.4</c:v>
          </c:tx>
          <c:marker>
            <c:symbol val="none"/>
          </c:marker>
          <c:xVal>
            <c:numRef>
              <c:f>'Sheet1 {9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527.78802490234375</c:v>
                </c:pt>
                <c:pt idx="9">
                  <c:v>528.28802490234375</c:v>
                </c:pt>
                <c:pt idx="10">
                  <c:v>528.78802490234375</c:v>
                </c:pt>
              </c:numCache>
            </c:numRef>
          </c:xVal>
          <c:yVal>
            <c:numRef>
              <c:f>'Sheet1 {9 min}'!$O$1:$O$31</c:f>
              <c:numCache>
                <c:formatCode>General</c:formatCode>
                <c:ptCount val="31"/>
                <c:pt idx="0">
                  <c:v>11288.18262976539</c:v>
                </c:pt>
                <c:pt idx="1">
                  <c:v>63029.668992198014</c:v>
                </c:pt>
                <c:pt idx="2">
                  <c:v>154240.15926262856</c:v>
                </c:pt>
                <c:pt idx="3">
                  <c:v>217637.26238851412</c:v>
                </c:pt>
                <c:pt idx="4">
                  <c:v>196579.06435938348</c:v>
                </c:pt>
                <c:pt idx="5">
                  <c:v>120019.82929011754</c:v>
                </c:pt>
                <c:pt idx="6">
                  <c:v>51575.179892179483</c:v>
                </c:pt>
                <c:pt idx="7">
                  <c:v>16340.318285719424</c:v>
                </c:pt>
                <c:pt idx="8">
                  <c:v>4059.7191553275361</c:v>
                </c:pt>
                <c:pt idx="9">
                  <c:v>830.03237778573737</c:v>
                </c:pt>
                <c:pt idx="10">
                  <c:v>144.56871011452506</c:v>
                </c:pt>
                <c:pt idx="11">
                  <c:v>21.990439535450513</c:v>
                </c:pt>
                <c:pt idx="12">
                  <c:v>2.9722996174249294</c:v>
                </c:pt>
                <c:pt idx="13">
                  <c:v>0.3586624749169301</c:v>
                </c:pt>
                <c:pt idx="14">
                  <c:v>3.7173809057159536E-2</c:v>
                </c:pt>
                <c:pt idx="15">
                  <c:v>2.7896860866211759E-3</c:v>
                </c:pt>
                <c:pt idx="16">
                  <c:v>8.3676754554067045E-5</c:v>
                </c:pt>
                <c:pt idx="17">
                  <c:v>9.4768933232354763E-10</c:v>
                </c:pt>
                <c:pt idx="18">
                  <c:v>9.4768933232354763E-10</c:v>
                </c:pt>
                <c:pt idx="19">
                  <c:v>9.4768933232354763E-10</c:v>
                </c:pt>
                <c:pt idx="20">
                  <c:v>9.4768933232354763E-10</c:v>
                </c:pt>
                <c:pt idx="21">
                  <c:v>9.4768933232354763E-10</c:v>
                </c:pt>
                <c:pt idx="22">
                  <c:v>9.4768933232354763E-10</c:v>
                </c:pt>
                <c:pt idx="23">
                  <c:v>9.4768933232354763E-10</c:v>
                </c:pt>
                <c:pt idx="24">
                  <c:v>9.4768933232354763E-10</c:v>
                </c:pt>
                <c:pt idx="25">
                  <c:v>9.4768933232354763E-10</c:v>
                </c:pt>
                <c:pt idx="26">
                  <c:v>9.4768933232354763E-10</c:v>
                </c:pt>
                <c:pt idx="27">
                  <c:v>9.4768933232354763E-10</c:v>
                </c:pt>
                <c:pt idx="28">
                  <c:v>9.4768933232354763E-10</c:v>
                </c:pt>
                <c:pt idx="29">
                  <c:v>9.4768933232354763E-10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AC3-432A-ACF0-5B715CFC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8319"/>
        <c:axId val="294593343"/>
      </c:scatterChart>
      <c:valAx>
        <c:axId val="29460831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593343"/>
        <c:crosses val="autoZero"/>
        <c:crossBetween val="midCat"/>
      </c:valAx>
      <c:valAx>
        <c:axId val="2945933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831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{9 min}'!$I$78</c:f>
              <c:numCache>
                <c:formatCode>General</c:formatCode>
                <c:ptCount val="1"/>
                <c:pt idx="0">
                  <c:v>5.2528763876900575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F3-48B3-96BA-7A698EE9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86687"/>
        <c:axId val="2945916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9F3-48B3-96BA-7A698EE9A39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9F3-48B3-96BA-7A698EE9A39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9F3-48B3-96BA-7A698EE9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86687"/>
        <c:axId val="294591679"/>
      </c:scatterChart>
      <c:catAx>
        <c:axId val="294586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1679"/>
        <c:crosses val="autoZero"/>
        <c:auto val="1"/>
        <c:lblAlgn val="ctr"/>
        <c:lblOffset val="100"/>
        <c:noMultiLvlLbl val="0"/>
      </c:catAx>
      <c:valAx>
        <c:axId val="2945916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8668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{9 min}'!$J$78</c:f>
              <c:numCache>
                <c:formatCode>General</c:formatCode>
                <c:ptCount val="1"/>
                <c:pt idx="0">
                  <c:v>19.446999647278815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BA7-9C22-873F01ED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7903"/>
        <c:axId val="2945950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min}'!$J$79</c:f>
              <c:numCache>
                <c:formatCode>General</c:formatCode>
                <c:ptCount val="1"/>
                <c:pt idx="0">
                  <c:v>41.305328367178447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7F-4BA7-9C22-873F01ED045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min}'!$J$80</c:f>
              <c:numCache>
                <c:formatCode>General</c:formatCode>
                <c:ptCount val="1"/>
                <c:pt idx="0">
                  <c:v>20.652664183589224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7F-4BA7-9C22-873F01ED045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min}'!$J$81</c:f>
              <c:numCache>
                <c:formatCode>General</c:formatCode>
                <c:ptCount val="1"/>
                <c:pt idx="0">
                  <c:v>10.326332091794612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7F-4BA7-9C22-873F01ED0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7903"/>
        <c:axId val="294595007"/>
      </c:scatterChart>
      <c:catAx>
        <c:axId val="294607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5007"/>
        <c:crosses val="autoZero"/>
        <c:auto val="1"/>
        <c:lblAlgn val="ctr"/>
        <c:lblOffset val="100"/>
        <c:noMultiLvlLbl val="0"/>
      </c:catAx>
      <c:valAx>
        <c:axId val="2945950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79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{9 min}'!$K$78</c:f>
              <c:numCache>
                <c:formatCode>General</c:formatCode>
                <c:ptCount val="1"/>
                <c:pt idx="0">
                  <c:v>1.9922727514375598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709-B53C-AA5F96C5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7071"/>
        <c:axId val="29460374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F-4709-B53C-AA5F96C5CD6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F-4709-B53C-AA5F96C5CD6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F-4709-B53C-AA5F96C5C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7071"/>
        <c:axId val="294603743"/>
      </c:scatterChart>
      <c:catAx>
        <c:axId val="29460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3743"/>
        <c:crosses val="autoZero"/>
        <c:auto val="1"/>
        <c:lblAlgn val="ctr"/>
        <c:lblOffset val="100"/>
        <c:noMultiLvlLbl val="0"/>
      </c:catAx>
      <c:valAx>
        <c:axId val="29460374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70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Sheet1 {TD} spectrum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{TD}'!$A$1:$A$584</c:f>
              <c:numCache>
                <c:formatCode>General</c:formatCode>
                <c:ptCount val="584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524.14501953125</c:v>
                </c:pt>
                <c:pt idx="71">
                  <c:v>524.155029296875</c:v>
                </c:pt>
                <c:pt idx="72">
                  <c:v>524.16400146484375</c:v>
                </c:pt>
                <c:pt idx="73">
                  <c:v>524.18402099609375</c:v>
                </c:pt>
                <c:pt idx="74">
                  <c:v>524.1939697265625</c:v>
                </c:pt>
                <c:pt idx="75">
                  <c:v>524.2039794921875</c:v>
                </c:pt>
                <c:pt idx="76">
                  <c:v>524.2139892578125</c:v>
                </c:pt>
                <c:pt idx="77">
                  <c:v>524.2239990234375</c:v>
                </c:pt>
                <c:pt idx="78">
                  <c:v>524.2340087890625</c:v>
                </c:pt>
                <c:pt idx="79">
                  <c:v>524.2440185546875</c:v>
                </c:pt>
                <c:pt idx="80">
                  <c:v>524.2540283203125</c:v>
                </c:pt>
                <c:pt idx="81">
                  <c:v>524.26397705078125</c:v>
                </c:pt>
                <c:pt idx="82">
                  <c:v>524.27398681640625</c:v>
                </c:pt>
                <c:pt idx="83">
                  <c:v>524.28399658203125</c:v>
                </c:pt>
                <c:pt idx="84">
                  <c:v>524.29400634765625</c:v>
                </c:pt>
                <c:pt idx="85">
                  <c:v>524.30401611328125</c:v>
                </c:pt>
                <c:pt idx="86">
                  <c:v>524.31402587890625</c:v>
                </c:pt>
                <c:pt idx="87">
                  <c:v>524.323974609375</c:v>
                </c:pt>
                <c:pt idx="88">
                  <c:v>524.333984375</c:v>
                </c:pt>
                <c:pt idx="89">
                  <c:v>524.343994140625</c:v>
                </c:pt>
                <c:pt idx="90">
                  <c:v>524.35400390625</c:v>
                </c:pt>
                <c:pt idx="91">
                  <c:v>524.364013671875</c:v>
                </c:pt>
                <c:pt idx="92">
                  <c:v>524.3740234375</c:v>
                </c:pt>
                <c:pt idx="93">
                  <c:v>524.38397216796875</c:v>
                </c:pt>
                <c:pt idx="94">
                  <c:v>524.39398193359375</c:v>
                </c:pt>
                <c:pt idx="95">
                  <c:v>524.40399169921875</c:v>
                </c:pt>
                <c:pt idx="96">
                  <c:v>524.41400146484375</c:v>
                </c:pt>
                <c:pt idx="97">
                  <c:v>524.42401123046875</c:v>
                </c:pt>
                <c:pt idx="98">
                  <c:v>524.43402099609375</c:v>
                </c:pt>
                <c:pt idx="99">
                  <c:v>524.4439697265625</c:v>
                </c:pt>
                <c:pt idx="100">
                  <c:v>524.4539794921875</c:v>
                </c:pt>
                <c:pt idx="101">
                  <c:v>524.4639892578125</c:v>
                </c:pt>
                <c:pt idx="102">
                  <c:v>524.4739990234375</c:v>
                </c:pt>
                <c:pt idx="103">
                  <c:v>524.4840087890625</c:v>
                </c:pt>
                <c:pt idx="104">
                  <c:v>524.4940185546875</c:v>
                </c:pt>
                <c:pt idx="105">
                  <c:v>524.5040283203125</c:v>
                </c:pt>
                <c:pt idx="106">
                  <c:v>524.51397705078125</c:v>
                </c:pt>
                <c:pt idx="107">
                  <c:v>524.52398681640625</c:v>
                </c:pt>
                <c:pt idx="108">
                  <c:v>524.53399658203125</c:v>
                </c:pt>
                <c:pt idx="109">
                  <c:v>524.54400634765625</c:v>
                </c:pt>
                <c:pt idx="110">
                  <c:v>524.55401611328125</c:v>
                </c:pt>
                <c:pt idx="111">
                  <c:v>524.56402587890625</c:v>
                </c:pt>
                <c:pt idx="112">
                  <c:v>524.573974609375</c:v>
                </c:pt>
                <c:pt idx="113">
                  <c:v>524.583984375</c:v>
                </c:pt>
                <c:pt idx="114">
                  <c:v>524.593994140625</c:v>
                </c:pt>
                <c:pt idx="115">
                  <c:v>524.60400390625</c:v>
                </c:pt>
                <c:pt idx="116">
                  <c:v>524.614013671875</c:v>
                </c:pt>
                <c:pt idx="117">
                  <c:v>524.6240234375</c:v>
                </c:pt>
                <c:pt idx="118">
                  <c:v>524.63397216796875</c:v>
                </c:pt>
                <c:pt idx="119">
                  <c:v>524.64398193359375</c:v>
                </c:pt>
                <c:pt idx="120">
                  <c:v>524.65399169921875</c:v>
                </c:pt>
                <c:pt idx="121">
                  <c:v>524.66400146484375</c:v>
                </c:pt>
                <c:pt idx="122">
                  <c:v>524.67401123046875</c:v>
                </c:pt>
                <c:pt idx="123">
                  <c:v>524.68402099609375</c:v>
                </c:pt>
                <c:pt idx="124">
                  <c:v>524.6939697265625</c:v>
                </c:pt>
                <c:pt idx="125">
                  <c:v>524.7039794921875</c:v>
                </c:pt>
                <c:pt idx="126">
                  <c:v>524.7139892578125</c:v>
                </c:pt>
                <c:pt idx="127">
                  <c:v>524.7239990234375</c:v>
                </c:pt>
                <c:pt idx="128">
                  <c:v>524.7340087890625</c:v>
                </c:pt>
                <c:pt idx="129">
                  <c:v>524.7440185546875</c:v>
                </c:pt>
                <c:pt idx="130">
                  <c:v>524.7540283203125</c:v>
                </c:pt>
                <c:pt idx="131">
                  <c:v>524.76397705078125</c:v>
                </c:pt>
                <c:pt idx="132">
                  <c:v>524.77398681640625</c:v>
                </c:pt>
                <c:pt idx="133">
                  <c:v>524.78399658203125</c:v>
                </c:pt>
                <c:pt idx="134">
                  <c:v>524.79400634765625</c:v>
                </c:pt>
                <c:pt idx="135">
                  <c:v>524.80401611328125</c:v>
                </c:pt>
                <c:pt idx="136">
                  <c:v>524.81402587890625</c:v>
                </c:pt>
                <c:pt idx="137">
                  <c:v>524.823974609375</c:v>
                </c:pt>
                <c:pt idx="138">
                  <c:v>524.833984375</c:v>
                </c:pt>
                <c:pt idx="139">
                  <c:v>524.843994140625</c:v>
                </c:pt>
                <c:pt idx="140">
                  <c:v>524.85400390625</c:v>
                </c:pt>
                <c:pt idx="141">
                  <c:v>524.864013671875</c:v>
                </c:pt>
                <c:pt idx="142">
                  <c:v>524.8740234375</c:v>
                </c:pt>
                <c:pt idx="143">
                  <c:v>524.88397216796875</c:v>
                </c:pt>
                <c:pt idx="144">
                  <c:v>524.89398193359375</c:v>
                </c:pt>
                <c:pt idx="145">
                  <c:v>524.90399169921875</c:v>
                </c:pt>
                <c:pt idx="146">
                  <c:v>524.91400146484375</c:v>
                </c:pt>
                <c:pt idx="147">
                  <c:v>524.92401123046875</c:v>
                </c:pt>
                <c:pt idx="148">
                  <c:v>524.93402099609375</c:v>
                </c:pt>
                <c:pt idx="149">
                  <c:v>524.9439697265625</c:v>
                </c:pt>
                <c:pt idx="150">
                  <c:v>524.9539794921875</c:v>
                </c:pt>
                <c:pt idx="151">
                  <c:v>524.9639892578125</c:v>
                </c:pt>
                <c:pt idx="152">
                  <c:v>524.9739990234375</c:v>
                </c:pt>
                <c:pt idx="153">
                  <c:v>524.9840087890625</c:v>
                </c:pt>
                <c:pt idx="154">
                  <c:v>524.9940185546875</c:v>
                </c:pt>
                <c:pt idx="155">
                  <c:v>525.0040283203125</c:v>
                </c:pt>
                <c:pt idx="156">
                  <c:v>525.01397705078125</c:v>
                </c:pt>
                <c:pt idx="157">
                  <c:v>525.02398681640625</c:v>
                </c:pt>
                <c:pt idx="158">
                  <c:v>525.03399658203125</c:v>
                </c:pt>
                <c:pt idx="159">
                  <c:v>525.04400634765625</c:v>
                </c:pt>
                <c:pt idx="160">
                  <c:v>525.05401611328125</c:v>
                </c:pt>
                <c:pt idx="161">
                  <c:v>525.06402587890625</c:v>
                </c:pt>
                <c:pt idx="162">
                  <c:v>525.073974609375</c:v>
                </c:pt>
                <c:pt idx="163">
                  <c:v>525.083984375</c:v>
                </c:pt>
                <c:pt idx="164">
                  <c:v>525.093994140625</c:v>
                </c:pt>
                <c:pt idx="165">
                  <c:v>525.10400390625</c:v>
                </c:pt>
                <c:pt idx="166">
                  <c:v>525.114013671875</c:v>
                </c:pt>
                <c:pt idx="167">
                  <c:v>525.1240234375</c:v>
                </c:pt>
                <c:pt idx="168">
                  <c:v>525.13397216796875</c:v>
                </c:pt>
                <c:pt idx="169">
                  <c:v>525.14398193359375</c:v>
                </c:pt>
                <c:pt idx="170">
                  <c:v>525.15399169921875</c:v>
                </c:pt>
                <c:pt idx="171">
                  <c:v>525.16400146484375</c:v>
                </c:pt>
                <c:pt idx="172">
                  <c:v>525.17401123046875</c:v>
                </c:pt>
                <c:pt idx="173">
                  <c:v>525.18499755859375</c:v>
                </c:pt>
                <c:pt idx="174">
                  <c:v>525.19500732421875</c:v>
                </c:pt>
                <c:pt idx="175">
                  <c:v>525.2039794921875</c:v>
                </c:pt>
                <c:pt idx="176">
                  <c:v>525.2139892578125</c:v>
                </c:pt>
                <c:pt idx="177">
                  <c:v>525.2239990234375</c:v>
                </c:pt>
                <c:pt idx="178">
                  <c:v>525.2340087890625</c:v>
                </c:pt>
                <c:pt idx="179">
                  <c:v>525.2449951171875</c:v>
                </c:pt>
                <c:pt idx="180">
                  <c:v>525.2550048828125</c:v>
                </c:pt>
                <c:pt idx="181">
                  <c:v>525.2650146484375</c:v>
                </c:pt>
                <c:pt idx="182">
                  <c:v>525.2750244140625</c:v>
                </c:pt>
                <c:pt idx="183">
                  <c:v>525.28497314453125</c:v>
                </c:pt>
                <c:pt idx="184">
                  <c:v>525.29400634765625</c:v>
                </c:pt>
                <c:pt idx="185">
                  <c:v>525.30499267578125</c:v>
                </c:pt>
                <c:pt idx="186">
                  <c:v>525.31500244140625</c:v>
                </c:pt>
                <c:pt idx="187">
                  <c:v>525.32501220703125</c:v>
                </c:pt>
                <c:pt idx="188">
                  <c:v>525.33502197265625</c:v>
                </c:pt>
                <c:pt idx="189">
                  <c:v>525.344970703125</c:v>
                </c:pt>
                <c:pt idx="190">
                  <c:v>525.35498046875</c:v>
                </c:pt>
                <c:pt idx="191">
                  <c:v>525.364990234375</c:v>
                </c:pt>
                <c:pt idx="192">
                  <c:v>525.375</c:v>
                </c:pt>
                <c:pt idx="193">
                  <c:v>525.385009765625</c:v>
                </c:pt>
                <c:pt idx="194">
                  <c:v>525.39501953125</c:v>
                </c:pt>
                <c:pt idx="195">
                  <c:v>525.405029296875</c:v>
                </c:pt>
                <c:pt idx="196">
                  <c:v>525.41497802734375</c:v>
                </c:pt>
                <c:pt idx="197">
                  <c:v>525.42498779296875</c:v>
                </c:pt>
                <c:pt idx="198">
                  <c:v>525.43499755859375</c:v>
                </c:pt>
                <c:pt idx="199">
                  <c:v>525.44500732421875</c:v>
                </c:pt>
                <c:pt idx="200">
                  <c:v>525.45501708984375</c:v>
                </c:pt>
                <c:pt idx="201">
                  <c:v>525.46502685546875</c:v>
                </c:pt>
                <c:pt idx="202">
                  <c:v>525.4749755859375</c:v>
                </c:pt>
                <c:pt idx="203">
                  <c:v>525.4849853515625</c:v>
                </c:pt>
                <c:pt idx="204">
                  <c:v>525.4949951171875</c:v>
                </c:pt>
                <c:pt idx="205">
                  <c:v>525.5050048828125</c:v>
                </c:pt>
                <c:pt idx="206">
                  <c:v>525.5150146484375</c:v>
                </c:pt>
                <c:pt idx="207">
                  <c:v>525.5250244140625</c:v>
                </c:pt>
                <c:pt idx="208">
                  <c:v>525.53497314453125</c:v>
                </c:pt>
                <c:pt idx="209">
                  <c:v>525.54498291015625</c:v>
                </c:pt>
                <c:pt idx="210">
                  <c:v>525.55499267578125</c:v>
                </c:pt>
                <c:pt idx="211">
                  <c:v>525.56500244140625</c:v>
                </c:pt>
                <c:pt idx="212">
                  <c:v>525.57501220703125</c:v>
                </c:pt>
                <c:pt idx="213">
                  <c:v>525.58502197265625</c:v>
                </c:pt>
                <c:pt idx="214">
                  <c:v>525.594970703125</c:v>
                </c:pt>
                <c:pt idx="215">
                  <c:v>525.60498046875</c:v>
                </c:pt>
                <c:pt idx="216">
                  <c:v>525.614990234375</c:v>
                </c:pt>
                <c:pt idx="217">
                  <c:v>525.625</c:v>
                </c:pt>
                <c:pt idx="218">
                  <c:v>525.635009765625</c:v>
                </c:pt>
                <c:pt idx="219">
                  <c:v>525.64501953125</c:v>
                </c:pt>
                <c:pt idx="220">
                  <c:v>525.655029296875</c:v>
                </c:pt>
                <c:pt idx="221">
                  <c:v>525.66497802734375</c:v>
                </c:pt>
                <c:pt idx="222">
                  <c:v>525.67498779296875</c:v>
                </c:pt>
                <c:pt idx="223">
                  <c:v>525.68499755859375</c:v>
                </c:pt>
                <c:pt idx="224">
                  <c:v>525.69500732421875</c:v>
                </c:pt>
                <c:pt idx="225">
                  <c:v>525.70501708984375</c:v>
                </c:pt>
                <c:pt idx="226">
                  <c:v>525.71502685546875</c:v>
                </c:pt>
                <c:pt idx="227">
                  <c:v>525.7249755859375</c:v>
                </c:pt>
                <c:pt idx="228">
                  <c:v>525.7349853515625</c:v>
                </c:pt>
                <c:pt idx="229">
                  <c:v>525.7449951171875</c:v>
                </c:pt>
                <c:pt idx="230">
                  <c:v>525.7550048828125</c:v>
                </c:pt>
                <c:pt idx="231">
                  <c:v>525.7650146484375</c:v>
                </c:pt>
                <c:pt idx="232">
                  <c:v>525.7750244140625</c:v>
                </c:pt>
                <c:pt idx="233">
                  <c:v>525.78497314453125</c:v>
                </c:pt>
                <c:pt idx="234">
                  <c:v>525.79498291015625</c:v>
                </c:pt>
                <c:pt idx="235">
                  <c:v>525.80499267578125</c:v>
                </c:pt>
                <c:pt idx="236">
                  <c:v>525.81500244140625</c:v>
                </c:pt>
                <c:pt idx="237">
                  <c:v>525.82501220703125</c:v>
                </c:pt>
                <c:pt idx="238">
                  <c:v>525.83502197265625</c:v>
                </c:pt>
                <c:pt idx="239">
                  <c:v>525.844970703125</c:v>
                </c:pt>
                <c:pt idx="240">
                  <c:v>525.85498046875</c:v>
                </c:pt>
                <c:pt idx="241">
                  <c:v>525.864990234375</c:v>
                </c:pt>
                <c:pt idx="242">
                  <c:v>525.875</c:v>
                </c:pt>
                <c:pt idx="243">
                  <c:v>525.885009765625</c:v>
                </c:pt>
                <c:pt idx="244">
                  <c:v>525.89501953125</c:v>
                </c:pt>
                <c:pt idx="245">
                  <c:v>525.905029296875</c:v>
                </c:pt>
                <c:pt idx="246">
                  <c:v>525.91497802734375</c:v>
                </c:pt>
                <c:pt idx="247">
                  <c:v>525.92498779296875</c:v>
                </c:pt>
                <c:pt idx="248">
                  <c:v>525.93499755859375</c:v>
                </c:pt>
                <c:pt idx="249">
                  <c:v>525.94500732421875</c:v>
                </c:pt>
                <c:pt idx="250">
                  <c:v>525.95501708984375</c:v>
                </c:pt>
                <c:pt idx="251">
                  <c:v>525.96502685546875</c:v>
                </c:pt>
                <c:pt idx="252">
                  <c:v>525.9749755859375</c:v>
                </c:pt>
                <c:pt idx="253">
                  <c:v>525.9849853515625</c:v>
                </c:pt>
                <c:pt idx="254">
                  <c:v>525.9949951171875</c:v>
                </c:pt>
                <c:pt idx="255">
                  <c:v>526.0050048828125</c:v>
                </c:pt>
                <c:pt idx="256">
                  <c:v>526.0150146484375</c:v>
                </c:pt>
                <c:pt idx="257">
                  <c:v>526.0250244140625</c:v>
                </c:pt>
                <c:pt idx="258">
                  <c:v>526.03497314453125</c:v>
                </c:pt>
                <c:pt idx="259">
                  <c:v>526.04498291015625</c:v>
                </c:pt>
                <c:pt idx="260">
                  <c:v>526.05499267578125</c:v>
                </c:pt>
                <c:pt idx="261">
                  <c:v>526.06500244140625</c:v>
                </c:pt>
                <c:pt idx="262">
                  <c:v>526.07501220703125</c:v>
                </c:pt>
                <c:pt idx="263">
                  <c:v>526.08502197265625</c:v>
                </c:pt>
                <c:pt idx="264">
                  <c:v>526.094970703125</c:v>
                </c:pt>
                <c:pt idx="265">
                  <c:v>526.10498046875</c:v>
                </c:pt>
                <c:pt idx="266">
                  <c:v>526.114990234375</c:v>
                </c:pt>
                <c:pt idx="267">
                  <c:v>526.125</c:v>
                </c:pt>
                <c:pt idx="268">
                  <c:v>526.135009765625</c:v>
                </c:pt>
                <c:pt idx="269">
                  <c:v>526.14501953125</c:v>
                </c:pt>
                <c:pt idx="270">
                  <c:v>526.155029296875</c:v>
                </c:pt>
                <c:pt idx="271">
                  <c:v>526.16497802734375</c:v>
                </c:pt>
                <c:pt idx="272">
                  <c:v>526.17498779296875</c:v>
                </c:pt>
                <c:pt idx="273">
                  <c:v>526.18499755859375</c:v>
                </c:pt>
                <c:pt idx="274">
                  <c:v>526.19500732421875</c:v>
                </c:pt>
                <c:pt idx="275">
                  <c:v>526.20501708984375</c:v>
                </c:pt>
                <c:pt idx="276">
                  <c:v>526.21502685546875</c:v>
                </c:pt>
                <c:pt idx="277">
                  <c:v>526.2249755859375</c:v>
                </c:pt>
                <c:pt idx="278">
                  <c:v>526.2349853515625</c:v>
                </c:pt>
                <c:pt idx="279">
                  <c:v>526.2449951171875</c:v>
                </c:pt>
                <c:pt idx="280">
                  <c:v>526.2550048828125</c:v>
                </c:pt>
                <c:pt idx="281">
                  <c:v>526.2659912109375</c:v>
                </c:pt>
                <c:pt idx="282">
                  <c:v>526.2760009765625</c:v>
                </c:pt>
                <c:pt idx="283">
                  <c:v>526.2860107421875</c:v>
                </c:pt>
                <c:pt idx="284">
                  <c:v>526.2960205078125</c:v>
                </c:pt>
                <c:pt idx="285">
                  <c:v>526.3060302734375</c:v>
                </c:pt>
                <c:pt idx="286">
                  <c:v>526.31597900390625</c:v>
                </c:pt>
                <c:pt idx="287">
                  <c:v>526.32598876953125</c:v>
                </c:pt>
                <c:pt idx="288">
                  <c:v>526.33599853515625</c:v>
                </c:pt>
                <c:pt idx="289">
                  <c:v>526.34600830078125</c:v>
                </c:pt>
                <c:pt idx="290">
                  <c:v>526.35601806640625</c:v>
                </c:pt>
                <c:pt idx="291">
                  <c:v>526.36602783203125</c:v>
                </c:pt>
                <c:pt idx="292">
                  <c:v>526.3759765625</c:v>
                </c:pt>
                <c:pt idx="293">
                  <c:v>526.385986328125</c:v>
                </c:pt>
                <c:pt idx="294">
                  <c:v>526.39599609375</c:v>
                </c:pt>
                <c:pt idx="295">
                  <c:v>526.406005859375</c:v>
                </c:pt>
                <c:pt idx="296">
                  <c:v>526.416015625</c:v>
                </c:pt>
                <c:pt idx="297">
                  <c:v>526.426025390625</c:v>
                </c:pt>
                <c:pt idx="298">
                  <c:v>526.43597412109375</c:v>
                </c:pt>
                <c:pt idx="299">
                  <c:v>526.44598388671875</c:v>
                </c:pt>
                <c:pt idx="300">
                  <c:v>526.45599365234375</c:v>
                </c:pt>
                <c:pt idx="301">
                  <c:v>526.46600341796875</c:v>
                </c:pt>
                <c:pt idx="302">
                  <c:v>526.47601318359375</c:v>
                </c:pt>
                <c:pt idx="303">
                  <c:v>526.48602294921875</c:v>
                </c:pt>
                <c:pt idx="304">
                  <c:v>526.4959716796875</c:v>
                </c:pt>
                <c:pt idx="305">
                  <c:v>526.5059814453125</c:v>
                </c:pt>
                <c:pt idx="306">
                  <c:v>526.5159912109375</c:v>
                </c:pt>
                <c:pt idx="307">
                  <c:v>526.5260009765625</c:v>
                </c:pt>
                <c:pt idx="308">
                  <c:v>526.5360107421875</c:v>
                </c:pt>
                <c:pt idx="309">
                  <c:v>526.5460205078125</c:v>
                </c:pt>
                <c:pt idx="310">
                  <c:v>526.5560302734375</c:v>
                </c:pt>
                <c:pt idx="311">
                  <c:v>526.56597900390625</c:v>
                </c:pt>
                <c:pt idx="312">
                  <c:v>526.57598876953125</c:v>
                </c:pt>
                <c:pt idx="313">
                  <c:v>526.58599853515625</c:v>
                </c:pt>
                <c:pt idx="314">
                  <c:v>526.59600830078125</c:v>
                </c:pt>
                <c:pt idx="315">
                  <c:v>526.60601806640625</c:v>
                </c:pt>
                <c:pt idx="316">
                  <c:v>526.61602783203125</c:v>
                </c:pt>
                <c:pt idx="317">
                  <c:v>526.6259765625</c:v>
                </c:pt>
                <c:pt idx="318">
                  <c:v>526.635986328125</c:v>
                </c:pt>
                <c:pt idx="319">
                  <c:v>526.64599609375</c:v>
                </c:pt>
                <c:pt idx="320">
                  <c:v>526.656005859375</c:v>
                </c:pt>
                <c:pt idx="321">
                  <c:v>526.666015625</c:v>
                </c:pt>
                <c:pt idx="322">
                  <c:v>526.676025390625</c:v>
                </c:pt>
                <c:pt idx="323">
                  <c:v>526.68597412109375</c:v>
                </c:pt>
                <c:pt idx="324">
                  <c:v>526.69598388671875</c:v>
                </c:pt>
                <c:pt idx="325">
                  <c:v>526.70599365234375</c:v>
                </c:pt>
                <c:pt idx="326">
                  <c:v>526.71600341796875</c:v>
                </c:pt>
                <c:pt idx="327">
                  <c:v>526.72601318359375</c:v>
                </c:pt>
                <c:pt idx="328">
                  <c:v>526.73602294921875</c:v>
                </c:pt>
                <c:pt idx="329">
                  <c:v>526.7459716796875</c:v>
                </c:pt>
                <c:pt idx="330">
                  <c:v>526.7559814453125</c:v>
                </c:pt>
                <c:pt idx="331">
                  <c:v>526.7659912109375</c:v>
                </c:pt>
                <c:pt idx="332">
                  <c:v>526.7760009765625</c:v>
                </c:pt>
                <c:pt idx="333">
                  <c:v>526.7860107421875</c:v>
                </c:pt>
                <c:pt idx="334">
                  <c:v>526.7960205078125</c:v>
                </c:pt>
                <c:pt idx="335">
                  <c:v>526.8060302734375</c:v>
                </c:pt>
                <c:pt idx="336">
                  <c:v>526.81597900390625</c:v>
                </c:pt>
                <c:pt idx="337">
                  <c:v>526.8270263671875</c:v>
                </c:pt>
                <c:pt idx="338">
                  <c:v>526.83697509765625</c:v>
                </c:pt>
                <c:pt idx="339">
                  <c:v>526.84698486328125</c:v>
                </c:pt>
                <c:pt idx="340">
                  <c:v>526.85699462890625</c:v>
                </c:pt>
                <c:pt idx="341">
                  <c:v>526.86700439453125</c:v>
                </c:pt>
                <c:pt idx="342">
                  <c:v>526.87701416015625</c:v>
                </c:pt>
                <c:pt idx="343">
                  <c:v>526.88702392578125</c:v>
                </c:pt>
                <c:pt idx="344">
                  <c:v>526.89697265625</c:v>
                </c:pt>
                <c:pt idx="345">
                  <c:v>526.906982421875</c:v>
                </c:pt>
                <c:pt idx="346">
                  <c:v>526.9169921875</c:v>
                </c:pt>
                <c:pt idx="347">
                  <c:v>526.927001953125</c:v>
                </c:pt>
                <c:pt idx="348">
                  <c:v>526.93701171875</c:v>
                </c:pt>
                <c:pt idx="349">
                  <c:v>526.947021484375</c:v>
                </c:pt>
                <c:pt idx="350">
                  <c:v>526.95697021484375</c:v>
                </c:pt>
                <c:pt idx="351">
                  <c:v>526.96697998046875</c:v>
                </c:pt>
                <c:pt idx="352">
                  <c:v>526.97698974609375</c:v>
                </c:pt>
                <c:pt idx="353">
                  <c:v>526.98699951171875</c:v>
                </c:pt>
                <c:pt idx="354">
                  <c:v>526.99700927734375</c:v>
                </c:pt>
                <c:pt idx="355">
                  <c:v>527.00701904296875</c:v>
                </c:pt>
                <c:pt idx="356">
                  <c:v>527.01702880859375</c:v>
                </c:pt>
                <c:pt idx="357">
                  <c:v>527.0269775390625</c:v>
                </c:pt>
                <c:pt idx="358">
                  <c:v>527.0369873046875</c:v>
                </c:pt>
                <c:pt idx="359">
                  <c:v>527.0469970703125</c:v>
                </c:pt>
                <c:pt idx="360">
                  <c:v>527.0570068359375</c:v>
                </c:pt>
                <c:pt idx="361">
                  <c:v>527.0670166015625</c:v>
                </c:pt>
                <c:pt idx="362">
                  <c:v>527.0770263671875</c:v>
                </c:pt>
                <c:pt idx="363">
                  <c:v>527.08697509765625</c:v>
                </c:pt>
                <c:pt idx="364">
                  <c:v>527.09698486328125</c:v>
                </c:pt>
                <c:pt idx="365">
                  <c:v>527.10699462890625</c:v>
                </c:pt>
                <c:pt idx="366">
                  <c:v>527.11700439453125</c:v>
                </c:pt>
                <c:pt idx="367">
                  <c:v>527.12701416015625</c:v>
                </c:pt>
                <c:pt idx="368">
                  <c:v>527.13702392578125</c:v>
                </c:pt>
                <c:pt idx="369">
                  <c:v>527.14697265625</c:v>
                </c:pt>
                <c:pt idx="370">
                  <c:v>527.156982421875</c:v>
                </c:pt>
                <c:pt idx="371">
                  <c:v>527.1669921875</c:v>
                </c:pt>
                <c:pt idx="372">
                  <c:v>527.177001953125</c:v>
                </c:pt>
                <c:pt idx="373">
                  <c:v>527.18701171875</c:v>
                </c:pt>
                <c:pt idx="374">
                  <c:v>527.197021484375</c:v>
                </c:pt>
                <c:pt idx="375">
                  <c:v>527.20697021484375</c:v>
                </c:pt>
                <c:pt idx="376">
                  <c:v>527.21697998046875</c:v>
                </c:pt>
                <c:pt idx="377">
                  <c:v>527.22698974609375</c:v>
                </c:pt>
                <c:pt idx="378">
                  <c:v>527.23699951171875</c:v>
                </c:pt>
                <c:pt idx="379">
                  <c:v>527.24700927734375</c:v>
                </c:pt>
                <c:pt idx="380">
                  <c:v>527.25799560546875</c:v>
                </c:pt>
                <c:pt idx="381">
                  <c:v>527.26800537109375</c:v>
                </c:pt>
                <c:pt idx="382">
                  <c:v>527.27801513671875</c:v>
                </c:pt>
                <c:pt idx="383">
                  <c:v>527.28802490234375</c:v>
                </c:pt>
                <c:pt idx="384">
                  <c:v>527.2979736328125</c:v>
                </c:pt>
                <c:pt idx="385">
                  <c:v>527.3079833984375</c:v>
                </c:pt>
                <c:pt idx="386">
                  <c:v>527.3179931640625</c:v>
                </c:pt>
                <c:pt idx="387">
                  <c:v>527.3280029296875</c:v>
                </c:pt>
                <c:pt idx="388">
                  <c:v>527.3380126953125</c:v>
                </c:pt>
                <c:pt idx="389">
                  <c:v>527.3480224609375</c:v>
                </c:pt>
                <c:pt idx="390">
                  <c:v>527.35797119140625</c:v>
                </c:pt>
                <c:pt idx="391">
                  <c:v>527.36798095703125</c:v>
                </c:pt>
                <c:pt idx="392">
                  <c:v>527.37799072265625</c:v>
                </c:pt>
                <c:pt idx="393">
                  <c:v>527.38800048828125</c:v>
                </c:pt>
                <c:pt idx="394">
                  <c:v>527.39801025390625</c:v>
                </c:pt>
                <c:pt idx="395">
                  <c:v>527.40802001953125</c:v>
                </c:pt>
                <c:pt idx="396">
                  <c:v>527.41802978515625</c:v>
                </c:pt>
                <c:pt idx="397">
                  <c:v>527.427978515625</c:v>
                </c:pt>
                <c:pt idx="398">
                  <c:v>527.43798828125</c:v>
                </c:pt>
                <c:pt idx="399">
                  <c:v>527.447998046875</c:v>
                </c:pt>
                <c:pt idx="400">
                  <c:v>527.4580078125</c:v>
                </c:pt>
                <c:pt idx="401">
                  <c:v>527.468017578125</c:v>
                </c:pt>
                <c:pt idx="402">
                  <c:v>527.47802734375</c:v>
                </c:pt>
                <c:pt idx="403">
                  <c:v>527.48797607421875</c:v>
                </c:pt>
                <c:pt idx="404">
                  <c:v>527.49798583984375</c:v>
                </c:pt>
                <c:pt idx="405">
                  <c:v>527.50799560546875</c:v>
                </c:pt>
                <c:pt idx="406">
                  <c:v>527.51800537109375</c:v>
                </c:pt>
                <c:pt idx="407">
                  <c:v>527.52801513671875</c:v>
                </c:pt>
                <c:pt idx="408">
                  <c:v>527.53802490234375</c:v>
                </c:pt>
                <c:pt idx="409">
                  <c:v>527.5479736328125</c:v>
                </c:pt>
                <c:pt idx="410">
                  <c:v>527.5579833984375</c:v>
                </c:pt>
                <c:pt idx="411">
                  <c:v>527.5679931640625</c:v>
                </c:pt>
                <c:pt idx="412">
                  <c:v>527.5780029296875</c:v>
                </c:pt>
                <c:pt idx="413">
                  <c:v>527.5880126953125</c:v>
                </c:pt>
                <c:pt idx="414">
                  <c:v>527.5980224609375</c:v>
                </c:pt>
                <c:pt idx="415">
                  <c:v>527.60797119140625</c:v>
                </c:pt>
                <c:pt idx="416">
                  <c:v>527.61798095703125</c:v>
                </c:pt>
                <c:pt idx="417">
                  <c:v>527.62799072265625</c:v>
                </c:pt>
                <c:pt idx="418">
                  <c:v>527.63800048828125</c:v>
                </c:pt>
                <c:pt idx="419">
                  <c:v>527.64801025390625</c:v>
                </c:pt>
                <c:pt idx="420">
                  <c:v>527.65899658203125</c:v>
                </c:pt>
                <c:pt idx="421">
                  <c:v>527.66900634765625</c:v>
                </c:pt>
                <c:pt idx="422">
                  <c:v>527.67901611328125</c:v>
                </c:pt>
                <c:pt idx="423">
                  <c:v>527.68902587890625</c:v>
                </c:pt>
                <c:pt idx="424">
                  <c:v>527.698974609375</c:v>
                </c:pt>
                <c:pt idx="425">
                  <c:v>527.708984375</c:v>
                </c:pt>
                <c:pt idx="426">
                  <c:v>527.718994140625</c:v>
                </c:pt>
                <c:pt idx="427">
                  <c:v>527.72900390625</c:v>
                </c:pt>
                <c:pt idx="428">
                  <c:v>527.739013671875</c:v>
                </c:pt>
                <c:pt idx="429">
                  <c:v>527.7490234375</c:v>
                </c:pt>
                <c:pt idx="430">
                  <c:v>527.75897216796875</c:v>
                </c:pt>
                <c:pt idx="431">
                  <c:v>527.76898193359375</c:v>
                </c:pt>
                <c:pt idx="432">
                  <c:v>527.77899169921875</c:v>
                </c:pt>
                <c:pt idx="433">
                  <c:v>527.78900146484375</c:v>
                </c:pt>
                <c:pt idx="434">
                  <c:v>527.79901123046875</c:v>
                </c:pt>
                <c:pt idx="435">
                  <c:v>527.80902099609375</c:v>
                </c:pt>
                <c:pt idx="436">
                  <c:v>527.8189697265625</c:v>
                </c:pt>
                <c:pt idx="437">
                  <c:v>527.8289794921875</c:v>
                </c:pt>
                <c:pt idx="438">
                  <c:v>527.8389892578125</c:v>
                </c:pt>
                <c:pt idx="439">
                  <c:v>527.8489990234375</c:v>
                </c:pt>
                <c:pt idx="440">
                  <c:v>527.8590087890625</c:v>
                </c:pt>
                <c:pt idx="441">
                  <c:v>527.8690185546875</c:v>
                </c:pt>
                <c:pt idx="442">
                  <c:v>527.8790283203125</c:v>
                </c:pt>
                <c:pt idx="443">
                  <c:v>527.88897705078125</c:v>
                </c:pt>
                <c:pt idx="444">
                  <c:v>527.89898681640625</c:v>
                </c:pt>
                <c:pt idx="445">
                  <c:v>527.90899658203125</c:v>
                </c:pt>
                <c:pt idx="446">
                  <c:v>527.91900634765625</c:v>
                </c:pt>
                <c:pt idx="447">
                  <c:v>527.92901611328125</c:v>
                </c:pt>
                <c:pt idx="448">
                  <c:v>527.93902587890625</c:v>
                </c:pt>
                <c:pt idx="449">
                  <c:v>527.948974609375</c:v>
                </c:pt>
                <c:pt idx="450">
                  <c:v>527.958984375</c:v>
                </c:pt>
                <c:pt idx="451">
                  <c:v>527.969970703125</c:v>
                </c:pt>
                <c:pt idx="452">
                  <c:v>527.97998046875</c:v>
                </c:pt>
                <c:pt idx="453">
                  <c:v>527.989990234375</c:v>
                </c:pt>
                <c:pt idx="454">
                  <c:v>528</c:v>
                </c:pt>
                <c:pt idx="455">
                  <c:v>528.010009765625</c:v>
                </c:pt>
                <c:pt idx="456">
                  <c:v>528.02001953125</c:v>
                </c:pt>
                <c:pt idx="457">
                  <c:v>528.030029296875</c:v>
                </c:pt>
                <c:pt idx="458">
                  <c:v>528.03997802734375</c:v>
                </c:pt>
                <c:pt idx="459">
                  <c:v>528.04998779296875</c:v>
                </c:pt>
                <c:pt idx="460">
                  <c:v>528.05999755859375</c:v>
                </c:pt>
                <c:pt idx="461">
                  <c:v>528.07000732421875</c:v>
                </c:pt>
                <c:pt idx="462">
                  <c:v>528.08001708984375</c:v>
                </c:pt>
                <c:pt idx="463">
                  <c:v>528.09002685546875</c:v>
                </c:pt>
                <c:pt idx="464">
                  <c:v>528.0999755859375</c:v>
                </c:pt>
                <c:pt idx="465">
                  <c:v>528.1099853515625</c:v>
                </c:pt>
                <c:pt idx="466">
                  <c:v>528.1199951171875</c:v>
                </c:pt>
                <c:pt idx="467">
                  <c:v>528.1300048828125</c:v>
                </c:pt>
                <c:pt idx="468">
                  <c:v>528.1400146484375</c:v>
                </c:pt>
                <c:pt idx="469">
                  <c:v>528.1500244140625</c:v>
                </c:pt>
                <c:pt idx="470">
                  <c:v>528.15997314453125</c:v>
                </c:pt>
                <c:pt idx="471">
                  <c:v>528.16998291015625</c:v>
                </c:pt>
                <c:pt idx="472">
                  <c:v>528.17999267578125</c:v>
                </c:pt>
                <c:pt idx="473">
                  <c:v>528.19000244140625</c:v>
                </c:pt>
                <c:pt idx="474">
                  <c:v>528.20001220703125</c:v>
                </c:pt>
                <c:pt idx="475">
                  <c:v>528.21002197265625</c:v>
                </c:pt>
                <c:pt idx="476">
                  <c:v>528.219970703125</c:v>
                </c:pt>
                <c:pt idx="477">
                  <c:v>528.22998046875</c:v>
                </c:pt>
                <c:pt idx="478">
                  <c:v>528.239990234375</c:v>
                </c:pt>
                <c:pt idx="479">
                  <c:v>528.25</c:v>
                </c:pt>
                <c:pt idx="480">
                  <c:v>528.260009765625</c:v>
                </c:pt>
                <c:pt idx="481">
                  <c:v>528.27099609375</c:v>
                </c:pt>
                <c:pt idx="482">
                  <c:v>528.281005859375</c:v>
                </c:pt>
                <c:pt idx="483">
                  <c:v>528.291015625</c:v>
                </c:pt>
                <c:pt idx="484">
                  <c:v>528.301025390625</c:v>
                </c:pt>
                <c:pt idx="485">
                  <c:v>528.31097412109375</c:v>
                </c:pt>
                <c:pt idx="486">
                  <c:v>528.32098388671875</c:v>
                </c:pt>
                <c:pt idx="487">
                  <c:v>528.33099365234375</c:v>
                </c:pt>
                <c:pt idx="488">
                  <c:v>528.34100341796875</c:v>
                </c:pt>
                <c:pt idx="489">
                  <c:v>528.35101318359375</c:v>
                </c:pt>
                <c:pt idx="490">
                  <c:v>528.36102294921875</c:v>
                </c:pt>
                <c:pt idx="491">
                  <c:v>528.3709716796875</c:v>
                </c:pt>
                <c:pt idx="492">
                  <c:v>528.3809814453125</c:v>
                </c:pt>
                <c:pt idx="493">
                  <c:v>528.3909912109375</c:v>
                </c:pt>
                <c:pt idx="494">
                  <c:v>528.4010009765625</c:v>
                </c:pt>
                <c:pt idx="495">
                  <c:v>528.4110107421875</c:v>
                </c:pt>
                <c:pt idx="496">
                  <c:v>528.4210205078125</c:v>
                </c:pt>
                <c:pt idx="497">
                  <c:v>528.4310302734375</c:v>
                </c:pt>
                <c:pt idx="498">
                  <c:v>528.44097900390625</c:v>
                </c:pt>
                <c:pt idx="499">
                  <c:v>528.45098876953125</c:v>
                </c:pt>
                <c:pt idx="500">
                  <c:v>528.46099853515625</c:v>
                </c:pt>
                <c:pt idx="501">
                  <c:v>528.47100830078125</c:v>
                </c:pt>
                <c:pt idx="502">
                  <c:v>528.48101806640625</c:v>
                </c:pt>
                <c:pt idx="503">
                  <c:v>528.49102783203125</c:v>
                </c:pt>
                <c:pt idx="504">
                  <c:v>528.5009765625</c:v>
                </c:pt>
                <c:pt idx="505">
                  <c:v>528.510986328125</c:v>
                </c:pt>
                <c:pt idx="506">
                  <c:v>528.52099609375</c:v>
                </c:pt>
                <c:pt idx="507">
                  <c:v>528.531005859375</c:v>
                </c:pt>
                <c:pt idx="508">
                  <c:v>528.541015625</c:v>
                </c:pt>
                <c:pt idx="509">
                  <c:v>528.552001953125</c:v>
                </c:pt>
                <c:pt idx="510">
                  <c:v>528.56201171875</c:v>
                </c:pt>
                <c:pt idx="511">
                  <c:v>528.572021484375</c:v>
                </c:pt>
                <c:pt idx="512">
                  <c:v>528.58197021484375</c:v>
                </c:pt>
                <c:pt idx="513">
                  <c:v>528.59197998046875</c:v>
                </c:pt>
                <c:pt idx="514">
                  <c:v>528.60198974609375</c:v>
                </c:pt>
                <c:pt idx="515">
                  <c:v>528.61199951171875</c:v>
                </c:pt>
                <c:pt idx="516">
                  <c:v>528.62200927734375</c:v>
                </c:pt>
                <c:pt idx="517">
                  <c:v>528.63201904296875</c:v>
                </c:pt>
                <c:pt idx="518">
                  <c:v>528.64202880859375</c:v>
                </c:pt>
                <c:pt idx="519">
                  <c:v>528.6519775390625</c:v>
                </c:pt>
                <c:pt idx="520">
                  <c:v>528.6619873046875</c:v>
                </c:pt>
                <c:pt idx="521">
                  <c:v>528.6719970703125</c:v>
                </c:pt>
                <c:pt idx="522">
                  <c:v>528.6820068359375</c:v>
                </c:pt>
                <c:pt idx="523">
                  <c:v>528.6920166015625</c:v>
                </c:pt>
                <c:pt idx="524">
                  <c:v>528.7020263671875</c:v>
                </c:pt>
                <c:pt idx="525">
                  <c:v>528.71197509765625</c:v>
                </c:pt>
                <c:pt idx="526">
                  <c:v>528.72198486328125</c:v>
                </c:pt>
                <c:pt idx="527">
                  <c:v>528.73199462890625</c:v>
                </c:pt>
                <c:pt idx="528">
                  <c:v>528.74200439453125</c:v>
                </c:pt>
                <c:pt idx="529">
                  <c:v>528.75201416015625</c:v>
                </c:pt>
                <c:pt idx="530">
                  <c:v>528.76202392578125</c:v>
                </c:pt>
                <c:pt idx="531">
                  <c:v>528.77197265625</c:v>
                </c:pt>
                <c:pt idx="532">
                  <c:v>528.781982421875</c:v>
                </c:pt>
                <c:pt idx="533">
                  <c:v>528.7919921875</c:v>
                </c:pt>
                <c:pt idx="534">
                  <c:v>528.802001953125</c:v>
                </c:pt>
                <c:pt idx="535">
                  <c:v>528.81201171875</c:v>
                </c:pt>
                <c:pt idx="536">
                  <c:v>528.822998046875</c:v>
                </c:pt>
                <c:pt idx="537">
                  <c:v>528.8330078125</c:v>
                </c:pt>
                <c:pt idx="538">
                  <c:v>528.843017578125</c:v>
                </c:pt>
                <c:pt idx="539">
                  <c:v>528.85302734375</c:v>
                </c:pt>
                <c:pt idx="540">
                  <c:v>528.86297607421875</c:v>
                </c:pt>
                <c:pt idx="541">
                  <c:v>528.87298583984375</c:v>
                </c:pt>
                <c:pt idx="542">
                  <c:v>528.88299560546875</c:v>
                </c:pt>
                <c:pt idx="543">
                  <c:v>528.89300537109375</c:v>
                </c:pt>
                <c:pt idx="544">
                  <c:v>528.90301513671875</c:v>
                </c:pt>
                <c:pt idx="545">
                  <c:v>528.91302490234375</c:v>
                </c:pt>
                <c:pt idx="546">
                  <c:v>528.9229736328125</c:v>
                </c:pt>
                <c:pt idx="547">
                  <c:v>528.9329833984375</c:v>
                </c:pt>
                <c:pt idx="548">
                  <c:v>528.9429931640625</c:v>
                </c:pt>
                <c:pt idx="549">
                  <c:v>528.9530029296875</c:v>
                </c:pt>
                <c:pt idx="550">
                  <c:v>528.9630126953125</c:v>
                </c:pt>
                <c:pt idx="551">
                  <c:v>528.9730224609375</c:v>
                </c:pt>
                <c:pt idx="552">
                  <c:v>528.98297119140625</c:v>
                </c:pt>
                <c:pt idx="553">
                  <c:v>528.99298095703125</c:v>
                </c:pt>
                <c:pt idx="554">
                  <c:v>529.00299072265625</c:v>
                </c:pt>
                <c:pt idx="555">
                  <c:v>529.01300048828125</c:v>
                </c:pt>
                <c:pt idx="556">
                  <c:v>529.02301025390625</c:v>
                </c:pt>
                <c:pt idx="557">
                  <c:v>529.03302001953125</c:v>
                </c:pt>
                <c:pt idx="558">
                  <c:v>529.04302978515625</c:v>
                </c:pt>
                <c:pt idx="559">
                  <c:v>529.052978515625</c:v>
                </c:pt>
                <c:pt idx="560">
                  <c:v>529.06298828125</c:v>
                </c:pt>
                <c:pt idx="561">
                  <c:v>529.072998046875</c:v>
                </c:pt>
                <c:pt idx="562">
                  <c:v>529.0830078125</c:v>
                </c:pt>
                <c:pt idx="563">
                  <c:v>529.093994140625</c:v>
                </c:pt>
                <c:pt idx="564">
                  <c:v>529.10400390625</c:v>
                </c:pt>
                <c:pt idx="565">
                  <c:v>529.114013671875</c:v>
                </c:pt>
                <c:pt idx="566">
                  <c:v>529.1240234375</c:v>
                </c:pt>
                <c:pt idx="567">
                  <c:v>529.13397216796875</c:v>
                </c:pt>
                <c:pt idx="568">
                  <c:v>529.14398193359375</c:v>
                </c:pt>
                <c:pt idx="569">
                  <c:v>529.15399169921875</c:v>
                </c:pt>
                <c:pt idx="570">
                  <c:v>529.16400146484375</c:v>
                </c:pt>
                <c:pt idx="571">
                  <c:v>529.17401123046875</c:v>
                </c:pt>
                <c:pt idx="572">
                  <c:v>529.18402099609375</c:v>
                </c:pt>
                <c:pt idx="573">
                  <c:v>529.1939697265625</c:v>
                </c:pt>
                <c:pt idx="574">
                  <c:v>529.2039794921875</c:v>
                </c:pt>
                <c:pt idx="575">
                  <c:v>529.2139892578125</c:v>
                </c:pt>
                <c:pt idx="576">
                  <c:v>529.2239990234375</c:v>
                </c:pt>
                <c:pt idx="577">
                  <c:v>529.2340087890625</c:v>
                </c:pt>
                <c:pt idx="578">
                  <c:v>529.2440185546875</c:v>
                </c:pt>
                <c:pt idx="579">
                  <c:v>529.2540283203125</c:v>
                </c:pt>
                <c:pt idx="580">
                  <c:v>529.26397705078125</c:v>
                </c:pt>
                <c:pt idx="581">
                  <c:v>529.27398681640625</c:v>
                </c:pt>
                <c:pt idx="582">
                  <c:v>529.28399658203125</c:v>
                </c:pt>
                <c:pt idx="583">
                  <c:v>529.29400634765625</c:v>
                </c:pt>
              </c:numCache>
            </c:numRef>
          </c:xVal>
          <c:yVal>
            <c:numRef>
              <c:f>'Sheet1 {TD}'!$B$1:$B$584</c:f>
              <c:numCache>
                <c:formatCode>General</c:formatCode>
                <c:ptCount val="584"/>
                <c:pt idx="0">
                  <c:v>13.25</c:v>
                </c:pt>
                <c:pt idx="1">
                  <c:v>15.75</c:v>
                </c:pt>
                <c:pt idx="2">
                  <c:v>7.75</c:v>
                </c:pt>
                <c:pt idx="3">
                  <c:v>0</c:v>
                </c:pt>
                <c:pt idx="4">
                  <c:v>0</c:v>
                </c:pt>
                <c:pt idx="5">
                  <c:v>1.75</c:v>
                </c:pt>
                <c:pt idx="6">
                  <c:v>6.75</c:v>
                </c:pt>
                <c:pt idx="7">
                  <c:v>9.75</c:v>
                </c:pt>
                <c:pt idx="8">
                  <c:v>6.25</c:v>
                </c:pt>
                <c:pt idx="9">
                  <c:v>1.5</c:v>
                </c:pt>
                <c:pt idx="10">
                  <c:v>0</c:v>
                </c:pt>
                <c:pt idx="11">
                  <c:v>0</c:v>
                </c:pt>
                <c:pt idx="12">
                  <c:v>15.25</c:v>
                </c:pt>
                <c:pt idx="13">
                  <c:v>48</c:v>
                </c:pt>
                <c:pt idx="14">
                  <c:v>50.25</c:v>
                </c:pt>
                <c:pt idx="15">
                  <c:v>34.75</c:v>
                </c:pt>
                <c:pt idx="16">
                  <c:v>42</c:v>
                </c:pt>
                <c:pt idx="17">
                  <c:v>37.5</c:v>
                </c:pt>
                <c:pt idx="18">
                  <c:v>37</c:v>
                </c:pt>
                <c:pt idx="19">
                  <c:v>47.5</c:v>
                </c:pt>
                <c:pt idx="20">
                  <c:v>32.5</c:v>
                </c:pt>
                <c:pt idx="21">
                  <c:v>14.25</c:v>
                </c:pt>
                <c:pt idx="22">
                  <c:v>10.25</c:v>
                </c:pt>
                <c:pt idx="23">
                  <c:v>13.5</c:v>
                </c:pt>
                <c:pt idx="24">
                  <c:v>15</c:v>
                </c:pt>
                <c:pt idx="25">
                  <c:v>26.5</c:v>
                </c:pt>
                <c:pt idx="26">
                  <c:v>62.5</c:v>
                </c:pt>
                <c:pt idx="27">
                  <c:v>89.5</c:v>
                </c:pt>
                <c:pt idx="28">
                  <c:v>97.75</c:v>
                </c:pt>
                <c:pt idx="29">
                  <c:v>108.69999694824219</c:v>
                </c:pt>
                <c:pt idx="30">
                  <c:v>183.30000305175781</c:v>
                </c:pt>
                <c:pt idx="31">
                  <c:v>371.5</c:v>
                </c:pt>
                <c:pt idx="32">
                  <c:v>525.29998779296875</c:v>
                </c:pt>
                <c:pt idx="33">
                  <c:v>498.70001220703125</c:v>
                </c:pt>
                <c:pt idx="34">
                  <c:v>377</c:v>
                </c:pt>
                <c:pt idx="35">
                  <c:v>330.79998779296875</c:v>
                </c:pt>
                <c:pt idx="36">
                  <c:v>387.29998779296875</c:v>
                </c:pt>
                <c:pt idx="37">
                  <c:v>415</c:v>
                </c:pt>
                <c:pt idx="38">
                  <c:v>444</c:v>
                </c:pt>
                <c:pt idx="39">
                  <c:v>577.70001220703125</c:v>
                </c:pt>
                <c:pt idx="40">
                  <c:v>646</c:v>
                </c:pt>
                <c:pt idx="41">
                  <c:v>514.5</c:v>
                </c:pt>
                <c:pt idx="42">
                  <c:v>326</c:v>
                </c:pt>
                <c:pt idx="43">
                  <c:v>196.5</c:v>
                </c:pt>
                <c:pt idx="44">
                  <c:v>112</c:v>
                </c:pt>
                <c:pt idx="45">
                  <c:v>83.5</c:v>
                </c:pt>
                <c:pt idx="46">
                  <c:v>102.80000305175781</c:v>
                </c:pt>
                <c:pt idx="47">
                  <c:v>97.75</c:v>
                </c:pt>
                <c:pt idx="48">
                  <c:v>55</c:v>
                </c:pt>
                <c:pt idx="49">
                  <c:v>25.75</c:v>
                </c:pt>
                <c:pt idx="50">
                  <c:v>25.75</c:v>
                </c:pt>
                <c:pt idx="51">
                  <c:v>20.25</c:v>
                </c:pt>
                <c:pt idx="52">
                  <c:v>11</c:v>
                </c:pt>
                <c:pt idx="53">
                  <c:v>15.25</c:v>
                </c:pt>
                <c:pt idx="54">
                  <c:v>29.5</c:v>
                </c:pt>
                <c:pt idx="55">
                  <c:v>66.5</c:v>
                </c:pt>
                <c:pt idx="56">
                  <c:v>93.5</c:v>
                </c:pt>
                <c:pt idx="57">
                  <c:v>70.25</c:v>
                </c:pt>
                <c:pt idx="58">
                  <c:v>41</c:v>
                </c:pt>
                <c:pt idx="59">
                  <c:v>27</c:v>
                </c:pt>
                <c:pt idx="60">
                  <c:v>14.25</c:v>
                </c:pt>
                <c:pt idx="61">
                  <c:v>7.75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0.25</c:v>
                </c:pt>
                <c:pt idx="66">
                  <c:v>6.5</c:v>
                </c:pt>
                <c:pt idx="67">
                  <c:v>16.25</c:v>
                </c:pt>
                <c:pt idx="68">
                  <c:v>14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1.75</c:v>
                </c:pt>
                <c:pt idx="74">
                  <c:v>8.25</c:v>
                </c:pt>
                <c:pt idx="75">
                  <c:v>17.25</c:v>
                </c:pt>
                <c:pt idx="76">
                  <c:v>29</c:v>
                </c:pt>
                <c:pt idx="77">
                  <c:v>36</c:v>
                </c:pt>
                <c:pt idx="78">
                  <c:v>26.25</c:v>
                </c:pt>
                <c:pt idx="79">
                  <c:v>64.75</c:v>
                </c:pt>
                <c:pt idx="80">
                  <c:v>183.69999694824219</c:v>
                </c:pt>
                <c:pt idx="81">
                  <c:v>336.20001220703125</c:v>
                </c:pt>
                <c:pt idx="82">
                  <c:v>439.29998779296875</c:v>
                </c:pt>
                <c:pt idx="83">
                  <c:v>358.70001220703125</c:v>
                </c:pt>
                <c:pt idx="84">
                  <c:v>192.5</c:v>
                </c:pt>
                <c:pt idx="85">
                  <c:v>108.5</c:v>
                </c:pt>
                <c:pt idx="86">
                  <c:v>83.5</c:v>
                </c:pt>
                <c:pt idx="87">
                  <c:v>150.19999694824219</c:v>
                </c:pt>
                <c:pt idx="88">
                  <c:v>443</c:v>
                </c:pt>
                <c:pt idx="89">
                  <c:v>880.70001220703125</c:v>
                </c:pt>
                <c:pt idx="90">
                  <c:v>994.5</c:v>
                </c:pt>
                <c:pt idx="91">
                  <c:v>605.29998779296875</c:v>
                </c:pt>
                <c:pt idx="92">
                  <c:v>193.5</c:v>
                </c:pt>
                <c:pt idx="93">
                  <c:v>57.25</c:v>
                </c:pt>
                <c:pt idx="94">
                  <c:v>30.25</c:v>
                </c:pt>
                <c:pt idx="95">
                  <c:v>10.5</c:v>
                </c:pt>
                <c:pt idx="96">
                  <c:v>5.25</c:v>
                </c:pt>
                <c:pt idx="97">
                  <c:v>5.5</c:v>
                </c:pt>
                <c:pt idx="98">
                  <c:v>6</c:v>
                </c:pt>
                <c:pt idx="99">
                  <c:v>7.5</c:v>
                </c:pt>
                <c:pt idx="100">
                  <c:v>15.75</c:v>
                </c:pt>
                <c:pt idx="101">
                  <c:v>19</c:v>
                </c:pt>
                <c:pt idx="102">
                  <c:v>18.25</c:v>
                </c:pt>
                <c:pt idx="103">
                  <c:v>20</c:v>
                </c:pt>
                <c:pt idx="104">
                  <c:v>21</c:v>
                </c:pt>
                <c:pt idx="105">
                  <c:v>23.5</c:v>
                </c:pt>
                <c:pt idx="106">
                  <c:v>20.25</c:v>
                </c:pt>
                <c:pt idx="107">
                  <c:v>15.5</c:v>
                </c:pt>
                <c:pt idx="108">
                  <c:v>16.75</c:v>
                </c:pt>
                <c:pt idx="109">
                  <c:v>15.5</c:v>
                </c:pt>
                <c:pt idx="110">
                  <c:v>35.75</c:v>
                </c:pt>
                <c:pt idx="111">
                  <c:v>63.5</c:v>
                </c:pt>
                <c:pt idx="112">
                  <c:v>47.75</c:v>
                </c:pt>
                <c:pt idx="113">
                  <c:v>20.75</c:v>
                </c:pt>
                <c:pt idx="114">
                  <c:v>13.25</c:v>
                </c:pt>
                <c:pt idx="115">
                  <c:v>7.5</c:v>
                </c:pt>
                <c:pt idx="116">
                  <c:v>8.75</c:v>
                </c:pt>
                <c:pt idx="117">
                  <c:v>18.75</c:v>
                </c:pt>
                <c:pt idx="118">
                  <c:v>21.75</c:v>
                </c:pt>
                <c:pt idx="119">
                  <c:v>30</c:v>
                </c:pt>
                <c:pt idx="120">
                  <c:v>39.5</c:v>
                </c:pt>
                <c:pt idx="121">
                  <c:v>25.25</c:v>
                </c:pt>
                <c:pt idx="122">
                  <c:v>12.75</c:v>
                </c:pt>
                <c:pt idx="123">
                  <c:v>44</c:v>
                </c:pt>
                <c:pt idx="124">
                  <c:v>78.25</c:v>
                </c:pt>
                <c:pt idx="125">
                  <c:v>53.5</c:v>
                </c:pt>
                <c:pt idx="126">
                  <c:v>34</c:v>
                </c:pt>
                <c:pt idx="127">
                  <c:v>61</c:v>
                </c:pt>
                <c:pt idx="128">
                  <c:v>88</c:v>
                </c:pt>
                <c:pt idx="129">
                  <c:v>155.80000305175781</c:v>
                </c:pt>
                <c:pt idx="130">
                  <c:v>351.5</c:v>
                </c:pt>
                <c:pt idx="131">
                  <c:v>583</c:v>
                </c:pt>
                <c:pt idx="132">
                  <c:v>757</c:v>
                </c:pt>
                <c:pt idx="133">
                  <c:v>823.79998779296875</c:v>
                </c:pt>
                <c:pt idx="134">
                  <c:v>698.70001220703125</c:v>
                </c:pt>
                <c:pt idx="135">
                  <c:v>526.79998779296875</c:v>
                </c:pt>
                <c:pt idx="136">
                  <c:v>461</c:v>
                </c:pt>
                <c:pt idx="137">
                  <c:v>614.79998779296875</c:v>
                </c:pt>
                <c:pt idx="138">
                  <c:v>937.70001220703125</c:v>
                </c:pt>
                <c:pt idx="139">
                  <c:v>1242</c:v>
                </c:pt>
                <c:pt idx="140">
                  <c:v>1309</c:v>
                </c:pt>
                <c:pt idx="141">
                  <c:v>987.29998779296875</c:v>
                </c:pt>
                <c:pt idx="142">
                  <c:v>560.5</c:v>
                </c:pt>
                <c:pt idx="143">
                  <c:v>250.5</c:v>
                </c:pt>
                <c:pt idx="144">
                  <c:v>131</c:v>
                </c:pt>
                <c:pt idx="145">
                  <c:v>135</c:v>
                </c:pt>
                <c:pt idx="146">
                  <c:v>117.30000305175781</c:v>
                </c:pt>
                <c:pt idx="147">
                  <c:v>115</c:v>
                </c:pt>
                <c:pt idx="148">
                  <c:v>89.25</c:v>
                </c:pt>
                <c:pt idx="149">
                  <c:v>48.75</c:v>
                </c:pt>
                <c:pt idx="150">
                  <c:v>48.25</c:v>
                </c:pt>
                <c:pt idx="151">
                  <c:v>56.25</c:v>
                </c:pt>
                <c:pt idx="152">
                  <c:v>76.5</c:v>
                </c:pt>
                <c:pt idx="153">
                  <c:v>86</c:v>
                </c:pt>
                <c:pt idx="154">
                  <c:v>67</c:v>
                </c:pt>
                <c:pt idx="155">
                  <c:v>88.5</c:v>
                </c:pt>
                <c:pt idx="156">
                  <c:v>138.5</c:v>
                </c:pt>
                <c:pt idx="157">
                  <c:v>135.69999694824219</c:v>
                </c:pt>
                <c:pt idx="158">
                  <c:v>86.75</c:v>
                </c:pt>
                <c:pt idx="159">
                  <c:v>57</c:v>
                </c:pt>
                <c:pt idx="160">
                  <c:v>56</c:v>
                </c:pt>
                <c:pt idx="161">
                  <c:v>60</c:v>
                </c:pt>
                <c:pt idx="162">
                  <c:v>67.5</c:v>
                </c:pt>
                <c:pt idx="163">
                  <c:v>58.75</c:v>
                </c:pt>
                <c:pt idx="164">
                  <c:v>27</c:v>
                </c:pt>
                <c:pt idx="165">
                  <c:v>13.5</c:v>
                </c:pt>
                <c:pt idx="166">
                  <c:v>30.5</c:v>
                </c:pt>
                <c:pt idx="167">
                  <c:v>36</c:v>
                </c:pt>
                <c:pt idx="168">
                  <c:v>19.75</c:v>
                </c:pt>
                <c:pt idx="169">
                  <c:v>11.75</c:v>
                </c:pt>
                <c:pt idx="170">
                  <c:v>21.5</c:v>
                </c:pt>
                <c:pt idx="171">
                  <c:v>38.5</c:v>
                </c:pt>
                <c:pt idx="172">
                  <c:v>50.5</c:v>
                </c:pt>
                <c:pt idx="173">
                  <c:v>46.5</c:v>
                </c:pt>
                <c:pt idx="174">
                  <c:v>29.5</c:v>
                </c:pt>
                <c:pt idx="175">
                  <c:v>19.25</c:v>
                </c:pt>
                <c:pt idx="176">
                  <c:v>51.5</c:v>
                </c:pt>
                <c:pt idx="177">
                  <c:v>86.5</c:v>
                </c:pt>
                <c:pt idx="178">
                  <c:v>96.25</c:v>
                </c:pt>
                <c:pt idx="179">
                  <c:v>224.30000305175781</c:v>
                </c:pt>
                <c:pt idx="180">
                  <c:v>815.79998779296875</c:v>
                </c:pt>
                <c:pt idx="181">
                  <c:v>2466</c:v>
                </c:pt>
                <c:pt idx="182">
                  <c:v>4578</c:v>
                </c:pt>
                <c:pt idx="183">
                  <c:v>4912</c:v>
                </c:pt>
                <c:pt idx="184">
                  <c:v>3154</c:v>
                </c:pt>
                <c:pt idx="185">
                  <c:v>1343</c:v>
                </c:pt>
                <c:pt idx="186">
                  <c:v>461</c:v>
                </c:pt>
                <c:pt idx="187">
                  <c:v>220.5</c:v>
                </c:pt>
                <c:pt idx="188">
                  <c:v>314.29998779296875</c:v>
                </c:pt>
                <c:pt idx="189">
                  <c:v>544</c:v>
                </c:pt>
                <c:pt idx="190">
                  <c:v>688</c:v>
                </c:pt>
                <c:pt idx="191">
                  <c:v>598</c:v>
                </c:pt>
                <c:pt idx="192">
                  <c:v>356</c:v>
                </c:pt>
                <c:pt idx="193">
                  <c:v>166.30000305175781</c:v>
                </c:pt>
                <c:pt idx="194">
                  <c:v>89</c:v>
                </c:pt>
                <c:pt idx="195">
                  <c:v>60</c:v>
                </c:pt>
                <c:pt idx="196">
                  <c:v>52.5</c:v>
                </c:pt>
                <c:pt idx="197">
                  <c:v>53.75</c:v>
                </c:pt>
                <c:pt idx="198">
                  <c:v>64.75</c:v>
                </c:pt>
                <c:pt idx="199">
                  <c:v>76.75</c:v>
                </c:pt>
                <c:pt idx="200">
                  <c:v>69.5</c:v>
                </c:pt>
                <c:pt idx="201">
                  <c:v>69.5</c:v>
                </c:pt>
                <c:pt idx="202">
                  <c:v>100.5</c:v>
                </c:pt>
                <c:pt idx="203">
                  <c:v>107.69999694824219</c:v>
                </c:pt>
                <c:pt idx="204">
                  <c:v>77.75</c:v>
                </c:pt>
                <c:pt idx="205">
                  <c:v>65</c:v>
                </c:pt>
                <c:pt idx="206">
                  <c:v>54.5</c:v>
                </c:pt>
                <c:pt idx="207">
                  <c:v>35.75</c:v>
                </c:pt>
                <c:pt idx="208">
                  <c:v>60.5</c:v>
                </c:pt>
                <c:pt idx="209">
                  <c:v>151.5</c:v>
                </c:pt>
                <c:pt idx="210">
                  <c:v>197.19999694824219</c:v>
                </c:pt>
                <c:pt idx="211">
                  <c:v>124.80000305175781</c:v>
                </c:pt>
                <c:pt idx="212">
                  <c:v>68.75</c:v>
                </c:pt>
                <c:pt idx="213">
                  <c:v>72.75</c:v>
                </c:pt>
                <c:pt idx="214">
                  <c:v>100.80000305175781</c:v>
                </c:pt>
                <c:pt idx="215">
                  <c:v>153.80000305175781</c:v>
                </c:pt>
                <c:pt idx="216">
                  <c:v>163.30000305175781</c:v>
                </c:pt>
                <c:pt idx="217">
                  <c:v>104</c:v>
                </c:pt>
                <c:pt idx="218">
                  <c:v>55</c:v>
                </c:pt>
                <c:pt idx="219">
                  <c:v>47.75</c:v>
                </c:pt>
                <c:pt idx="220">
                  <c:v>52.5</c:v>
                </c:pt>
                <c:pt idx="221">
                  <c:v>84.25</c:v>
                </c:pt>
                <c:pt idx="222">
                  <c:v>138.30000305175781</c:v>
                </c:pt>
                <c:pt idx="223">
                  <c:v>187.5</c:v>
                </c:pt>
                <c:pt idx="224">
                  <c:v>214.80000305175781</c:v>
                </c:pt>
                <c:pt idx="225">
                  <c:v>179.80000305175781</c:v>
                </c:pt>
                <c:pt idx="226">
                  <c:v>145.19999694824219</c:v>
                </c:pt>
                <c:pt idx="227">
                  <c:v>214.80000305175781</c:v>
                </c:pt>
                <c:pt idx="228">
                  <c:v>372.5</c:v>
                </c:pt>
                <c:pt idx="229">
                  <c:v>666.79998779296875</c:v>
                </c:pt>
                <c:pt idx="230">
                  <c:v>1973</c:v>
                </c:pt>
                <c:pt idx="231">
                  <c:v>8455</c:v>
                </c:pt>
                <c:pt idx="232">
                  <c:v>23530</c:v>
                </c:pt>
                <c:pt idx="233">
                  <c:v>34340</c:v>
                </c:pt>
                <c:pt idx="234">
                  <c:v>25920</c:v>
                </c:pt>
                <c:pt idx="235">
                  <c:v>9897</c:v>
                </c:pt>
                <c:pt idx="236">
                  <c:v>2213</c:v>
                </c:pt>
                <c:pt idx="237">
                  <c:v>846</c:v>
                </c:pt>
                <c:pt idx="238">
                  <c:v>615.70001220703125</c:v>
                </c:pt>
                <c:pt idx="239">
                  <c:v>551.5</c:v>
                </c:pt>
                <c:pt idx="240">
                  <c:v>590</c:v>
                </c:pt>
                <c:pt idx="241">
                  <c:v>685.70001220703125</c:v>
                </c:pt>
                <c:pt idx="242">
                  <c:v>642</c:v>
                </c:pt>
                <c:pt idx="243">
                  <c:v>398.70001220703125</c:v>
                </c:pt>
                <c:pt idx="244">
                  <c:v>225.5</c:v>
                </c:pt>
                <c:pt idx="245">
                  <c:v>178.80000305175781</c:v>
                </c:pt>
                <c:pt idx="246">
                  <c:v>166</c:v>
                </c:pt>
                <c:pt idx="247">
                  <c:v>175</c:v>
                </c:pt>
                <c:pt idx="248">
                  <c:v>154.80000305175781</c:v>
                </c:pt>
                <c:pt idx="249">
                  <c:v>118.5</c:v>
                </c:pt>
                <c:pt idx="250">
                  <c:v>118.30000305175781</c:v>
                </c:pt>
                <c:pt idx="251">
                  <c:v>131</c:v>
                </c:pt>
                <c:pt idx="252">
                  <c:v>110</c:v>
                </c:pt>
                <c:pt idx="253">
                  <c:v>81.25</c:v>
                </c:pt>
                <c:pt idx="254">
                  <c:v>85.5</c:v>
                </c:pt>
                <c:pt idx="255">
                  <c:v>126</c:v>
                </c:pt>
                <c:pt idx="256">
                  <c:v>147.80000305175781</c:v>
                </c:pt>
                <c:pt idx="257">
                  <c:v>124.80000305175781</c:v>
                </c:pt>
                <c:pt idx="258">
                  <c:v>103.30000305175781</c:v>
                </c:pt>
                <c:pt idx="259">
                  <c:v>78.25</c:v>
                </c:pt>
                <c:pt idx="260">
                  <c:v>82.75</c:v>
                </c:pt>
                <c:pt idx="261">
                  <c:v>105.5</c:v>
                </c:pt>
                <c:pt idx="262">
                  <c:v>90.75</c:v>
                </c:pt>
                <c:pt idx="263">
                  <c:v>99.75</c:v>
                </c:pt>
                <c:pt idx="264">
                  <c:v>166.5</c:v>
                </c:pt>
                <c:pt idx="265">
                  <c:v>189.80000305175781</c:v>
                </c:pt>
                <c:pt idx="266">
                  <c:v>144.5</c:v>
                </c:pt>
                <c:pt idx="267">
                  <c:v>117.30000305175781</c:v>
                </c:pt>
                <c:pt idx="268">
                  <c:v>93.5</c:v>
                </c:pt>
                <c:pt idx="269">
                  <c:v>67.75</c:v>
                </c:pt>
                <c:pt idx="270">
                  <c:v>77.75</c:v>
                </c:pt>
                <c:pt idx="271">
                  <c:v>100.80000305175781</c:v>
                </c:pt>
                <c:pt idx="272">
                  <c:v>157.30000305175781</c:v>
                </c:pt>
                <c:pt idx="273">
                  <c:v>287.70001220703125</c:v>
                </c:pt>
                <c:pt idx="274">
                  <c:v>387.70001220703125</c:v>
                </c:pt>
                <c:pt idx="275">
                  <c:v>343.29998779296875</c:v>
                </c:pt>
                <c:pt idx="276">
                  <c:v>275</c:v>
                </c:pt>
                <c:pt idx="277">
                  <c:v>306.70001220703125</c:v>
                </c:pt>
                <c:pt idx="278">
                  <c:v>348.5</c:v>
                </c:pt>
                <c:pt idx="279">
                  <c:v>471</c:v>
                </c:pt>
                <c:pt idx="280">
                  <c:v>1882</c:v>
                </c:pt>
                <c:pt idx="281">
                  <c:v>16710</c:v>
                </c:pt>
                <c:pt idx="282">
                  <c:v>76770</c:v>
                </c:pt>
                <c:pt idx="283">
                  <c:v>140600</c:v>
                </c:pt>
                <c:pt idx="284">
                  <c:v>114600</c:v>
                </c:pt>
                <c:pt idx="285">
                  <c:v>40670</c:v>
                </c:pt>
                <c:pt idx="286">
                  <c:v>5617</c:v>
                </c:pt>
                <c:pt idx="287">
                  <c:v>833.79998779296875</c:v>
                </c:pt>
                <c:pt idx="288">
                  <c:v>655.79998779296875</c:v>
                </c:pt>
                <c:pt idx="289">
                  <c:v>1105</c:v>
                </c:pt>
                <c:pt idx="290">
                  <c:v>1321</c:v>
                </c:pt>
                <c:pt idx="291">
                  <c:v>922.5</c:v>
                </c:pt>
                <c:pt idx="292">
                  <c:v>444</c:v>
                </c:pt>
                <c:pt idx="293">
                  <c:v>242</c:v>
                </c:pt>
                <c:pt idx="294">
                  <c:v>261</c:v>
                </c:pt>
                <c:pt idx="295">
                  <c:v>440</c:v>
                </c:pt>
                <c:pt idx="296">
                  <c:v>509.29998779296875</c:v>
                </c:pt>
                <c:pt idx="297">
                  <c:v>381</c:v>
                </c:pt>
                <c:pt idx="298">
                  <c:v>257</c:v>
                </c:pt>
                <c:pt idx="299">
                  <c:v>202.69999694824219</c:v>
                </c:pt>
                <c:pt idx="300">
                  <c:v>219.5</c:v>
                </c:pt>
                <c:pt idx="301">
                  <c:v>338.5</c:v>
                </c:pt>
                <c:pt idx="302">
                  <c:v>488.29998779296875</c:v>
                </c:pt>
                <c:pt idx="303">
                  <c:v>520.5</c:v>
                </c:pt>
                <c:pt idx="304">
                  <c:v>442.5</c:v>
                </c:pt>
                <c:pt idx="305">
                  <c:v>342</c:v>
                </c:pt>
                <c:pt idx="306">
                  <c:v>257.5</c:v>
                </c:pt>
                <c:pt idx="307">
                  <c:v>200.69999694824219</c:v>
                </c:pt>
                <c:pt idx="308">
                  <c:v>184.69999694824219</c:v>
                </c:pt>
                <c:pt idx="309">
                  <c:v>213.80000305175781</c:v>
                </c:pt>
                <c:pt idx="310">
                  <c:v>303.29998779296875</c:v>
                </c:pt>
                <c:pt idx="311">
                  <c:v>401.29998779296875</c:v>
                </c:pt>
                <c:pt idx="312">
                  <c:v>380</c:v>
                </c:pt>
                <c:pt idx="313">
                  <c:v>324.5</c:v>
                </c:pt>
                <c:pt idx="314">
                  <c:v>291</c:v>
                </c:pt>
                <c:pt idx="315">
                  <c:v>250.69999694824219</c:v>
                </c:pt>
                <c:pt idx="316">
                  <c:v>264.79998779296875</c:v>
                </c:pt>
                <c:pt idx="317">
                  <c:v>288.5</c:v>
                </c:pt>
                <c:pt idx="318">
                  <c:v>289.29998779296875</c:v>
                </c:pt>
                <c:pt idx="319">
                  <c:v>260</c:v>
                </c:pt>
                <c:pt idx="320">
                  <c:v>183.69999694824219</c:v>
                </c:pt>
                <c:pt idx="321">
                  <c:v>234.80000305175781</c:v>
                </c:pt>
                <c:pt idx="322">
                  <c:v>431.70001220703125</c:v>
                </c:pt>
                <c:pt idx="323">
                  <c:v>506.70001220703125</c:v>
                </c:pt>
                <c:pt idx="324">
                  <c:v>466</c:v>
                </c:pt>
                <c:pt idx="325">
                  <c:v>527.70001220703125</c:v>
                </c:pt>
                <c:pt idx="326">
                  <c:v>616.5</c:v>
                </c:pt>
                <c:pt idx="327">
                  <c:v>551</c:v>
                </c:pt>
                <c:pt idx="328">
                  <c:v>419</c:v>
                </c:pt>
                <c:pt idx="329">
                  <c:v>396</c:v>
                </c:pt>
                <c:pt idx="330">
                  <c:v>1234</c:v>
                </c:pt>
                <c:pt idx="331">
                  <c:v>13310</c:v>
                </c:pt>
                <c:pt idx="332">
                  <c:v>111300</c:v>
                </c:pt>
                <c:pt idx="333">
                  <c:v>269200</c:v>
                </c:pt>
                <c:pt idx="334">
                  <c:v>264100</c:v>
                </c:pt>
                <c:pt idx="335">
                  <c:v>106100</c:v>
                </c:pt>
                <c:pt idx="336">
                  <c:v>13370</c:v>
                </c:pt>
                <c:pt idx="337">
                  <c:v>1427</c:v>
                </c:pt>
                <c:pt idx="338">
                  <c:v>887.70001220703125</c:v>
                </c:pt>
                <c:pt idx="339">
                  <c:v>1833</c:v>
                </c:pt>
                <c:pt idx="340">
                  <c:v>2503</c:v>
                </c:pt>
                <c:pt idx="341">
                  <c:v>1892</c:v>
                </c:pt>
                <c:pt idx="342">
                  <c:v>862.70001220703125</c:v>
                </c:pt>
                <c:pt idx="343">
                  <c:v>414.29998779296875</c:v>
                </c:pt>
                <c:pt idx="344">
                  <c:v>547.5</c:v>
                </c:pt>
                <c:pt idx="345">
                  <c:v>1188</c:v>
                </c:pt>
                <c:pt idx="346">
                  <c:v>1613</c:v>
                </c:pt>
                <c:pt idx="347">
                  <c:v>1092</c:v>
                </c:pt>
                <c:pt idx="348">
                  <c:v>368.5</c:v>
                </c:pt>
                <c:pt idx="349">
                  <c:v>120</c:v>
                </c:pt>
                <c:pt idx="350">
                  <c:v>219</c:v>
                </c:pt>
                <c:pt idx="351">
                  <c:v>796.79998779296875</c:v>
                </c:pt>
                <c:pt idx="352">
                  <c:v>1912</c:v>
                </c:pt>
                <c:pt idx="353">
                  <c:v>2276</c:v>
                </c:pt>
                <c:pt idx="354">
                  <c:v>1295</c:v>
                </c:pt>
                <c:pt idx="355">
                  <c:v>411.20001220703125</c:v>
                </c:pt>
                <c:pt idx="356">
                  <c:v>193.30000305175781</c:v>
                </c:pt>
                <c:pt idx="357">
                  <c:v>290.20001220703125</c:v>
                </c:pt>
                <c:pt idx="358">
                  <c:v>514</c:v>
                </c:pt>
                <c:pt idx="359">
                  <c:v>542.29998779296875</c:v>
                </c:pt>
                <c:pt idx="360">
                  <c:v>381.5</c:v>
                </c:pt>
                <c:pt idx="361">
                  <c:v>256</c:v>
                </c:pt>
                <c:pt idx="362">
                  <c:v>322</c:v>
                </c:pt>
                <c:pt idx="363">
                  <c:v>612.5</c:v>
                </c:pt>
                <c:pt idx="364">
                  <c:v>827.29998779296875</c:v>
                </c:pt>
                <c:pt idx="365">
                  <c:v>684.79998779296875</c:v>
                </c:pt>
                <c:pt idx="366">
                  <c:v>415.70001220703125</c:v>
                </c:pt>
                <c:pt idx="367">
                  <c:v>311.79998779296875</c:v>
                </c:pt>
                <c:pt idx="368">
                  <c:v>288.79998779296875</c:v>
                </c:pt>
                <c:pt idx="369">
                  <c:v>240.5</c:v>
                </c:pt>
                <c:pt idx="370">
                  <c:v>262.5</c:v>
                </c:pt>
                <c:pt idx="371">
                  <c:v>358.5</c:v>
                </c:pt>
                <c:pt idx="372">
                  <c:v>391</c:v>
                </c:pt>
                <c:pt idx="373">
                  <c:v>347.79998779296875</c:v>
                </c:pt>
                <c:pt idx="374">
                  <c:v>332</c:v>
                </c:pt>
                <c:pt idx="375">
                  <c:v>351.79998779296875</c:v>
                </c:pt>
                <c:pt idx="376">
                  <c:v>402.5</c:v>
                </c:pt>
                <c:pt idx="377">
                  <c:v>450.79998779296875</c:v>
                </c:pt>
                <c:pt idx="378">
                  <c:v>401.29998779296875</c:v>
                </c:pt>
                <c:pt idx="379">
                  <c:v>378.29998779296875</c:v>
                </c:pt>
                <c:pt idx="380">
                  <c:v>983</c:v>
                </c:pt>
                <c:pt idx="381">
                  <c:v>9713</c:v>
                </c:pt>
                <c:pt idx="382">
                  <c:v>91100</c:v>
                </c:pt>
                <c:pt idx="383">
                  <c:v>256300</c:v>
                </c:pt>
                <c:pt idx="384">
                  <c:v>292100</c:v>
                </c:pt>
                <c:pt idx="385">
                  <c:v>136600</c:v>
                </c:pt>
                <c:pt idx="386">
                  <c:v>19810</c:v>
                </c:pt>
                <c:pt idx="387">
                  <c:v>1376</c:v>
                </c:pt>
                <c:pt idx="388">
                  <c:v>582.5</c:v>
                </c:pt>
                <c:pt idx="389">
                  <c:v>1354</c:v>
                </c:pt>
                <c:pt idx="390">
                  <c:v>2217</c:v>
                </c:pt>
                <c:pt idx="391">
                  <c:v>1814</c:v>
                </c:pt>
                <c:pt idx="392">
                  <c:v>815</c:v>
                </c:pt>
                <c:pt idx="393">
                  <c:v>322.5</c:v>
                </c:pt>
                <c:pt idx="394">
                  <c:v>503.5</c:v>
                </c:pt>
                <c:pt idx="395">
                  <c:v>1873</c:v>
                </c:pt>
                <c:pt idx="396">
                  <c:v>3186</c:v>
                </c:pt>
                <c:pt idx="397">
                  <c:v>2287</c:v>
                </c:pt>
                <c:pt idx="398">
                  <c:v>649.70001220703125</c:v>
                </c:pt>
                <c:pt idx="399">
                  <c:v>87</c:v>
                </c:pt>
                <c:pt idx="400">
                  <c:v>62.25</c:v>
                </c:pt>
                <c:pt idx="401">
                  <c:v>376.29998779296875</c:v>
                </c:pt>
                <c:pt idx="402">
                  <c:v>1397</c:v>
                </c:pt>
                <c:pt idx="403">
                  <c:v>2087</c:v>
                </c:pt>
                <c:pt idx="404">
                  <c:v>1371</c:v>
                </c:pt>
                <c:pt idx="405">
                  <c:v>437.79998779296875</c:v>
                </c:pt>
                <c:pt idx="406">
                  <c:v>212.30000305175781</c:v>
                </c:pt>
                <c:pt idx="407">
                  <c:v>274.79998779296875</c:v>
                </c:pt>
                <c:pt idx="408">
                  <c:v>309.5</c:v>
                </c:pt>
                <c:pt idx="409">
                  <c:v>301</c:v>
                </c:pt>
                <c:pt idx="410">
                  <c:v>278</c:v>
                </c:pt>
                <c:pt idx="411">
                  <c:v>236.5</c:v>
                </c:pt>
                <c:pt idx="412">
                  <c:v>225.19999694824219</c:v>
                </c:pt>
                <c:pt idx="413">
                  <c:v>367.79998779296875</c:v>
                </c:pt>
                <c:pt idx="414">
                  <c:v>557.70001220703125</c:v>
                </c:pt>
                <c:pt idx="415">
                  <c:v>484.29998779296875</c:v>
                </c:pt>
                <c:pt idx="416">
                  <c:v>278</c:v>
                </c:pt>
                <c:pt idx="417">
                  <c:v>198.19999694824219</c:v>
                </c:pt>
                <c:pt idx="418">
                  <c:v>192.30000305175781</c:v>
                </c:pt>
                <c:pt idx="419">
                  <c:v>181.5</c:v>
                </c:pt>
                <c:pt idx="420">
                  <c:v>154.80000305175781</c:v>
                </c:pt>
                <c:pt idx="421">
                  <c:v>159</c:v>
                </c:pt>
                <c:pt idx="422">
                  <c:v>213.19999694824219</c:v>
                </c:pt>
                <c:pt idx="423">
                  <c:v>252.30000305175781</c:v>
                </c:pt>
                <c:pt idx="424">
                  <c:v>264.29998779296875</c:v>
                </c:pt>
                <c:pt idx="425">
                  <c:v>269.20001220703125</c:v>
                </c:pt>
                <c:pt idx="426">
                  <c:v>301.29998779296875</c:v>
                </c:pt>
                <c:pt idx="427">
                  <c:v>373</c:v>
                </c:pt>
                <c:pt idx="428">
                  <c:v>445.20001220703125</c:v>
                </c:pt>
                <c:pt idx="429">
                  <c:v>593.79998779296875</c:v>
                </c:pt>
                <c:pt idx="430">
                  <c:v>1347</c:v>
                </c:pt>
                <c:pt idx="431">
                  <c:v>6871</c:v>
                </c:pt>
                <c:pt idx="432">
                  <c:v>48080</c:v>
                </c:pt>
                <c:pt idx="433">
                  <c:v>134100</c:v>
                </c:pt>
                <c:pt idx="434">
                  <c:v>159900</c:v>
                </c:pt>
                <c:pt idx="435">
                  <c:v>82280</c:v>
                </c:pt>
                <c:pt idx="436">
                  <c:v>15420</c:v>
                </c:pt>
                <c:pt idx="437">
                  <c:v>1541</c:v>
                </c:pt>
                <c:pt idx="438">
                  <c:v>719.20001220703125</c:v>
                </c:pt>
                <c:pt idx="439">
                  <c:v>963.5</c:v>
                </c:pt>
                <c:pt idx="440">
                  <c:v>1296</c:v>
                </c:pt>
                <c:pt idx="441">
                  <c:v>1050</c:v>
                </c:pt>
                <c:pt idx="442">
                  <c:v>487.79998779296875</c:v>
                </c:pt>
                <c:pt idx="443">
                  <c:v>236.5</c:v>
                </c:pt>
                <c:pt idx="444">
                  <c:v>319.70001220703125</c:v>
                </c:pt>
                <c:pt idx="445">
                  <c:v>1205</c:v>
                </c:pt>
                <c:pt idx="446">
                  <c:v>2236</c:v>
                </c:pt>
                <c:pt idx="447">
                  <c:v>1708</c:v>
                </c:pt>
                <c:pt idx="448">
                  <c:v>539</c:v>
                </c:pt>
                <c:pt idx="449">
                  <c:v>126</c:v>
                </c:pt>
                <c:pt idx="450">
                  <c:v>129.5</c:v>
                </c:pt>
                <c:pt idx="451">
                  <c:v>276.29998779296875</c:v>
                </c:pt>
                <c:pt idx="452">
                  <c:v>493</c:v>
                </c:pt>
                <c:pt idx="453">
                  <c:v>550</c:v>
                </c:pt>
                <c:pt idx="454">
                  <c:v>379.5</c:v>
                </c:pt>
                <c:pt idx="455">
                  <c:v>187.5</c:v>
                </c:pt>
                <c:pt idx="456">
                  <c:v>121</c:v>
                </c:pt>
                <c:pt idx="457">
                  <c:v>115.80000305175781</c:v>
                </c:pt>
                <c:pt idx="458">
                  <c:v>113.80000305175781</c:v>
                </c:pt>
                <c:pt idx="459">
                  <c:v>121.19999694824219</c:v>
                </c:pt>
                <c:pt idx="460">
                  <c:v>129.30000305175781</c:v>
                </c:pt>
                <c:pt idx="461">
                  <c:v>135</c:v>
                </c:pt>
                <c:pt idx="462">
                  <c:v>152</c:v>
                </c:pt>
                <c:pt idx="463">
                  <c:v>158.69999694824219</c:v>
                </c:pt>
                <c:pt idx="464">
                  <c:v>132.69999694824219</c:v>
                </c:pt>
                <c:pt idx="465">
                  <c:v>97.75</c:v>
                </c:pt>
                <c:pt idx="466">
                  <c:v>89</c:v>
                </c:pt>
                <c:pt idx="467">
                  <c:v>116.30000305175781</c:v>
                </c:pt>
                <c:pt idx="468">
                  <c:v>127.80000305175781</c:v>
                </c:pt>
                <c:pt idx="469">
                  <c:v>103</c:v>
                </c:pt>
                <c:pt idx="470">
                  <c:v>87.25</c:v>
                </c:pt>
                <c:pt idx="471">
                  <c:v>84</c:v>
                </c:pt>
                <c:pt idx="472">
                  <c:v>77</c:v>
                </c:pt>
                <c:pt idx="473">
                  <c:v>88.5</c:v>
                </c:pt>
                <c:pt idx="474">
                  <c:v>115.5</c:v>
                </c:pt>
                <c:pt idx="475">
                  <c:v>175.5</c:v>
                </c:pt>
                <c:pt idx="476">
                  <c:v>226.80000305175781</c:v>
                </c:pt>
                <c:pt idx="477">
                  <c:v>184</c:v>
                </c:pt>
                <c:pt idx="478">
                  <c:v>150.19999694824219</c:v>
                </c:pt>
                <c:pt idx="479">
                  <c:v>228</c:v>
                </c:pt>
                <c:pt idx="480">
                  <c:v>796.29998779296875</c:v>
                </c:pt>
                <c:pt idx="481">
                  <c:v>4368</c:v>
                </c:pt>
                <c:pt idx="482">
                  <c:v>20030</c:v>
                </c:pt>
                <c:pt idx="483">
                  <c:v>46400</c:v>
                </c:pt>
                <c:pt idx="484">
                  <c:v>53700</c:v>
                </c:pt>
                <c:pt idx="485">
                  <c:v>31260</c:v>
                </c:pt>
                <c:pt idx="486">
                  <c:v>8782</c:v>
                </c:pt>
                <c:pt idx="487">
                  <c:v>1286</c:v>
                </c:pt>
                <c:pt idx="488">
                  <c:v>254</c:v>
                </c:pt>
                <c:pt idx="489">
                  <c:v>239.30000305175781</c:v>
                </c:pt>
                <c:pt idx="490">
                  <c:v>277.5</c:v>
                </c:pt>
                <c:pt idx="491">
                  <c:v>242</c:v>
                </c:pt>
                <c:pt idx="492">
                  <c:v>163.5</c:v>
                </c:pt>
                <c:pt idx="493">
                  <c:v>99.5</c:v>
                </c:pt>
                <c:pt idx="494">
                  <c:v>112.30000305175781</c:v>
                </c:pt>
                <c:pt idx="495">
                  <c:v>238.80000305175781</c:v>
                </c:pt>
                <c:pt idx="496">
                  <c:v>343.79998779296875</c:v>
                </c:pt>
                <c:pt idx="497">
                  <c:v>269</c:v>
                </c:pt>
                <c:pt idx="498">
                  <c:v>171.5</c:v>
                </c:pt>
                <c:pt idx="499">
                  <c:v>144.5</c:v>
                </c:pt>
                <c:pt idx="500">
                  <c:v>95</c:v>
                </c:pt>
                <c:pt idx="501">
                  <c:v>70.5</c:v>
                </c:pt>
                <c:pt idx="502">
                  <c:v>92.25</c:v>
                </c:pt>
                <c:pt idx="503">
                  <c:v>96.75</c:v>
                </c:pt>
                <c:pt idx="504">
                  <c:v>77.75</c:v>
                </c:pt>
                <c:pt idx="505">
                  <c:v>47.75</c:v>
                </c:pt>
                <c:pt idx="506">
                  <c:v>39.5</c:v>
                </c:pt>
                <c:pt idx="507">
                  <c:v>55</c:v>
                </c:pt>
                <c:pt idx="508">
                  <c:v>60</c:v>
                </c:pt>
                <c:pt idx="509">
                  <c:v>54.25</c:v>
                </c:pt>
                <c:pt idx="510">
                  <c:v>48.75</c:v>
                </c:pt>
                <c:pt idx="511">
                  <c:v>55.75</c:v>
                </c:pt>
                <c:pt idx="512">
                  <c:v>71.25</c:v>
                </c:pt>
                <c:pt idx="513">
                  <c:v>73</c:v>
                </c:pt>
                <c:pt idx="514">
                  <c:v>69.5</c:v>
                </c:pt>
                <c:pt idx="515">
                  <c:v>71</c:v>
                </c:pt>
                <c:pt idx="516">
                  <c:v>59</c:v>
                </c:pt>
                <c:pt idx="517">
                  <c:v>53</c:v>
                </c:pt>
                <c:pt idx="518">
                  <c:v>80.25</c:v>
                </c:pt>
                <c:pt idx="519">
                  <c:v>131</c:v>
                </c:pt>
                <c:pt idx="520">
                  <c:v>144.5</c:v>
                </c:pt>
                <c:pt idx="521">
                  <c:v>97.75</c:v>
                </c:pt>
                <c:pt idx="522">
                  <c:v>67</c:v>
                </c:pt>
                <c:pt idx="523">
                  <c:v>63.25</c:v>
                </c:pt>
                <c:pt idx="524">
                  <c:v>49.25</c:v>
                </c:pt>
                <c:pt idx="525">
                  <c:v>35.5</c:v>
                </c:pt>
                <c:pt idx="526">
                  <c:v>69.5</c:v>
                </c:pt>
                <c:pt idx="527">
                  <c:v>143.80000305175781</c:v>
                </c:pt>
                <c:pt idx="528">
                  <c:v>232.19999694824219</c:v>
                </c:pt>
                <c:pt idx="529">
                  <c:v>368.79998779296875</c:v>
                </c:pt>
                <c:pt idx="530">
                  <c:v>731</c:v>
                </c:pt>
                <c:pt idx="531">
                  <c:v>2048</c:v>
                </c:pt>
                <c:pt idx="532">
                  <c:v>5892</c:v>
                </c:pt>
                <c:pt idx="533">
                  <c:v>11510</c:v>
                </c:pt>
                <c:pt idx="534">
                  <c:v>13260</c:v>
                </c:pt>
                <c:pt idx="535">
                  <c:v>8844</c:v>
                </c:pt>
                <c:pt idx="536">
                  <c:v>3629</c:v>
                </c:pt>
                <c:pt idx="537">
                  <c:v>1288</c:v>
                </c:pt>
                <c:pt idx="538">
                  <c:v>709.79998779296875</c:v>
                </c:pt>
                <c:pt idx="539">
                  <c:v>555</c:v>
                </c:pt>
                <c:pt idx="540">
                  <c:v>420.70001220703125</c:v>
                </c:pt>
                <c:pt idx="541">
                  <c:v>264.5</c:v>
                </c:pt>
                <c:pt idx="542">
                  <c:v>165.5</c:v>
                </c:pt>
                <c:pt idx="543">
                  <c:v>127.5</c:v>
                </c:pt>
                <c:pt idx="544">
                  <c:v>102.30000305175781</c:v>
                </c:pt>
                <c:pt idx="545">
                  <c:v>74.5</c:v>
                </c:pt>
                <c:pt idx="546">
                  <c:v>53</c:v>
                </c:pt>
                <c:pt idx="547">
                  <c:v>67.5</c:v>
                </c:pt>
                <c:pt idx="548">
                  <c:v>124.80000305175781</c:v>
                </c:pt>
                <c:pt idx="549">
                  <c:v>150.80000305175781</c:v>
                </c:pt>
                <c:pt idx="550">
                  <c:v>111.30000305175781</c:v>
                </c:pt>
                <c:pt idx="551">
                  <c:v>84.75</c:v>
                </c:pt>
                <c:pt idx="552">
                  <c:v>77.5</c:v>
                </c:pt>
                <c:pt idx="553">
                  <c:v>71.75</c:v>
                </c:pt>
                <c:pt idx="554">
                  <c:v>77.5</c:v>
                </c:pt>
                <c:pt idx="555">
                  <c:v>74.25</c:v>
                </c:pt>
                <c:pt idx="556">
                  <c:v>63.75</c:v>
                </c:pt>
                <c:pt idx="557">
                  <c:v>89.25</c:v>
                </c:pt>
                <c:pt idx="558">
                  <c:v>128</c:v>
                </c:pt>
                <c:pt idx="559">
                  <c:v>121.19999694824219</c:v>
                </c:pt>
                <c:pt idx="560">
                  <c:v>105</c:v>
                </c:pt>
                <c:pt idx="561">
                  <c:v>85.5</c:v>
                </c:pt>
                <c:pt idx="562">
                  <c:v>51.75</c:v>
                </c:pt>
                <c:pt idx="563">
                  <c:v>27.5</c:v>
                </c:pt>
                <c:pt idx="564">
                  <c:v>24.75</c:v>
                </c:pt>
                <c:pt idx="565">
                  <c:v>45.25</c:v>
                </c:pt>
                <c:pt idx="566">
                  <c:v>57.5</c:v>
                </c:pt>
                <c:pt idx="567">
                  <c:v>48.75</c:v>
                </c:pt>
                <c:pt idx="568">
                  <c:v>60.5</c:v>
                </c:pt>
                <c:pt idx="569">
                  <c:v>89</c:v>
                </c:pt>
                <c:pt idx="570">
                  <c:v>75.75</c:v>
                </c:pt>
                <c:pt idx="571">
                  <c:v>39.25</c:v>
                </c:pt>
                <c:pt idx="572">
                  <c:v>23</c:v>
                </c:pt>
                <c:pt idx="573">
                  <c:v>42</c:v>
                </c:pt>
                <c:pt idx="574">
                  <c:v>96.75</c:v>
                </c:pt>
                <c:pt idx="575">
                  <c:v>121.19999694824219</c:v>
                </c:pt>
                <c:pt idx="576">
                  <c:v>118.30000305175781</c:v>
                </c:pt>
                <c:pt idx="577">
                  <c:v>133</c:v>
                </c:pt>
                <c:pt idx="578">
                  <c:v>119</c:v>
                </c:pt>
                <c:pt idx="579">
                  <c:v>95</c:v>
                </c:pt>
                <c:pt idx="580">
                  <c:v>150.5</c:v>
                </c:pt>
                <c:pt idx="581">
                  <c:v>569</c:v>
                </c:pt>
                <c:pt idx="582">
                  <c:v>1692</c:v>
                </c:pt>
                <c:pt idx="583">
                  <c:v>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BBD-4F1C-840B-E633D6D024F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{TD}'!$G$10:$G$11</c:f>
              <c:numCache>
                <c:formatCode>General</c:formatCode>
                <c:ptCount val="2"/>
                <c:pt idx="0">
                  <c:v>525.79107666015625</c:v>
                </c:pt>
                <c:pt idx="1">
                  <c:v>528.60443115234375</c:v>
                </c:pt>
              </c:numCache>
            </c:numRef>
          </c:xVal>
          <c:yVal>
            <c:numRef>
              <c:f>'Sheet1 {TD}'!$F$13:$F$14</c:f>
              <c:numCache>
                <c:formatCode>General</c:formatCode>
                <c:ptCount val="2"/>
                <c:pt idx="0">
                  <c:v>29210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BBD-4F1C-840B-E633D6D024F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{TD}'!$G$4,'Sheet1 {TD}'!$G$4)</c:f>
              <c:numCache>
                <c:formatCode>General</c:formatCode>
                <c:ptCount val="2"/>
                <c:pt idx="0">
                  <c:v>527.12225341796875</c:v>
                </c:pt>
                <c:pt idx="1">
                  <c:v>527.12225341796875</c:v>
                </c:pt>
              </c:numCache>
            </c:numRef>
          </c:xVal>
          <c:yVal>
            <c:numRef>
              <c:f>'Sheet1 {TD}'!$F$12:$F$13</c:f>
              <c:numCache>
                <c:formatCode>General</c:formatCode>
                <c:ptCount val="2"/>
                <c:pt idx="0">
                  <c:v>0</c:v>
                </c:pt>
                <c:pt idx="1">
                  <c:v>29210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BBD-4F1C-840B-E633D6D024F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{TD}'!$D$1:$D$13</c:f>
              <c:numCache>
                <c:formatCode>General</c:formatCode>
                <c:ptCount val="13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{TD}'!$E$1:$E$13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34340</c:v>
                </c:pt>
                <c:pt idx="4">
                  <c:v>140600</c:v>
                </c:pt>
                <c:pt idx="5">
                  <c:v>269200</c:v>
                </c:pt>
                <c:pt idx="6">
                  <c:v>292100</c:v>
                </c:pt>
                <c:pt idx="7">
                  <c:v>159900</c:v>
                </c:pt>
                <c:pt idx="8">
                  <c:v>53700</c:v>
                </c:pt>
                <c:pt idx="9">
                  <c:v>13260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BBD-4F1C-840B-E633D6D024F6}"/>
            </c:ext>
          </c:extLst>
        </c:ser>
        <c:ser>
          <c:idx val="4"/>
          <c:order val="4"/>
          <c:tx>
            <c:v>Binomial 7.2 [6]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{TD}'!$D$1:$D$31</c:f>
              <c:numCache>
                <c:formatCode>General</c:formatCode>
                <c:ptCount val="31"/>
                <c:pt idx="0">
                  <c:v>524.28497314453125</c:v>
                </c:pt>
                <c:pt idx="1">
                  <c:v>524.78497314453125</c:v>
                </c:pt>
                <c:pt idx="2">
                  <c:v>525.28497314453125</c:v>
                </c:pt>
                <c:pt idx="3">
                  <c:v>525.78497314453125</c:v>
                </c:pt>
                <c:pt idx="4">
                  <c:v>526.2860107421875</c:v>
                </c:pt>
                <c:pt idx="5">
                  <c:v>526.7860107421875</c:v>
                </c:pt>
                <c:pt idx="6">
                  <c:v>527.2979736328125</c:v>
                </c:pt>
                <c:pt idx="7">
                  <c:v>527.79901123046875</c:v>
                </c:pt>
                <c:pt idx="8">
                  <c:v>528.301025390625</c:v>
                </c:pt>
                <c:pt idx="9">
                  <c:v>528.802001953125</c:v>
                </c:pt>
                <c:pt idx="10">
                  <c:v>529.302001953125</c:v>
                </c:pt>
                <c:pt idx="11">
                  <c:v>529.802001953125</c:v>
                </c:pt>
                <c:pt idx="12">
                  <c:v>530.302001953125</c:v>
                </c:pt>
              </c:numCache>
            </c:numRef>
          </c:xVal>
          <c:yVal>
            <c:numRef>
              <c:f>'Sheet1 {TD}'!$P$1:$P$31</c:f>
              <c:numCache>
                <c:formatCode>General</c:formatCode>
                <c:ptCount val="31"/>
                <c:pt idx="0">
                  <c:v>66.450805072626522</c:v>
                </c:pt>
                <c:pt idx="1">
                  <c:v>996.63365432838168</c:v>
                </c:pt>
                <c:pt idx="2">
                  <c:v>8294.5679373085586</c:v>
                </c:pt>
                <c:pt idx="3">
                  <c:v>42464.211563205048</c:v>
                </c:pt>
                <c:pt idx="4">
                  <c:v>136428.2541892537</c:v>
                </c:pt>
                <c:pt idx="5">
                  <c:v>267618.00920070452</c:v>
                </c:pt>
                <c:pt idx="6">
                  <c:v>295176.89300782181</c:v>
                </c:pt>
                <c:pt idx="7">
                  <c:v>157683.47279443979</c:v>
                </c:pt>
                <c:pt idx="8">
                  <c:v>53808.184505586491</c:v>
                </c:pt>
                <c:pt idx="9">
                  <c:v>13642.684983821731</c:v>
                </c:pt>
                <c:pt idx="10">
                  <c:v>2781.029953288803</c:v>
                </c:pt>
                <c:pt idx="11">
                  <c:v>477.6586442560851</c:v>
                </c:pt>
                <c:pt idx="12">
                  <c:v>71.260553990525054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BBD-4F1C-840B-E633D6D02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9711"/>
        <c:axId val="182579727"/>
      </c:scatterChart>
      <c:valAx>
        <c:axId val="18258971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579727"/>
        <c:crosses val="autoZero"/>
        <c:crossBetween val="midCat"/>
      </c:valAx>
      <c:valAx>
        <c:axId val="1825797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58971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{9 min}'!$K$101:$K$120</c:f>
              <c:numCache>
                <c:formatCode>General</c:formatCode>
                <c:ptCount val="20"/>
                <c:pt idx="0">
                  <c:v>1.7806258732406879</c:v>
                </c:pt>
                <c:pt idx="1">
                  <c:v>1.1505034847405058</c:v>
                </c:pt>
                <c:pt idx="2">
                  <c:v>0.66964582498269043</c:v>
                </c:pt>
                <c:pt idx="3">
                  <c:v>0.96460221651022549</c:v>
                </c:pt>
                <c:pt idx="4">
                  <c:v>2.2111065144614064</c:v>
                </c:pt>
                <c:pt idx="5">
                  <c:v>1.1567569067118215</c:v>
                </c:pt>
                <c:pt idx="6">
                  <c:v>0.77737302480948389</c:v>
                </c:pt>
                <c:pt idx="7">
                  <c:v>1.2885800872508202</c:v>
                </c:pt>
                <c:pt idx="8">
                  <c:v>0.17027386101841924</c:v>
                </c:pt>
                <c:pt idx="9">
                  <c:v>0.8513198324609409</c:v>
                </c:pt>
              </c:numCache>
            </c:numRef>
          </c:xVal>
          <c:yVal>
            <c:numRef>
              <c:f>'Sheet1 {9 min}'!$Q$101:$Q$120</c:f>
              <c:numCache>
                <c:formatCode>General</c:formatCode>
                <c:ptCount val="20"/>
                <c:pt idx="0">
                  <c:v>0.57850490484106432</c:v>
                </c:pt>
                <c:pt idx="1">
                  <c:v>0.3392587991267802</c:v>
                </c:pt>
                <c:pt idx="2">
                  <c:v>0.15485157285753906</c:v>
                </c:pt>
                <c:pt idx="3">
                  <c:v>0.24437520546918773</c:v>
                </c:pt>
                <c:pt idx="4">
                  <c:v>0.88712596579129288</c:v>
                </c:pt>
                <c:pt idx="5">
                  <c:v>0.4282159137707357</c:v>
                </c:pt>
                <c:pt idx="6">
                  <c:v>0.18209511629502317</c:v>
                </c:pt>
                <c:pt idx="7">
                  <c:v>0.50393507548760441</c:v>
                </c:pt>
                <c:pt idx="8">
                  <c:v>1.6262172993633629E-2</c:v>
                </c:pt>
                <c:pt idx="9">
                  <c:v>0.18062864860237698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D-4920-8375-53A18DF8DD72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{9 min}'!$M$101:$M$120</c:f>
              <c:numCache>
                <c:formatCode>General</c:formatCode>
                <c:ptCount val="20"/>
                <c:pt idx="0">
                  <c:v>3.2151732530205588</c:v>
                </c:pt>
                <c:pt idx="1">
                  <c:v>3.153941323011531</c:v>
                </c:pt>
                <c:pt idx="2">
                  <c:v>2.7644429699370243</c:v>
                </c:pt>
                <c:pt idx="3">
                  <c:v>2.8688231421429942</c:v>
                </c:pt>
                <c:pt idx="4">
                  <c:v>4.3023017915914261</c:v>
                </c:pt>
                <c:pt idx="5">
                  <c:v>3.2326535460717083</c:v>
                </c:pt>
                <c:pt idx="6">
                  <c:v>2.6865889890629595</c:v>
                </c:pt>
                <c:pt idx="7">
                  <c:v>3.3690716128871721</c:v>
                </c:pt>
                <c:pt idx="8">
                  <c:v>2.4848599882853364</c:v>
                </c:pt>
                <c:pt idx="9">
                  <c:v>2.7972143027202132</c:v>
                </c:pt>
              </c:numCache>
            </c:numRef>
          </c:xVal>
          <c:yVal>
            <c:numRef>
              <c:f>'Sheet1 {9 min}'!$R$101:$R$120</c:f>
              <c:numCache>
                <c:formatCode>General</c:formatCode>
                <c:ptCount val="20"/>
                <c:pt idx="0">
                  <c:v>0.4214950951589358</c:v>
                </c:pt>
                <c:pt idx="1">
                  <c:v>0.66074120087321986</c:v>
                </c:pt>
                <c:pt idx="2">
                  <c:v>0.84514842714246086</c:v>
                </c:pt>
                <c:pt idx="3">
                  <c:v>0.75562479453081222</c:v>
                </c:pt>
                <c:pt idx="4">
                  <c:v>0.11287403420870701</c:v>
                </c:pt>
                <c:pt idx="5">
                  <c:v>0.57178408622926424</c:v>
                </c:pt>
                <c:pt idx="6">
                  <c:v>0.81790488370497694</c:v>
                </c:pt>
                <c:pt idx="7">
                  <c:v>0.49606492451239559</c:v>
                </c:pt>
                <c:pt idx="8">
                  <c:v>0.98373782700636647</c:v>
                </c:pt>
                <c:pt idx="9">
                  <c:v>0.81937135139762307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5D-4920-8375-53A18DF8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1231"/>
        <c:axId val="294595423"/>
      </c:scatterChart>
      <c:valAx>
        <c:axId val="29461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595423"/>
        <c:crosses val="autoZero"/>
        <c:crossBetween val="midCat"/>
      </c:valAx>
      <c:valAx>
        <c:axId val="29459542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1123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{10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{10 min}'!$B$1:$B$586</c:f>
              <c:numCache>
                <c:formatCode>General</c:formatCode>
                <c:ptCount val="586"/>
                <c:pt idx="0">
                  <c:v>106.5</c:v>
                </c:pt>
                <c:pt idx="1">
                  <c:v>80.5</c:v>
                </c:pt>
                <c:pt idx="2">
                  <c:v>107.5</c:v>
                </c:pt>
                <c:pt idx="3">
                  <c:v>158.69999694824219</c:v>
                </c:pt>
                <c:pt idx="4">
                  <c:v>101.30000305175781</c:v>
                </c:pt>
                <c:pt idx="5">
                  <c:v>46</c:v>
                </c:pt>
                <c:pt idx="6">
                  <c:v>71.75</c:v>
                </c:pt>
                <c:pt idx="7">
                  <c:v>92.5</c:v>
                </c:pt>
                <c:pt idx="8">
                  <c:v>86</c:v>
                </c:pt>
                <c:pt idx="9">
                  <c:v>69.75</c:v>
                </c:pt>
                <c:pt idx="10">
                  <c:v>74.25</c:v>
                </c:pt>
                <c:pt idx="11">
                  <c:v>75</c:v>
                </c:pt>
                <c:pt idx="12">
                  <c:v>44.75</c:v>
                </c:pt>
                <c:pt idx="13">
                  <c:v>24.75</c:v>
                </c:pt>
                <c:pt idx="14">
                  <c:v>22.25</c:v>
                </c:pt>
                <c:pt idx="15">
                  <c:v>30.75</c:v>
                </c:pt>
                <c:pt idx="16">
                  <c:v>43.5</c:v>
                </c:pt>
                <c:pt idx="17">
                  <c:v>54.25</c:v>
                </c:pt>
                <c:pt idx="18">
                  <c:v>77.5</c:v>
                </c:pt>
                <c:pt idx="19">
                  <c:v>128.30000305175781</c:v>
                </c:pt>
                <c:pt idx="20">
                  <c:v>192.5</c:v>
                </c:pt>
                <c:pt idx="21">
                  <c:v>185.5</c:v>
                </c:pt>
                <c:pt idx="22">
                  <c:v>127.5</c:v>
                </c:pt>
                <c:pt idx="23">
                  <c:v>109</c:v>
                </c:pt>
                <c:pt idx="24">
                  <c:v>81.25</c:v>
                </c:pt>
                <c:pt idx="25">
                  <c:v>51.75</c:v>
                </c:pt>
                <c:pt idx="26">
                  <c:v>108.5</c:v>
                </c:pt>
                <c:pt idx="27">
                  <c:v>160</c:v>
                </c:pt>
                <c:pt idx="28">
                  <c:v>147.80000305175781</c:v>
                </c:pt>
                <c:pt idx="29">
                  <c:v>283.29998779296875</c:v>
                </c:pt>
                <c:pt idx="30">
                  <c:v>819.29998779296875</c:v>
                </c:pt>
                <c:pt idx="31">
                  <c:v>3121</c:v>
                </c:pt>
                <c:pt idx="32">
                  <c:v>12190</c:v>
                </c:pt>
                <c:pt idx="33">
                  <c:v>27620</c:v>
                </c:pt>
                <c:pt idx="34">
                  <c:v>32830</c:v>
                </c:pt>
                <c:pt idx="35">
                  <c:v>20640</c:v>
                </c:pt>
                <c:pt idx="36">
                  <c:v>7166</c:v>
                </c:pt>
                <c:pt idx="37">
                  <c:v>1763</c:v>
                </c:pt>
                <c:pt idx="38">
                  <c:v>659.29998779296875</c:v>
                </c:pt>
                <c:pt idx="39">
                  <c:v>691.79998779296875</c:v>
                </c:pt>
                <c:pt idx="40">
                  <c:v>831.5</c:v>
                </c:pt>
                <c:pt idx="41">
                  <c:v>905.29998779296875</c:v>
                </c:pt>
                <c:pt idx="42">
                  <c:v>808.5</c:v>
                </c:pt>
                <c:pt idx="43">
                  <c:v>524.5</c:v>
                </c:pt>
                <c:pt idx="44">
                  <c:v>257.79998779296875</c:v>
                </c:pt>
                <c:pt idx="45">
                  <c:v>180.80000305175781</c:v>
                </c:pt>
                <c:pt idx="46">
                  <c:v>168</c:v>
                </c:pt>
                <c:pt idx="47">
                  <c:v>147.19999694824219</c:v>
                </c:pt>
                <c:pt idx="48">
                  <c:v>110.5</c:v>
                </c:pt>
                <c:pt idx="49">
                  <c:v>55.75</c:v>
                </c:pt>
                <c:pt idx="50">
                  <c:v>50.75</c:v>
                </c:pt>
                <c:pt idx="51">
                  <c:v>105.30000305175781</c:v>
                </c:pt>
                <c:pt idx="52">
                  <c:v>145</c:v>
                </c:pt>
                <c:pt idx="53">
                  <c:v>105.80000305175781</c:v>
                </c:pt>
                <c:pt idx="54">
                  <c:v>73.5</c:v>
                </c:pt>
                <c:pt idx="55">
                  <c:v>133.5</c:v>
                </c:pt>
                <c:pt idx="56">
                  <c:v>194.19999694824219</c:v>
                </c:pt>
                <c:pt idx="57">
                  <c:v>185.69999694824219</c:v>
                </c:pt>
                <c:pt idx="58">
                  <c:v>164.30000305175781</c:v>
                </c:pt>
                <c:pt idx="59">
                  <c:v>186.69999694824219</c:v>
                </c:pt>
                <c:pt idx="60">
                  <c:v>209.19999694824219</c:v>
                </c:pt>
                <c:pt idx="61">
                  <c:v>151.80000305175781</c:v>
                </c:pt>
                <c:pt idx="62">
                  <c:v>86.75</c:v>
                </c:pt>
                <c:pt idx="63">
                  <c:v>88.5</c:v>
                </c:pt>
                <c:pt idx="64">
                  <c:v>107</c:v>
                </c:pt>
                <c:pt idx="65">
                  <c:v>115.30000305175781</c:v>
                </c:pt>
                <c:pt idx="66">
                  <c:v>111</c:v>
                </c:pt>
                <c:pt idx="67">
                  <c:v>124.5</c:v>
                </c:pt>
                <c:pt idx="68">
                  <c:v>171.19999694824219</c:v>
                </c:pt>
                <c:pt idx="69">
                  <c:v>174.19999694824219</c:v>
                </c:pt>
                <c:pt idx="70">
                  <c:v>136.5</c:v>
                </c:pt>
                <c:pt idx="71">
                  <c:v>131</c:v>
                </c:pt>
                <c:pt idx="72">
                  <c:v>140.5</c:v>
                </c:pt>
                <c:pt idx="73">
                  <c:v>164.80000305175781</c:v>
                </c:pt>
                <c:pt idx="74">
                  <c:v>193.30000305175781</c:v>
                </c:pt>
                <c:pt idx="75">
                  <c:v>189</c:v>
                </c:pt>
                <c:pt idx="76">
                  <c:v>204.30000305175781</c:v>
                </c:pt>
                <c:pt idx="77">
                  <c:v>212</c:v>
                </c:pt>
                <c:pt idx="78">
                  <c:v>183</c:v>
                </c:pt>
                <c:pt idx="79">
                  <c:v>236.5</c:v>
                </c:pt>
                <c:pt idx="80">
                  <c:v>546.29998779296875</c:v>
                </c:pt>
                <c:pt idx="81">
                  <c:v>2537</c:v>
                </c:pt>
                <c:pt idx="82">
                  <c:v>19140</c:v>
                </c:pt>
                <c:pt idx="83">
                  <c:v>68560</c:v>
                </c:pt>
                <c:pt idx="84">
                  <c:v>108600</c:v>
                </c:pt>
                <c:pt idx="85">
                  <c:v>81000</c:v>
                </c:pt>
                <c:pt idx="86">
                  <c:v>27630</c:v>
                </c:pt>
                <c:pt idx="87">
                  <c:v>4245</c:v>
                </c:pt>
                <c:pt idx="88">
                  <c:v>856.29998779296875</c:v>
                </c:pt>
                <c:pt idx="89">
                  <c:v>703.70001220703125</c:v>
                </c:pt>
                <c:pt idx="90">
                  <c:v>964.79998779296875</c:v>
                </c:pt>
                <c:pt idx="91">
                  <c:v>1134</c:v>
                </c:pt>
                <c:pt idx="92">
                  <c:v>907.5</c:v>
                </c:pt>
                <c:pt idx="93">
                  <c:v>541</c:v>
                </c:pt>
                <c:pt idx="94">
                  <c:v>306</c:v>
                </c:pt>
                <c:pt idx="95">
                  <c:v>193</c:v>
                </c:pt>
                <c:pt idx="96">
                  <c:v>203</c:v>
                </c:pt>
                <c:pt idx="97">
                  <c:v>221.5</c:v>
                </c:pt>
                <c:pt idx="98">
                  <c:v>191.5</c:v>
                </c:pt>
                <c:pt idx="99">
                  <c:v>161</c:v>
                </c:pt>
                <c:pt idx="100">
                  <c:v>140.80000305175781</c:v>
                </c:pt>
                <c:pt idx="101">
                  <c:v>128.5</c:v>
                </c:pt>
                <c:pt idx="102">
                  <c:v>151.5</c:v>
                </c:pt>
                <c:pt idx="103">
                  <c:v>222.5</c:v>
                </c:pt>
                <c:pt idx="104">
                  <c:v>260.5</c:v>
                </c:pt>
                <c:pt idx="105">
                  <c:v>228.5</c:v>
                </c:pt>
                <c:pt idx="106">
                  <c:v>172.80000305175781</c:v>
                </c:pt>
                <c:pt idx="107">
                  <c:v>137.69999694824219</c:v>
                </c:pt>
                <c:pt idx="108">
                  <c:v>130.80000305175781</c:v>
                </c:pt>
                <c:pt idx="109">
                  <c:v>118.30000305175781</c:v>
                </c:pt>
                <c:pt idx="110">
                  <c:v>90</c:v>
                </c:pt>
                <c:pt idx="111">
                  <c:v>78</c:v>
                </c:pt>
                <c:pt idx="112">
                  <c:v>136.30000305175781</c:v>
                </c:pt>
                <c:pt idx="113">
                  <c:v>234</c:v>
                </c:pt>
                <c:pt idx="114">
                  <c:v>264.5</c:v>
                </c:pt>
                <c:pt idx="115">
                  <c:v>246.5</c:v>
                </c:pt>
                <c:pt idx="116">
                  <c:v>204.5</c:v>
                </c:pt>
                <c:pt idx="117">
                  <c:v>162.30000305175781</c:v>
                </c:pt>
                <c:pt idx="118">
                  <c:v>193.5</c:v>
                </c:pt>
                <c:pt idx="119">
                  <c:v>226.80000305175781</c:v>
                </c:pt>
                <c:pt idx="120">
                  <c:v>237.30000305175781</c:v>
                </c:pt>
                <c:pt idx="121">
                  <c:v>243.30000305175781</c:v>
                </c:pt>
                <c:pt idx="122">
                  <c:v>220.5</c:v>
                </c:pt>
                <c:pt idx="123">
                  <c:v>233.5</c:v>
                </c:pt>
                <c:pt idx="124">
                  <c:v>263.79998779296875</c:v>
                </c:pt>
                <c:pt idx="125">
                  <c:v>249.30000305175781</c:v>
                </c:pt>
                <c:pt idx="126">
                  <c:v>245.30000305175781</c:v>
                </c:pt>
                <c:pt idx="127">
                  <c:v>275.70001220703125</c:v>
                </c:pt>
                <c:pt idx="128">
                  <c:v>346.5</c:v>
                </c:pt>
                <c:pt idx="129">
                  <c:v>450</c:v>
                </c:pt>
                <c:pt idx="130">
                  <c:v>599.70001220703125</c:v>
                </c:pt>
                <c:pt idx="131">
                  <c:v>1638</c:v>
                </c:pt>
                <c:pt idx="132">
                  <c:v>12790</c:v>
                </c:pt>
                <c:pt idx="133">
                  <c:v>69190</c:v>
                </c:pt>
                <c:pt idx="134">
                  <c:v>144700</c:v>
                </c:pt>
                <c:pt idx="135">
                  <c:v>134200</c:v>
                </c:pt>
                <c:pt idx="136">
                  <c:v>55310</c:v>
                </c:pt>
                <c:pt idx="137">
                  <c:v>9089</c:v>
                </c:pt>
                <c:pt idx="138">
                  <c:v>1361</c:v>
                </c:pt>
                <c:pt idx="139">
                  <c:v>965</c:v>
                </c:pt>
                <c:pt idx="140">
                  <c:v>1436</c:v>
                </c:pt>
                <c:pt idx="141">
                  <c:v>1753</c:v>
                </c:pt>
                <c:pt idx="142">
                  <c:v>1368</c:v>
                </c:pt>
                <c:pt idx="143">
                  <c:v>695.20001220703125</c:v>
                </c:pt>
                <c:pt idx="144">
                  <c:v>325.20001220703125</c:v>
                </c:pt>
                <c:pt idx="145">
                  <c:v>260.70001220703125</c:v>
                </c:pt>
                <c:pt idx="146">
                  <c:v>384.5</c:v>
                </c:pt>
                <c:pt idx="147">
                  <c:v>479.79998779296875</c:v>
                </c:pt>
                <c:pt idx="148">
                  <c:v>354.29998779296875</c:v>
                </c:pt>
                <c:pt idx="149">
                  <c:v>187.5</c:v>
                </c:pt>
                <c:pt idx="150">
                  <c:v>144.5</c:v>
                </c:pt>
                <c:pt idx="151">
                  <c:v>186</c:v>
                </c:pt>
                <c:pt idx="152">
                  <c:v>361.79998779296875</c:v>
                </c:pt>
                <c:pt idx="153">
                  <c:v>589.79998779296875</c:v>
                </c:pt>
                <c:pt idx="154">
                  <c:v>551</c:v>
                </c:pt>
                <c:pt idx="155">
                  <c:v>337.70001220703125</c:v>
                </c:pt>
                <c:pt idx="156">
                  <c:v>238.19999694824219</c:v>
                </c:pt>
                <c:pt idx="157">
                  <c:v>178</c:v>
                </c:pt>
                <c:pt idx="158">
                  <c:v>147.5</c:v>
                </c:pt>
                <c:pt idx="159">
                  <c:v>214.30000305175781</c:v>
                </c:pt>
                <c:pt idx="160">
                  <c:v>230.30000305175781</c:v>
                </c:pt>
                <c:pt idx="161">
                  <c:v>179.5</c:v>
                </c:pt>
                <c:pt idx="162">
                  <c:v>204.30000305175781</c:v>
                </c:pt>
                <c:pt idx="163">
                  <c:v>265.5</c:v>
                </c:pt>
                <c:pt idx="164">
                  <c:v>315.20001220703125</c:v>
                </c:pt>
                <c:pt idx="165">
                  <c:v>336.20001220703125</c:v>
                </c:pt>
                <c:pt idx="166">
                  <c:v>254.5</c:v>
                </c:pt>
                <c:pt idx="167">
                  <c:v>136.30000305175781</c:v>
                </c:pt>
                <c:pt idx="168">
                  <c:v>113</c:v>
                </c:pt>
                <c:pt idx="169">
                  <c:v>179.5</c:v>
                </c:pt>
                <c:pt idx="170">
                  <c:v>222.30000305175781</c:v>
                </c:pt>
                <c:pt idx="171">
                  <c:v>180.80000305175781</c:v>
                </c:pt>
                <c:pt idx="172">
                  <c:v>126.80000305175781</c:v>
                </c:pt>
                <c:pt idx="173">
                  <c:v>140.80000305175781</c:v>
                </c:pt>
                <c:pt idx="174">
                  <c:v>170</c:v>
                </c:pt>
                <c:pt idx="175">
                  <c:v>168</c:v>
                </c:pt>
                <c:pt idx="176">
                  <c:v>198.5</c:v>
                </c:pt>
                <c:pt idx="177">
                  <c:v>258.29998779296875</c:v>
                </c:pt>
                <c:pt idx="178">
                  <c:v>319</c:v>
                </c:pt>
                <c:pt idx="179">
                  <c:v>394.20001220703125</c:v>
                </c:pt>
                <c:pt idx="180">
                  <c:v>525</c:v>
                </c:pt>
                <c:pt idx="181">
                  <c:v>1289</c:v>
                </c:pt>
                <c:pt idx="182">
                  <c:v>6921</c:v>
                </c:pt>
                <c:pt idx="183">
                  <c:v>47320</c:v>
                </c:pt>
                <c:pt idx="184">
                  <c:v>126400</c:v>
                </c:pt>
                <c:pt idx="185">
                  <c:v>145900</c:v>
                </c:pt>
                <c:pt idx="186">
                  <c:v>74050</c:v>
                </c:pt>
                <c:pt idx="187">
                  <c:v>14440</c:v>
                </c:pt>
                <c:pt idx="188">
                  <c:v>1447</c:v>
                </c:pt>
                <c:pt idx="189">
                  <c:v>435</c:v>
                </c:pt>
                <c:pt idx="190">
                  <c:v>810.70001220703125</c:v>
                </c:pt>
                <c:pt idx="191">
                  <c:v>1197</c:v>
                </c:pt>
                <c:pt idx="192">
                  <c:v>1028</c:v>
                </c:pt>
                <c:pt idx="193">
                  <c:v>606.5</c:v>
                </c:pt>
                <c:pt idx="194">
                  <c:v>344</c:v>
                </c:pt>
                <c:pt idx="195">
                  <c:v>352.70001220703125</c:v>
                </c:pt>
                <c:pt idx="196">
                  <c:v>671.79998779296875</c:v>
                </c:pt>
                <c:pt idx="197">
                  <c:v>914.29998779296875</c:v>
                </c:pt>
                <c:pt idx="198">
                  <c:v>696.29998779296875</c:v>
                </c:pt>
                <c:pt idx="199">
                  <c:v>354.70001220703125</c:v>
                </c:pt>
                <c:pt idx="200">
                  <c:v>223.5</c:v>
                </c:pt>
                <c:pt idx="201">
                  <c:v>189.30000305175781</c:v>
                </c:pt>
                <c:pt idx="202">
                  <c:v>223.19999694824219</c:v>
                </c:pt>
                <c:pt idx="203">
                  <c:v>344</c:v>
                </c:pt>
                <c:pt idx="204">
                  <c:v>408.79998779296875</c:v>
                </c:pt>
                <c:pt idx="205">
                  <c:v>357.5</c:v>
                </c:pt>
                <c:pt idx="206">
                  <c:v>291.5</c:v>
                </c:pt>
                <c:pt idx="207">
                  <c:v>235.30000305175781</c:v>
                </c:pt>
                <c:pt idx="208">
                  <c:v>206.30000305175781</c:v>
                </c:pt>
                <c:pt idx="209">
                  <c:v>237.69999694824219</c:v>
                </c:pt>
                <c:pt idx="210">
                  <c:v>245</c:v>
                </c:pt>
                <c:pt idx="211">
                  <c:v>182.69999694824219</c:v>
                </c:pt>
                <c:pt idx="212">
                  <c:v>113</c:v>
                </c:pt>
                <c:pt idx="213">
                  <c:v>91.25</c:v>
                </c:pt>
                <c:pt idx="214">
                  <c:v>121.19999694824219</c:v>
                </c:pt>
                <c:pt idx="215">
                  <c:v>159</c:v>
                </c:pt>
                <c:pt idx="216">
                  <c:v>169.80000305175781</c:v>
                </c:pt>
                <c:pt idx="217">
                  <c:v>185.5</c:v>
                </c:pt>
                <c:pt idx="218">
                  <c:v>185</c:v>
                </c:pt>
                <c:pt idx="219">
                  <c:v>158</c:v>
                </c:pt>
                <c:pt idx="220">
                  <c:v>153</c:v>
                </c:pt>
                <c:pt idx="221">
                  <c:v>136.30000305175781</c:v>
                </c:pt>
                <c:pt idx="222">
                  <c:v>103</c:v>
                </c:pt>
                <c:pt idx="223">
                  <c:v>115.5</c:v>
                </c:pt>
                <c:pt idx="224">
                  <c:v>149</c:v>
                </c:pt>
                <c:pt idx="225">
                  <c:v>162.30000305175781</c:v>
                </c:pt>
                <c:pt idx="226">
                  <c:v>194.5</c:v>
                </c:pt>
                <c:pt idx="227">
                  <c:v>299</c:v>
                </c:pt>
                <c:pt idx="228">
                  <c:v>446.29998779296875</c:v>
                </c:pt>
                <c:pt idx="229">
                  <c:v>515.20001220703125</c:v>
                </c:pt>
                <c:pt idx="230">
                  <c:v>565.5</c:v>
                </c:pt>
                <c:pt idx="231">
                  <c:v>962.5</c:v>
                </c:pt>
                <c:pt idx="232">
                  <c:v>4058</c:v>
                </c:pt>
                <c:pt idx="233">
                  <c:v>31380</c:v>
                </c:pt>
                <c:pt idx="234">
                  <c:v>105800</c:v>
                </c:pt>
                <c:pt idx="235">
                  <c:v>150300</c:v>
                </c:pt>
                <c:pt idx="236">
                  <c:v>94350</c:v>
                </c:pt>
                <c:pt idx="237">
                  <c:v>24130</c:v>
                </c:pt>
                <c:pt idx="238">
                  <c:v>2712</c:v>
                </c:pt>
                <c:pt idx="239">
                  <c:v>749</c:v>
                </c:pt>
                <c:pt idx="240">
                  <c:v>832.79998779296875</c:v>
                </c:pt>
                <c:pt idx="241">
                  <c:v>1156</c:v>
                </c:pt>
                <c:pt idx="242">
                  <c:v>1117</c:v>
                </c:pt>
                <c:pt idx="243">
                  <c:v>637.5</c:v>
                </c:pt>
                <c:pt idx="244">
                  <c:v>292.20001220703125</c:v>
                </c:pt>
                <c:pt idx="245">
                  <c:v>245.5</c:v>
                </c:pt>
                <c:pt idx="246">
                  <c:v>448.5</c:v>
                </c:pt>
                <c:pt idx="247">
                  <c:v>770.5</c:v>
                </c:pt>
                <c:pt idx="248">
                  <c:v>715</c:v>
                </c:pt>
                <c:pt idx="249">
                  <c:v>330.79998779296875</c:v>
                </c:pt>
                <c:pt idx="250">
                  <c:v>115.5</c:v>
                </c:pt>
                <c:pt idx="251">
                  <c:v>114.80000305175781</c:v>
                </c:pt>
                <c:pt idx="252">
                  <c:v>170.19999694824219</c:v>
                </c:pt>
                <c:pt idx="253">
                  <c:v>263.5</c:v>
                </c:pt>
                <c:pt idx="254">
                  <c:v>351.5</c:v>
                </c:pt>
                <c:pt idx="255">
                  <c:v>297.5</c:v>
                </c:pt>
                <c:pt idx="256">
                  <c:v>163.5</c:v>
                </c:pt>
                <c:pt idx="257">
                  <c:v>135.5</c:v>
                </c:pt>
                <c:pt idx="258">
                  <c:v>152.80000305175781</c:v>
                </c:pt>
                <c:pt idx="259">
                  <c:v>145</c:v>
                </c:pt>
                <c:pt idx="260">
                  <c:v>173</c:v>
                </c:pt>
                <c:pt idx="261">
                  <c:v>203.30000305175781</c:v>
                </c:pt>
                <c:pt idx="262">
                  <c:v>196</c:v>
                </c:pt>
                <c:pt idx="263">
                  <c:v>161.69999694824219</c:v>
                </c:pt>
                <c:pt idx="264">
                  <c:v>162.5</c:v>
                </c:pt>
                <c:pt idx="265">
                  <c:v>208.30000305175781</c:v>
                </c:pt>
                <c:pt idx="266">
                  <c:v>214.80000305175781</c:v>
                </c:pt>
                <c:pt idx="267">
                  <c:v>169.5</c:v>
                </c:pt>
                <c:pt idx="268">
                  <c:v>134</c:v>
                </c:pt>
                <c:pt idx="269">
                  <c:v>179.80000305175781</c:v>
                </c:pt>
                <c:pt idx="270">
                  <c:v>212.30000305175781</c:v>
                </c:pt>
                <c:pt idx="271">
                  <c:v>172.19999694824219</c:v>
                </c:pt>
                <c:pt idx="272">
                  <c:v>167.80000305175781</c:v>
                </c:pt>
                <c:pt idx="273">
                  <c:v>155</c:v>
                </c:pt>
                <c:pt idx="274">
                  <c:v>109.69999694824219</c:v>
                </c:pt>
                <c:pt idx="275">
                  <c:v>98.75</c:v>
                </c:pt>
                <c:pt idx="276">
                  <c:v>153.5</c:v>
                </c:pt>
                <c:pt idx="277">
                  <c:v>241</c:v>
                </c:pt>
                <c:pt idx="278">
                  <c:v>247.80000305175781</c:v>
                </c:pt>
                <c:pt idx="279">
                  <c:v>239.30000305175781</c:v>
                </c:pt>
                <c:pt idx="280">
                  <c:v>306.29998779296875</c:v>
                </c:pt>
                <c:pt idx="281">
                  <c:v>617</c:v>
                </c:pt>
                <c:pt idx="282">
                  <c:v>2636</c:v>
                </c:pt>
                <c:pt idx="283">
                  <c:v>19590</c:v>
                </c:pt>
                <c:pt idx="284">
                  <c:v>84870</c:v>
                </c:pt>
                <c:pt idx="285">
                  <c:v>149100</c:v>
                </c:pt>
                <c:pt idx="286">
                  <c:v>115700</c:v>
                </c:pt>
                <c:pt idx="287">
                  <c:v>39050</c:v>
                </c:pt>
                <c:pt idx="288">
                  <c:v>5536</c:v>
                </c:pt>
                <c:pt idx="289">
                  <c:v>824.79998779296875</c:v>
                </c:pt>
                <c:pt idx="290">
                  <c:v>531.5</c:v>
                </c:pt>
                <c:pt idx="291">
                  <c:v>911</c:v>
                </c:pt>
                <c:pt idx="292">
                  <c:v>1121</c:v>
                </c:pt>
                <c:pt idx="293">
                  <c:v>768.5</c:v>
                </c:pt>
                <c:pt idx="294">
                  <c:v>366.79998779296875</c:v>
                </c:pt>
                <c:pt idx="295">
                  <c:v>219</c:v>
                </c:pt>
                <c:pt idx="296">
                  <c:v>306.5</c:v>
                </c:pt>
                <c:pt idx="297">
                  <c:v>577</c:v>
                </c:pt>
                <c:pt idx="298">
                  <c:v>640.20001220703125</c:v>
                </c:pt>
                <c:pt idx="299">
                  <c:v>420.5</c:v>
                </c:pt>
                <c:pt idx="300">
                  <c:v>239.30000305175781</c:v>
                </c:pt>
                <c:pt idx="301">
                  <c:v>144.80000305175781</c:v>
                </c:pt>
                <c:pt idx="302">
                  <c:v>121.80000305175781</c:v>
                </c:pt>
                <c:pt idx="303">
                  <c:v>213.80000305175781</c:v>
                </c:pt>
                <c:pt idx="304">
                  <c:v>373.5</c:v>
                </c:pt>
                <c:pt idx="305">
                  <c:v>406.70001220703125</c:v>
                </c:pt>
                <c:pt idx="306">
                  <c:v>262.70001220703125</c:v>
                </c:pt>
                <c:pt idx="307">
                  <c:v>180</c:v>
                </c:pt>
                <c:pt idx="308">
                  <c:v>194</c:v>
                </c:pt>
                <c:pt idx="309">
                  <c:v>191.80000305175781</c:v>
                </c:pt>
                <c:pt idx="310">
                  <c:v>178.80000305175781</c:v>
                </c:pt>
                <c:pt idx="311">
                  <c:v>164.30000305175781</c:v>
                </c:pt>
                <c:pt idx="312">
                  <c:v>127</c:v>
                </c:pt>
                <c:pt idx="313">
                  <c:v>102.80000305175781</c:v>
                </c:pt>
                <c:pt idx="314">
                  <c:v>126.5</c:v>
                </c:pt>
                <c:pt idx="315">
                  <c:v>210</c:v>
                </c:pt>
                <c:pt idx="316">
                  <c:v>256.29998779296875</c:v>
                </c:pt>
                <c:pt idx="317">
                  <c:v>185.5</c:v>
                </c:pt>
                <c:pt idx="318">
                  <c:v>153.80000305175781</c:v>
                </c:pt>
                <c:pt idx="319">
                  <c:v>164.80000305175781</c:v>
                </c:pt>
                <c:pt idx="320">
                  <c:v>113.30000305175781</c:v>
                </c:pt>
                <c:pt idx="321">
                  <c:v>111</c:v>
                </c:pt>
                <c:pt idx="322">
                  <c:v>204.5</c:v>
                </c:pt>
                <c:pt idx="323">
                  <c:v>264.5</c:v>
                </c:pt>
                <c:pt idx="324">
                  <c:v>251</c:v>
                </c:pt>
                <c:pt idx="325">
                  <c:v>201.5</c:v>
                </c:pt>
                <c:pt idx="326">
                  <c:v>146</c:v>
                </c:pt>
                <c:pt idx="327">
                  <c:v>191</c:v>
                </c:pt>
                <c:pt idx="328">
                  <c:v>304</c:v>
                </c:pt>
                <c:pt idx="329">
                  <c:v>319</c:v>
                </c:pt>
                <c:pt idx="330">
                  <c:v>270.29998779296875</c:v>
                </c:pt>
                <c:pt idx="331">
                  <c:v>369.5</c:v>
                </c:pt>
                <c:pt idx="332">
                  <c:v>1569</c:v>
                </c:pt>
                <c:pt idx="333">
                  <c:v>11670</c:v>
                </c:pt>
                <c:pt idx="334">
                  <c:v>56940</c:v>
                </c:pt>
                <c:pt idx="335">
                  <c:v>114900</c:v>
                </c:pt>
                <c:pt idx="336">
                  <c:v>105100</c:v>
                </c:pt>
                <c:pt idx="337">
                  <c:v>43160</c:v>
                </c:pt>
                <c:pt idx="338">
                  <c:v>7191</c:v>
                </c:pt>
                <c:pt idx="339">
                  <c:v>1039</c:v>
                </c:pt>
                <c:pt idx="340">
                  <c:v>679.79998779296875</c:v>
                </c:pt>
                <c:pt idx="341">
                  <c:v>1031</c:v>
                </c:pt>
                <c:pt idx="342">
                  <c:v>1123</c:v>
                </c:pt>
                <c:pt idx="343">
                  <c:v>791.5</c:v>
                </c:pt>
                <c:pt idx="344">
                  <c:v>435.29998779296875</c:v>
                </c:pt>
                <c:pt idx="345">
                  <c:v>220.5</c:v>
                </c:pt>
                <c:pt idx="346">
                  <c:v>249</c:v>
                </c:pt>
                <c:pt idx="347">
                  <c:v>579</c:v>
                </c:pt>
                <c:pt idx="348">
                  <c:v>731.70001220703125</c:v>
                </c:pt>
                <c:pt idx="349">
                  <c:v>452.5</c:v>
                </c:pt>
                <c:pt idx="350">
                  <c:v>218.80000305175781</c:v>
                </c:pt>
                <c:pt idx="351">
                  <c:v>201</c:v>
                </c:pt>
                <c:pt idx="352">
                  <c:v>199.19999694824219</c:v>
                </c:pt>
                <c:pt idx="353">
                  <c:v>207.19999694824219</c:v>
                </c:pt>
                <c:pt idx="354">
                  <c:v>255.30000305175781</c:v>
                </c:pt>
                <c:pt idx="355">
                  <c:v>246.5</c:v>
                </c:pt>
                <c:pt idx="356">
                  <c:v>164.5</c:v>
                </c:pt>
                <c:pt idx="357">
                  <c:v>122.5</c:v>
                </c:pt>
                <c:pt idx="358">
                  <c:v>149</c:v>
                </c:pt>
                <c:pt idx="359">
                  <c:v>170.19999694824219</c:v>
                </c:pt>
                <c:pt idx="360">
                  <c:v>190.5</c:v>
                </c:pt>
                <c:pt idx="361">
                  <c:v>207.80000305175781</c:v>
                </c:pt>
                <c:pt idx="362">
                  <c:v>168</c:v>
                </c:pt>
                <c:pt idx="363">
                  <c:v>121</c:v>
                </c:pt>
                <c:pt idx="364">
                  <c:v>116.5</c:v>
                </c:pt>
                <c:pt idx="365">
                  <c:v>136.5</c:v>
                </c:pt>
                <c:pt idx="366">
                  <c:v>121</c:v>
                </c:pt>
                <c:pt idx="367">
                  <c:v>88.5</c:v>
                </c:pt>
                <c:pt idx="368">
                  <c:v>110.5</c:v>
                </c:pt>
                <c:pt idx="369">
                  <c:v>120</c:v>
                </c:pt>
                <c:pt idx="370">
                  <c:v>69.25</c:v>
                </c:pt>
                <c:pt idx="371">
                  <c:v>47.75</c:v>
                </c:pt>
                <c:pt idx="372">
                  <c:v>104.80000305175781</c:v>
                </c:pt>
                <c:pt idx="373">
                  <c:v>135.5</c:v>
                </c:pt>
                <c:pt idx="374">
                  <c:v>95</c:v>
                </c:pt>
                <c:pt idx="375">
                  <c:v>74</c:v>
                </c:pt>
                <c:pt idx="376">
                  <c:v>69</c:v>
                </c:pt>
                <c:pt idx="377">
                  <c:v>64.25</c:v>
                </c:pt>
                <c:pt idx="378">
                  <c:v>94.75</c:v>
                </c:pt>
                <c:pt idx="379">
                  <c:v>183.69999694824219</c:v>
                </c:pt>
                <c:pt idx="380">
                  <c:v>272.29998779296875</c:v>
                </c:pt>
                <c:pt idx="381">
                  <c:v>340.20001220703125</c:v>
                </c:pt>
                <c:pt idx="382">
                  <c:v>975.20001220703125</c:v>
                </c:pt>
                <c:pt idx="383">
                  <c:v>6413</c:v>
                </c:pt>
                <c:pt idx="384">
                  <c:v>27700</c:v>
                </c:pt>
                <c:pt idx="385">
                  <c:v>56840</c:v>
                </c:pt>
                <c:pt idx="386">
                  <c:v>57850</c:v>
                </c:pt>
                <c:pt idx="387">
                  <c:v>29410</c:v>
                </c:pt>
                <c:pt idx="388">
                  <c:v>7399</c:v>
                </c:pt>
                <c:pt idx="389">
                  <c:v>1269</c:v>
                </c:pt>
                <c:pt idx="390">
                  <c:v>414.29998779296875</c:v>
                </c:pt>
                <c:pt idx="391">
                  <c:v>500</c:v>
                </c:pt>
                <c:pt idx="392">
                  <c:v>502.70001220703125</c:v>
                </c:pt>
                <c:pt idx="393">
                  <c:v>338.20001220703125</c:v>
                </c:pt>
                <c:pt idx="394">
                  <c:v>177.30000305175781</c:v>
                </c:pt>
                <c:pt idx="395">
                  <c:v>88.5</c:v>
                </c:pt>
                <c:pt idx="396">
                  <c:v>122</c:v>
                </c:pt>
                <c:pt idx="397">
                  <c:v>231.30000305175781</c:v>
                </c:pt>
                <c:pt idx="398">
                  <c:v>256</c:v>
                </c:pt>
                <c:pt idx="399">
                  <c:v>176.30000305175781</c:v>
                </c:pt>
                <c:pt idx="400">
                  <c:v>128.80000305175781</c:v>
                </c:pt>
                <c:pt idx="401">
                  <c:v>128.5</c:v>
                </c:pt>
                <c:pt idx="402">
                  <c:v>103.80000305175781</c:v>
                </c:pt>
                <c:pt idx="403">
                  <c:v>93.75</c:v>
                </c:pt>
                <c:pt idx="404">
                  <c:v>101.30000305175781</c:v>
                </c:pt>
                <c:pt idx="405">
                  <c:v>94.5</c:v>
                </c:pt>
                <c:pt idx="406">
                  <c:v>88.25</c:v>
                </c:pt>
                <c:pt idx="407">
                  <c:v>87</c:v>
                </c:pt>
                <c:pt idx="408">
                  <c:v>67.75</c:v>
                </c:pt>
                <c:pt idx="409">
                  <c:v>39</c:v>
                </c:pt>
                <c:pt idx="410">
                  <c:v>29.75</c:v>
                </c:pt>
                <c:pt idx="411">
                  <c:v>25.5</c:v>
                </c:pt>
                <c:pt idx="412">
                  <c:v>31</c:v>
                </c:pt>
                <c:pt idx="413">
                  <c:v>49.25</c:v>
                </c:pt>
                <c:pt idx="414">
                  <c:v>64.25</c:v>
                </c:pt>
                <c:pt idx="415">
                  <c:v>67.5</c:v>
                </c:pt>
                <c:pt idx="416">
                  <c:v>55</c:v>
                </c:pt>
                <c:pt idx="417">
                  <c:v>59.75</c:v>
                </c:pt>
                <c:pt idx="418">
                  <c:v>100.5</c:v>
                </c:pt>
                <c:pt idx="419">
                  <c:v>103.5</c:v>
                </c:pt>
                <c:pt idx="420">
                  <c:v>66.5</c:v>
                </c:pt>
                <c:pt idx="421">
                  <c:v>83.25</c:v>
                </c:pt>
                <c:pt idx="422">
                  <c:v>129.5</c:v>
                </c:pt>
                <c:pt idx="423">
                  <c:v>156.30000305175781</c:v>
                </c:pt>
                <c:pt idx="424">
                  <c:v>153.5</c:v>
                </c:pt>
                <c:pt idx="425">
                  <c:v>120.19999694824219</c:v>
                </c:pt>
                <c:pt idx="426">
                  <c:v>96.75</c:v>
                </c:pt>
                <c:pt idx="427">
                  <c:v>89</c:v>
                </c:pt>
                <c:pt idx="428">
                  <c:v>81.5</c:v>
                </c:pt>
                <c:pt idx="429">
                  <c:v>90</c:v>
                </c:pt>
                <c:pt idx="430">
                  <c:v>152</c:v>
                </c:pt>
                <c:pt idx="431">
                  <c:v>288</c:v>
                </c:pt>
                <c:pt idx="432">
                  <c:v>679.5</c:v>
                </c:pt>
                <c:pt idx="433">
                  <c:v>3334</c:v>
                </c:pt>
                <c:pt idx="434">
                  <c:v>12040</c:v>
                </c:pt>
                <c:pt idx="435">
                  <c:v>22780</c:v>
                </c:pt>
                <c:pt idx="436">
                  <c:v>22960</c:v>
                </c:pt>
                <c:pt idx="437">
                  <c:v>12500</c:v>
                </c:pt>
                <c:pt idx="438">
                  <c:v>3908</c:v>
                </c:pt>
                <c:pt idx="439">
                  <c:v>1108</c:v>
                </c:pt>
                <c:pt idx="440">
                  <c:v>527</c:v>
                </c:pt>
                <c:pt idx="441">
                  <c:v>390.20001220703125</c:v>
                </c:pt>
                <c:pt idx="442">
                  <c:v>307.20001220703125</c:v>
                </c:pt>
                <c:pt idx="443">
                  <c:v>214.5</c:v>
                </c:pt>
                <c:pt idx="444">
                  <c:v>171.19999694824219</c:v>
                </c:pt>
                <c:pt idx="445">
                  <c:v>133.69999694824219</c:v>
                </c:pt>
                <c:pt idx="446">
                  <c:v>82.25</c:v>
                </c:pt>
                <c:pt idx="447">
                  <c:v>102.80000305175781</c:v>
                </c:pt>
                <c:pt idx="448">
                  <c:v>138</c:v>
                </c:pt>
                <c:pt idx="449">
                  <c:v>112.5</c:v>
                </c:pt>
                <c:pt idx="450">
                  <c:v>92.5</c:v>
                </c:pt>
                <c:pt idx="451">
                  <c:v>93.25</c:v>
                </c:pt>
                <c:pt idx="452">
                  <c:v>73.25</c:v>
                </c:pt>
                <c:pt idx="453">
                  <c:v>83.5</c:v>
                </c:pt>
                <c:pt idx="454">
                  <c:v>120</c:v>
                </c:pt>
                <c:pt idx="455">
                  <c:v>138.30000305175781</c:v>
                </c:pt>
                <c:pt idx="456">
                  <c:v>156.69999694824219</c:v>
                </c:pt>
                <c:pt idx="457">
                  <c:v>122.5</c:v>
                </c:pt>
                <c:pt idx="458">
                  <c:v>59.25</c:v>
                </c:pt>
                <c:pt idx="459">
                  <c:v>51.5</c:v>
                </c:pt>
                <c:pt idx="460">
                  <c:v>65.5</c:v>
                </c:pt>
                <c:pt idx="461">
                  <c:v>81</c:v>
                </c:pt>
                <c:pt idx="462">
                  <c:v>117.5</c:v>
                </c:pt>
                <c:pt idx="463">
                  <c:v>110.5</c:v>
                </c:pt>
                <c:pt idx="464">
                  <c:v>60</c:v>
                </c:pt>
                <c:pt idx="465">
                  <c:v>57</c:v>
                </c:pt>
                <c:pt idx="466">
                  <c:v>83.25</c:v>
                </c:pt>
                <c:pt idx="467">
                  <c:v>78.5</c:v>
                </c:pt>
                <c:pt idx="468">
                  <c:v>67.25</c:v>
                </c:pt>
                <c:pt idx="469">
                  <c:v>80.25</c:v>
                </c:pt>
                <c:pt idx="470">
                  <c:v>78.25</c:v>
                </c:pt>
                <c:pt idx="471">
                  <c:v>66</c:v>
                </c:pt>
                <c:pt idx="472">
                  <c:v>60.5</c:v>
                </c:pt>
                <c:pt idx="473">
                  <c:v>47.75</c:v>
                </c:pt>
                <c:pt idx="474">
                  <c:v>56.5</c:v>
                </c:pt>
                <c:pt idx="475">
                  <c:v>76.25</c:v>
                </c:pt>
                <c:pt idx="476">
                  <c:v>60.75</c:v>
                </c:pt>
                <c:pt idx="477">
                  <c:v>28.5</c:v>
                </c:pt>
                <c:pt idx="478">
                  <c:v>34.75</c:v>
                </c:pt>
                <c:pt idx="479">
                  <c:v>86.5</c:v>
                </c:pt>
                <c:pt idx="480">
                  <c:v>128.30000305175781</c:v>
                </c:pt>
                <c:pt idx="481">
                  <c:v>165</c:v>
                </c:pt>
                <c:pt idx="482">
                  <c:v>446</c:v>
                </c:pt>
                <c:pt idx="483">
                  <c:v>1427</c:v>
                </c:pt>
                <c:pt idx="484">
                  <c:v>3862</c:v>
                </c:pt>
                <c:pt idx="485">
                  <c:v>7000</c:v>
                </c:pt>
                <c:pt idx="486">
                  <c:v>7582</c:v>
                </c:pt>
                <c:pt idx="487">
                  <c:v>4827</c:v>
                </c:pt>
                <c:pt idx="488">
                  <c:v>1861</c:v>
                </c:pt>
                <c:pt idx="489">
                  <c:v>541</c:v>
                </c:pt>
                <c:pt idx="490">
                  <c:v>263.20001220703125</c:v>
                </c:pt>
                <c:pt idx="491">
                  <c:v>235.30000305175781</c:v>
                </c:pt>
                <c:pt idx="492">
                  <c:v>197.80000305175781</c:v>
                </c:pt>
                <c:pt idx="493">
                  <c:v>164.80000305175781</c:v>
                </c:pt>
                <c:pt idx="494">
                  <c:v>126</c:v>
                </c:pt>
                <c:pt idx="495">
                  <c:v>55.25</c:v>
                </c:pt>
                <c:pt idx="496">
                  <c:v>17.75</c:v>
                </c:pt>
                <c:pt idx="497">
                  <c:v>24.75</c:v>
                </c:pt>
                <c:pt idx="498">
                  <c:v>27</c:v>
                </c:pt>
                <c:pt idx="499">
                  <c:v>39.75</c:v>
                </c:pt>
                <c:pt idx="500">
                  <c:v>62</c:v>
                </c:pt>
                <c:pt idx="501">
                  <c:v>61.25</c:v>
                </c:pt>
                <c:pt idx="502">
                  <c:v>49.5</c:v>
                </c:pt>
                <c:pt idx="503">
                  <c:v>33.25</c:v>
                </c:pt>
                <c:pt idx="504">
                  <c:v>15.5</c:v>
                </c:pt>
                <c:pt idx="505">
                  <c:v>7</c:v>
                </c:pt>
                <c:pt idx="506">
                  <c:v>7.5</c:v>
                </c:pt>
                <c:pt idx="507">
                  <c:v>13</c:v>
                </c:pt>
                <c:pt idx="508">
                  <c:v>11.75</c:v>
                </c:pt>
                <c:pt idx="509">
                  <c:v>11.25</c:v>
                </c:pt>
                <c:pt idx="510">
                  <c:v>21.75</c:v>
                </c:pt>
                <c:pt idx="511">
                  <c:v>26.5</c:v>
                </c:pt>
                <c:pt idx="512">
                  <c:v>17</c:v>
                </c:pt>
                <c:pt idx="513">
                  <c:v>8.5</c:v>
                </c:pt>
                <c:pt idx="514">
                  <c:v>9.75</c:v>
                </c:pt>
                <c:pt idx="515">
                  <c:v>22.25</c:v>
                </c:pt>
                <c:pt idx="516">
                  <c:v>31.25</c:v>
                </c:pt>
                <c:pt idx="517">
                  <c:v>49.5</c:v>
                </c:pt>
                <c:pt idx="518">
                  <c:v>75.5</c:v>
                </c:pt>
                <c:pt idx="519">
                  <c:v>58.25</c:v>
                </c:pt>
                <c:pt idx="520">
                  <c:v>28</c:v>
                </c:pt>
                <c:pt idx="521">
                  <c:v>38.75</c:v>
                </c:pt>
                <c:pt idx="522">
                  <c:v>54.5</c:v>
                </c:pt>
                <c:pt idx="523">
                  <c:v>38</c:v>
                </c:pt>
                <c:pt idx="524">
                  <c:v>30</c:v>
                </c:pt>
                <c:pt idx="525">
                  <c:v>56</c:v>
                </c:pt>
                <c:pt idx="526">
                  <c:v>112.5</c:v>
                </c:pt>
                <c:pt idx="527">
                  <c:v>165</c:v>
                </c:pt>
                <c:pt idx="528">
                  <c:v>168.80000305175781</c:v>
                </c:pt>
                <c:pt idx="529">
                  <c:v>166.30000305175781</c:v>
                </c:pt>
                <c:pt idx="530">
                  <c:v>194.19999694824219</c:v>
                </c:pt>
                <c:pt idx="531">
                  <c:v>191.80000305175781</c:v>
                </c:pt>
                <c:pt idx="532">
                  <c:v>207.5</c:v>
                </c:pt>
                <c:pt idx="533">
                  <c:v>464</c:v>
                </c:pt>
                <c:pt idx="534">
                  <c:v>1131</c:v>
                </c:pt>
                <c:pt idx="535">
                  <c:v>1908</c:v>
                </c:pt>
                <c:pt idx="536">
                  <c:v>1950</c:v>
                </c:pt>
                <c:pt idx="537">
                  <c:v>1230</c:v>
                </c:pt>
                <c:pt idx="538">
                  <c:v>612.5</c:v>
                </c:pt>
                <c:pt idx="539">
                  <c:v>350.70001220703125</c:v>
                </c:pt>
                <c:pt idx="540">
                  <c:v>304.29998779296875</c:v>
                </c:pt>
                <c:pt idx="541">
                  <c:v>351.5</c:v>
                </c:pt>
                <c:pt idx="542">
                  <c:v>326</c:v>
                </c:pt>
                <c:pt idx="543">
                  <c:v>240.5</c:v>
                </c:pt>
                <c:pt idx="544">
                  <c:v>159.5</c:v>
                </c:pt>
                <c:pt idx="545">
                  <c:v>87.75</c:v>
                </c:pt>
                <c:pt idx="546">
                  <c:v>51.25</c:v>
                </c:pt>
                <c:pt idx="547">
                  <c:v>63.25</c:v>
                </c:pt>
                <c:pt idx="548">
                  <c:v>66.75</c:v>
                </c:pt>
                <c:pt idx="549">
                  <c:v>31.5</c:v>
                </c:pt>
                <c:pt idx="550">
                  <c:v>8</c:v>
                </c:pt>
                <c:pt idx="551">
                  <c:v>20.5</c:v>
                </c:pt>
                <c:pt idx="552">
                  <c:v>84.75</c:v>
                </c:pt>
                <c:pt idx="553">
                  <c:v>147.5</c:v>
                </c:pt>
                <c:pt idx="554">
                  <c:v>111</c:v>
                </c:pt>
                <c:pt idx="555">
                  <c:v>55.5</c:v>
                </c:pt>
                <c:pt idx="556">
                  <c:v>53</c:v>
                </c:pt>
                <c:pt idx="557">
                  <c:v>62.5</c:v>
                </c:pt>
                <c:pt idx="558">
                  <c:v>64.75</c:v>
                </c:pt>
                <c:pt idx="559">
                  <c:v>67</c:v>
                </c:pt>
                <c:pt idx="560">
                  <c:v>63.5</c:v>
                </c:pt>
                <c:pt idx="561">
                  <c:v>36.25</c:v>
                </c:pt>
                <c:pt idx="562">
                  <c:v>12.5</c:v>
                </c:pt>
                <c:pt idx="563">
                  <c:v>20.5</c:v>
                </c:pt>
                <c:pt idx="564">
                  <c:v>36.25</c:v>
                </c:pt>
                <c:pt idx="565">
                  <c:v>39</c:v>
                </c:pt>
                <c:pt idx="566">
                  <c:v>73.25</c:v>
                </c:pt>
                <c:pt idx="567">
                  <c:v>110.30000305175781</c:v>
                </c:pt>
                <c:pt idx="568">
                  <c:v>81.75</c:v>
                </c:pt>
                <c:pt idx="569">
                  <c:v>38</c:v>
                </c:pt>
                <c:pt idx="570">
                  <c:v>15.25</c:v>
                </c:pt>
                <c:pt idx="571">
                  <c:v>4.75</c:v>
                </c:pt>
                <c:pt idx="572">
                  <c:v>5</c:v>
                </c:pt>
                <c:pt idx="573">
                  <c:v>13.75</c:v>
                </c:pt>
                <c:pt idx="574">
                  <c:v>40</c:v>
                </c:pt>
                <c:pt idx="575">
                  <c:v>57.25</c:v>
                </c:pt>
                <c:pt idx="576">
                  <c:v>39</c:v>
                </c:pt>
                <c:pt idx="577">
                  <c:v>37.75</c:v>
                </c:pt>
                <c:pt idx="578">
                  <c:v>76.5</c:v>
                </c:pt>
                <c:pt idx="579">
                  <c:v>87.5</c:v>
                </c:pt>
                <c:pt idx="580">
                  <c:v>63.75</c:v>
                </c:pt>
                <c:pt idx="581">
                  <c:v>54.5</c:v>
                </c:pt>
                <c:pt idx="582">
                  <c:v>53.25</c:v>
                </c:pt>
                <c:pt idx="583">
                  <c:v>72.75</c:v>
                </c:pt>
                <c:pt idx="584">
                  <c:v>165</c:v>
                </c:pt>
                <c:pt idx="585">
                  <c:v>341.29998779296875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AA-4EC5-B7A9-25FBB49557F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{10 min}'!$G$10:$G$11</c:f>
              <c:numCache>
                <c:formatCode>General</c:formatCode>
                <c:ptCount val="2"/>
                <c:pt idx="0">
                  <c:v>523.7408447265625</c:v>
                </c:pt>
                <c:pt idx="1">
                  <c:v>528.057861328125</c:v>
                </c:pt>
              </c:numCache>
            </c:numRef>
          </c:xVal>
          <c:yVal>
            <c:numRef>
              <c:f>'Sheet1 {10 min}'!$F$13:$F$14</c:f>
              <c:numCache>
                <c:formatCode>General</c:formatCode>
                <c:ptCount val="2"/>
                <c:pt idx="0">
                  <c:v>15030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AA-4EC5-B7A9-25FBB49557F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{10 min}'!$G$4,'Sheet1 {10 min}'!$G$4)</c:f>
              <c:numCache>
                <c:formatCode>General</c:formatCode>
                <c:ptCount val="2"/>
                <c:pt idx="0">
                  <c:v>525.66357421875</c:v>
                </c:pt>
                <c:pt idx="1">
                  <c:v>525.66357421875</c:v>
                </c:pt>
              </c:numCache>
            </c:numRef>
          </c:xVal>
          <c:yVal>
            <c:numRef>
              <c:f>'Sheet1 {10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AA-4EC5-B7A9-25FBB49557F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{10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min}'!$E$1:$E$28</c:f>
              <c:numCache>
                <c:formatCode>General</c:formatCode>
                <c:ptCount val="28"/>
                <c:pt idx="0">
                  <c:v>32830</c:v>
                </c:pt>
                <c:pt idx="1">
                  <c:v>108600</c:v>
                </c:pt>
                <c:pt idx="2">
                  <c:v>144700</c:v>
                </c:pt>
                <c:pt idx="3">
                  <c:v>145900</c:v>
                </c:pt>
                <c:pt idx="4">
                  <c:v>150300</c:v>
                </c:pt>
                <c:pt idx="5">
                  <c:v>149100</c:v>
                </c:pt>
                <c:pt idx="6">
                  <c:v>114900</c:v>
                </c:pt>
                <c:pt idx="7">
                  <c:v>57850</c:v>
                </c:pt>
                <c:pt idx="8">
                  <c:v>22960</c:v>
                </c:pt>
                <c:pt idx="9">
                  <c:v>7582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AA-4EC5-B7A9-25FBB49557F1}"/>
            </c:ext>
          </c:extLst>
        </c:ser>
        <c:ser>
          <c:idx val="4"/>
          <c:order val="4"/>
          <c:tx>
            <c:v>Binomial p = 5.92E-06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min}'!$P$1:$P$31</c:f>
              <c:numCache>
                <c:formatCode>General</c:formatCode>
                <c:ptCount val="31"/>
                <c:pt idx="0">
                  <c:v>34793.638621121492</c:v>
                </c:pt>
                <c:pt idx="1">
                  <c:v>106717.66256826416</c:v>
                </c:pt>
                <c:pt idx="2">
                  <c:v>146220.26734537279</c:v>
                </c:pt>
                <c:pt idx="3">
                  <c:v>145133.86054263866</c:v>
                </c:pt>
                <c:pt idx="4">
                  <c:v>150038.42811998216</c:v>
                </c:pt>
                <c:pt idx="5">
                  <c:v>150034.83270609973</c:v>
                </c:pt>
                <c:pt idx="6">
                  <c:v>113785.07977652279</c:v>
                </c:pt>
                <c:pt idx="7">
                  <c:v>59388.51102607177</c:v>
                </c:pt>
                <c:pt idx="8">
                  <c:v>21309.589409998815</c:v>
                </c:pt>
                <c:pt idx="9">
                  <c:v>5750.3787437822402</c:v>
                </c:pt>
                <c:pt idx="10">
                  <c:v>1255.9168527235736</c:v>
                </c:pt>
                <c:pt idx="11">
                  <c:v>241.61451955411584</c:v>
                </c:pt>
                <c:pt idx="12">
                  <c:v>52.221903642646225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AA-4EC5-B7A9-25FBB49557F1}"/>
            </c:ext>
          </c:extLst>
        </c:ser>
        <c:ser>
          <c:idx val="5"/>
          <c:order val="5"/>
          <c:tx>
            <c:v>Bimodal(1) 3.3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min}'!$M$1:$M$31</c:f>
              <c:numCache>
                <c:formatCode>General</c:formatCode>
                <c:ptCount val="31"/>
                <c:pt idx="0">
                  <c:v>34402.737828237783</c:v>
                </c:pt>
                <c:pt idx="1">
                  <c:v>102239.35374765181</c:v>
                </c:pt>
                <c:pt idx="2">
                  <c:v>123749.21146370914</c:v>
                </c:pt>
                <c:pt idx="3">
                  <c:v>80423.414173816316</c:v>
                </c:pt>
                <c:pt idx="4">
                  <c:v>32279.594823970536</c:v>
                </c:pt>
                <c:pt idx="5">
                  <c:v>9312.3175887250127</c:v>
                </c:pt>
                <c:pt idx="6">
                  <c:v>2120.650101377832</c:v>
                </c:pt>
                <c:pt idx="7">
                  <c:v>411.71912624884266</c:v>
                </c:pt>
                <c:pt idx="8">
                  <c:v>80.594323666441383</c:v>
                </c:pt>
                <c:pt idx="9">
                  <c:v>26.014360428426173</c:v>
                </c:pt>
                <c:pt idx="10">
                  <c:v>18.145527807318711</c:v>
                </c:pt>
                <c:pt idx="11">
                  <c:v>17.132783907778197</c:v>
                </c:pt>
                <c:pt idx="12">
                  <c:v>17.015589343623525</c:v>
                </c:pt>
                <c:pt idx="13">
                  <c:v>17.004629111488956</c:v>
                </c:pt>
                <c:pt idx="14">
                  <c:v>17.004193274768316</c:v>
                </c:pt>
                <c:pt idx="15">
                  <c:v>17.004193274768316</c:v>
                </c:pt>
                <c:pt idx="16">
                  <c:v>17.004193274768316</c:v>
                </c:pt>
                <c:pt idx="17">
                  <c:v>17.004193274768316</c:v>
                </c:pt>
                <c:pt idx="18">
                  <c:v>17.004193274768316</c:v>
                </c:pt>
                <c:pt idx="19">
                  <c:v>17.004193274768316</c:v>
                </c:pt>
                <c:pt idx="20">
                  <c:v>17.004193274768316</c:v>
                </c:pt>
                <c:pt idx="21">
                  <c:v>17.004193274768316</c:v>
                </c:pt>
                <c:pt idx="22">
                  <c:v>17.004193274768316</c:v>
                </c:pt>
                <c:pt idx="23">
                  <c:v>17.004193274768316</c:v>
                </c:pt>
                <c:pt idx="24">
                  <c:v>17.004193274768316</c:v>
                </c:pt>
                <c:pt idx="25">
                  <c:v>17.004193274768316</c:v>
                </c:pt>
                <c:pt idx="26">
                  <c:v>17.004193274768316</c:v>
                </c:pt>
                <c:pt idx="27">
                  <c:v>17.004193274768316</c:v>
                </c:pt>
                <c:pt idx="28">
                  <c:v>17.004193274768316</c:v>
                </c:pt>
                <c:pt idx="29">
                  <c:v>17.004193274768316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AA-4EC5-B7A9-25FBB49557F1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{10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{10 min}'!$O$1:$O$31</c:f>
              <c:numCache>
                <c:formatCode>General</c:formatCode>
                <c:ptCount val="31"/>
                <c:pt idx="0">
                  <c:v>407.9049861584823</c:v>
                </c:pt>
                <c:pt idx="1">
                  <c:v>4495.3130138871193</c:v>
                </c:pt>
                <c:pt idx="2">
                  <c:v>22488.060074938428</c:v>
                </c:pt>
                <c:pt idx="3">
                  <c:v>64727.450562097125</c:v>
                </c:pt>
                <c:pt idx="4">
                  <c:v>117775.83748928639</c:v>
                </c:pt>
                <c:pt idx="5">
                  <c:v>140739.51931064948</c:v>
                </c:pt>
                <c:pt idx="6">
                  <c:v>111681.43386841973</c:v>
                </c:pt>
                <c:pt idx="7">
                  <c:v>58993.796093097699</c:v>
                </c:pt>
                <c:pt idx="8">
                  <c:v>21245.999279607142</c:v>
                </c:pt>
                <c:pt idx="9">
                  <c:v>5741.3685766285826</c:v>
                </c:pt>
                <c:pt idx="10">
                  <c:v>1254.7755181910231</c:v>
                </c:pt>
                <c:pt idx="11">
                  <c:v>241.48592892110594</c:v>
                </c:pt>
                <c:pt idx="12">
                  <c:v>52.210507573791006</c:v>
                </c:pt>
                <c:pt idx="13">
                  <c:v>21.882083470738969</c:v>
                </c:pt>
                <c:pt idx="14">
                  <c:v>17.608630840694047</c:v>
                </c:pt>
                <c:pt idx="15">
                  <c:v>17.070051586076659</c:v>
                </c:pt>
                <c:pt idx="16">
                  <c:v>17.009640649294582</c:v>
                </c:pt>
                <c:pt idx="17">
                  <c:v>17.004354537745989</c:v>
                </c:pt>
                <c:pt idx="18">
                  <c:v>17.004193274768316</c:v>
                </c:pt>
                <c:pt idx="19">
                  <c:v>17.004193274768316</c:v>
                </c:pt>
                <c:pt idx="20">
                  <c:v>17.004193274768316</c:v>
                </c:pt>
                <c:pt idx="21">
                  <c:v>17.004193274768316</c:v>
                </c:pt>
                <c:pt idx="22">
                  <c:v>17.004193274768316</c:v>
                </c:pt>
                <c:pt idx="23">
                  <c:v>17.004193274768316</c:v>
                </c:pt>
                <c:pt idx="24">
                  <c:v>17.004193274768316</c:v>
                </c:pt>
                <c:pt idx="25">
                  <c:v>17.004193274768316</c:v>
                </c:pt>
                <c:pt idx="26">
                  <c:v>17.004193274768316</c:v>
                </c:pt>
                <c:pt idx="27">
                  <c:v>17.004193274768316</c:v>
                </c:pt>
                <c:pt idx="28">
                  <c:v>17.004193274768316</c:v>
                </c:pt>
                <c:pt idx="29">
                  <c:v>17.004193274768316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AA-4EC5-B7A9-25FBB4955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6255"/>
        <c:axId val="294591263"/>
      </c:scatterChart>
      <c:valAx>
        <c:axId val="29459625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591263"/>
        <c:crosses val="autoZero"/>
        <c:crossBetween val="midCat"/>
      </c:valAx>
      <c:valAx>
        <c:axId val="2945912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625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{10 min}'!$I$78</c:f>
              <c:numCache>
                <c:formatCode>General</c:formatCode>
                <c:ptCount val="1"/>
                <c:pt idx="0">
                  <c:v>14.872851317092966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266-4D69-AC42-9922F5D5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2079"/>
        <c:axId val="2946024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266-4D69-AC42-9922F5D5590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266-4D69-AC42-9922F5D5590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266-4D69-AC42-9922F5D55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2079"/>
        <c:axId val="294602495"/>
      </c:scatterChart>
      <c:catAx>
        <c:axId val="294602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2495"/>
        <c:crosses val="autoZero"/>
        <c:auto val="1"/>
        <c:lblAlgn val="ctr"/>
        <c:lblOffset val="100"/>
        <c:noMultiLvlLbl val="0"/>
      </c:catAx>
      <c:valAx>
        <c:axId val="2946024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20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{10 min}'!$J$78</c:f>
              <c:numCache>
                <c:formatCode>General</c:formatCode>
                <c:ptCount val="1"/>
                <c:pt idx="0">
                  <c:v>171.75692725897375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075-A86A-77ADF95A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89599"/>
        <c:axId val="29459999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min}'!$J$79</c:f>
              <c:numCache>
                <c:formatCode>General</c:formatCode>
                <c:ptCount val="1"/>
                <c:pt idx="0">
                  <c:v>119.36451971540595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C-4075-A86A-77ADF95A6F7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min}'!$J$80</c:f>
              <c:numCache>
                <c:formatCode>General</c:formatCode>
                <c:ptCount val="1"/>
                <c:pt idx="0">
                  <c:v>59.682259857702974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7C-4075-A86A-77ADF95A6F7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min}'!$J$81</c:f>
              <c:numCache>
                <c:formatCode>General</c:formatCode>
                <c:ptCount val="1"/>
                <c:pt idx="0">
                  <c:v>29.841129928851487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C-4075-A86A-77ADF95A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89599"/>
        <c:axId val="294599999"/>
      </c:scatterChart>
      <c:catAx>
        <c:axId val="294589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9999"/>
        <c:crosses val="autoZero"/>
        <c:auto val="1"/>
        <c:lblAlgn val="ctr"/>
        <c:lblOffset val="100"/>
        <c:noMultiLvlLbl val="0"/>
      </c:catAx>
      <c:valAx>
        <c:axId val="29459999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895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{10 min}'!$K$78</c:f>
              <c:numCache>
                <c:formatCode>General</c:formatCode>
                <c:ptCount val="1"/>
                <c:pt idx="0">
                  <c:v>2.6152961822698866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208-B6B2-8C1254B4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92095"/>
        <c:axId val="29458710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{10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D-4208-B6B2-8C1254B41AD7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{10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4D-4208-B6B2-8C1254B41AD7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{10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4D-4208-B6B2-8C1254B4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2095"/>
        <c:axId val="294587103"/>
      </c:scatterChart>
      <c:catAx>
        <c:axId val="294592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87103"/>
        <c:crosses val="autoZero"/>
        <c:auto val="1"/>
        <c:lblAlgn val="ctr"/>
        <c:lblOffset val="100"/>
        <c:noMultiLvlLbl val="0"/>
      </c:catAx>
      <c:valAx>
        <c:axId val="29458710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920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{10 min}'!$K$101:$K$120</c:f>
              <c:numCache>
                <c:formatCode>General</c:formatCode>
                <c:ptCount val="20"/>
                <c:pt idx="0">
                  <c:v>1.3765892455312836</c:v>
                </c:pt>
                <c:pt idx="1">
                  <c:v>1.2168314894595886</c:v>
                </c:pt>
                <c:pt idx="2">
                  <c:v>2.1215900233784786</c:v>
                </c:pt>
                <c:pt idx="3">
                  <c:v>1.3028920873100651</c:v>
                </c:pt>
                <c:pt idx="4">
                  <c:v>1.5441694854581596</c:v>
                </c:pt>
                <c:pt idx="5">
                  <c:v>1.301638876877774</c:v>
                </c:pt>
                <c:pt idx="6">
                  <c:v>1.5337503747334194</c:v>
                </c:pt>
                <c:pt idx="7">
                  <c:v>1.2962860939297167</c:v>
                </c:pt>
                <c:pt idx="8">
                  <c:v>1.8584952390056084</c:v>
                </c:pt>
                <c:pt idx="9">
                  <c:v>1.3869989526622646</c:v>
                </c:pt>
              </c:numCache>
            </c:numRef>
          </c:xVal>
          <c:yVal>
            <c:numRef>
              <c:f>'Sheet1 {10 min}'!$Q$101:$Q$120</c:f>
              <c:numCache>
                <c:formatCode>General</c:formatCode>
                <c:ptCount val="20"/>
                <c:pt idx="0">
                  <c:v>0.37885509457005667</c:v>
                </c:pt>
                <c:pt idx="1">
                  <c:v>0.35191857862710624</c:v>
                </c:pt>
                <c:pt idx="2">
                  <c:v>0.64614308662285413</c:v>
                </c:pt>
                <c:pt idx="3">
                  <c:v>0.38949332113377599</c:v>
                </c:pt>
                <c:pt idx="4">
                  <c:v>0.44703369754321104</c:v>
                </c:pt>
                <c:pt idx="5">
                  <c:v>0.4014410289776677</c:v>
                </c:pt>
                <c:pt idx="6">
                  <c:v>0.43525800157319966</c:v>
                </c:pt>
                <c:pt idx="7">
                  <c:v>0.36191569136493351</c:v>
                </c:pt>
                <c:pt idx="8">
                  <c:v>0.56263634426787534</c:v>
                </c:pt>
                <c:pt idx="9">
                  <c:v>0.4117711792238018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A-46F6-AF1F-439015448762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{10 min}'!$M$101:$M$120</c:f>
              <c:numCache>
                <c:formatCode>General</c:formatCode>
                <c:ptCount val="20"/>
                <c:pt idx="0">
                  <c:v>4.2676502294481802</c:v>
                </c:pt>
                <c:pt idx="1">
                  <c:v>4.2133314378913473</c:v>
                </c:pt>
                <c:pt idx="2">
                  <c:v>5.0617871693417422</c:v>
                </c:pt>
                <c:pt idx="3">
                  <c:v>4.2937320453271282</c:v>
                </c:pt>
                <c:pt idx="4">
                  <c:v>4.5407544309007566</c:v>
                </c:pt>
                <c:pt idx="5">
                  <c:v>4.3965981943683099</c:v>
                </c:pt>
                <c:pt idx="6">
                  <c:v>4.5489887752712832</c:v>
                </c:pt>
                <c:pt idx="7">
                  <c:v>4.2234954330326984</c:v>
                </c:pt>
                <c:pt idx="8">
                  <c:v>4.8033513547625608</c:v>
                </c:pt>
                <c:pt idx="9">
                  <c:v>4.3360690098125518</c:v>
                </c:pt>
              </c:numCache>
            </c:numRef>
          </c:xVal>
          <c:yVal>
            <c:numRef>
              <c:f>'Sheet1 {10 min}'!$R$101:$R$120</c:f>
              <c:numCache>
                <c:formatCode>General</c:formatCode>
                <c:ptCount val="20"/>
                <c:pt idx="0">
                  <c:v>0.62114490542994327</c:v>
                </c:pt>
                <c:pt idx="1">
                  <c:v>0.64808142137289382</c:v>
                </c:pt>
                <c:pt idx="2">
                  <c:v>0.35385691337714587</c:v>
                </c:pt>
                <c:pt idx="3">
                  <c:v>0.61050667886622401</c:v>
                </c:pt>
                <c:pt idx="4">
                  <c:v>0.55296630245678891</c:v>
                </c:pt>
                <c:pt idx="5">
                  <c:v>0.59855897102233224</c:v>
                </c:pt>
                <c:pt idx="6">
                  <c:v>0.56474199842680028</c:v>
                </c:pt>
                <c:pt idx="7">
                  <c:v>0.6380843086350666</c:v>
                </c:pt>
                <c:pt idx="8">
                  <c:v>0.43736365573212471</c:v>
                </c:pt>
                <c:pt idx="9">
                  <c:v>0.5882288207761982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A-46F6-AF1F-43901544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2511"/>
        <c:axId val="294604575"/>
      </c:scatterChart>
      <c:valAx>
        <c:axId val="29459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04575"/>
        <c:crosses val="autoZero"/>
        <c:crossBetween val="midCat"/>
      </c:valAx>
      <c:valAx>
        <c:axId val="29460457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251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{11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{11 min}'!$B$1:$B$586</c:f>
              <c:numCache>
                <c:formatCode>General</c:formatCode>
                <c:ptCount val="586"/>
                <c:pt idx="0">
                  <c:v>26.5</c:v>
                </c:pt>
                <c:pt idx="1">
                  <c:v>34.75</c:v>
                </c:pt>
                <c:pt idx="2">
                  <c:v>34.5</c:v>
                </c:pt>
                <c:pt idx="3">
                  <c:v>19</c:v>
                </c:pt>
                <c:pt idx="4">
                  <c:v>7.5</c:v>
                </c:pt>
                <c:pt idx="5">
                  <c:v>9.5</c:v>
                </c:pt>
                <c:pt idx="6">
                  <c:v>8.75</c:v>
                </c:pt>
                <c:pt idx="7">
                  <c:v>4.75</c:v>
                </c:pt>
                <c:pt idx="8">
                  <c:v>5.75</c:v>
                </c:pt>
                <c:pt idx="9">
                  <c:v>11.5</c:v>
                </c:pt>
                <c:pt idx="10">
                  <c:v>30</c:v>
                </c:pt>
                <c:pt idx="11">
                  <c:v>42.25</c:v>
                </c:pt>
                <c:pt idx="12">
                  <c:v>35.5</c:v>
                </c:pt>
                <c:pt idx="13">
                  <c:v>44</c:v>
                </c:pt>
                <c:pt idx="14">
                  <c:v>47.5</c:v>
                </c:pt>
                <c:pt idx="15">
                  <c:v>23.5</c:v>
                </c:pt>
                <c:pt idx="16">
                  <c:v>11.75</c:v>
                </c:pt>
                <c:pt idx="17">
                  <c:v>53</c:v>
                </c:pt>
                <c:pt idx="18">
                  <c:v>110</c:v>
                </c:pt>
                <c:pt idx="19">
                  <c:v>110.5</c:v>
                </c:pt>
                <c:pt idx="20">
                  <c:v>69.75</c:v>
                </c:pt>
                <c:pt idx="21">
                  <c:v>33.25</c:v>
                </c:pt>
                <c:pt idx="22">
                  <c:v>19.25</c:v>
                </c:pt>
                <c:pt idx="23">
                  <c:v>14.25</c:v>
                </c:pt>
                <c:pt idx="24">
                  <c:v>4.5</c:v>
                </c:pt>
                <c:pt idx="25">
                  <c:v>18</c:v>
                </c:pt>
                <c:pt idx="26">
                  <c:v>57.25</c:v>
                </c:pt>
                <c:pt idx="27">
                  <c:v>97.5</c:v>
                </c:pt>
                <c:pt idx="28">
                  <c:v>144</c:v>
                </c:pt>
                <c:pt idx="29">
                  <c:v>157.5</c:v>
                </c:pt>
                <c:pt idx="30">
                  <c:v>203.80000305175781</c:v>
                </c:pt>
                <c:pt idx="31">
                  <c:v>594</c:v>
                </c:pt>
                <c:pt idx="32">
                  <c:v>1591</c:v>
                </c:pt>
                <c:pt idx="33">
                  <c:v>3207</c:v>
                </c:pt>
                <c:pt idx="34">
                  <c:v>4071</c:v>
                </c:pt>
                <c:pt idx="35">
                  <c:v>2898</c:v>
                </c:pt>
                <c:pt idx="36">
                  <c:v>1275</c:v>
                </c:pt>
                <c:pt idx="37">
                  <c:v>639.5</c:v>
                </c:pt>
                <c:pt idx="38">
                  <c:v>474.70001220703125</c:v>
                </c:pt>
                <c:pt idx="39">
                  <c:v>432</c:v>
                </c:pt>
                <c:pt idx="40">
                  <c:v>584</c:v>
                </c:pt>
                <c:pt idx="41">
                  <c:v>823.79998779296875</c:v>
                </c:pt>
                <c:pt idx="42">
                  <c:v>837.5</c:v>
                </c:pt>
                <c:pt idx="43">
                  <c:v>556</c:v>
                </c:pt>
                <c:pt idx="44">
                  <c:v>288.79998779296875</c:v>
                </c:pt>
                <c:pt idx="45">
                  <c:v>146.19999694824219</c:v>
                </c:pt>
                <c:pt idx="46">
                  <c:v>47.75</c:v>
                </c:pt>
                <c:pt idx="47">
                  <c:v>17.25</c:v>
                </c:pt>
                <c:pt idx="48">
                  <c:v>30.25</c:v>
                </c:pt>
                <c:pt idx="49">
                  <c:v>40.25</c:v>
                </c:pt>
                <c:pt idx="50">
                  <c:v>41.25</c:v>
                </c:pt>
                <c:pt idx="51">
                  <c:v>30</c:v>
                </c:pt>
                <c:pt idx="52">
                  <c:v>27.25</c:v>
                </c:pt>
                <c:pt idx="53">
                  <c:v>39.5</c:v>
                </c:pt>
                <c:pt idx="54">
                  <c:v>52</c:v>
                </c:pt>
                <c:pt idx="55">
                  <c:v>66.75</c:v>
                </c:pt>
                <c:pt idx="56">
                  <c:v>93.75</c:v>
                </c:pt>
                <c:pt idx="57">
                  <c:v>93.75</c:v>
                </c:pt>
                <c:pt idx="58">
                  <c:v>55.75</c:v>
                </c:pt>
                <c:pt idx="59">
                  <c:v>29</c:v>
                </c:pt>
                <c:pt idx="60">
                  <c:v>14.25</c:v>
                </c:pt>
                <c:pt idx="61">
                  <c:v>5.5</c:v>
                </c:pt>
                <c:pt idx="62">
                  <c:v>20.5</c:v>
                </c:pt>
                <c:pt idx="63">
                  <c:v>47.25</c:v>
                </c:pt>
                <c:pt idx="64">
                  <c:v>53.5</c:v>
                </c:pt>
                <c:pt idx="65">
                  <c:v>44.75</c:v>
                </c:pt>
                <c:pt idx="66">
                  <c:v>34.5</c:v>
                </c:pt>
                <c:pt idx="67">
                  <c:v>21.5</c:v>
                </c:pt>
                <c:pt idx="68">
                  <c:v>28.25</c:v>
                </c:pt>
                <c:pt idx="69">
                  <c:v>42</c:v>
                </c:pt>
                <c:pt idx="70">
                  <c:v>39.75</c:v>
                </c:pt>
                <c:pt idx="71">
                  <c:v>38.25</c:v>
                </c:pt>
                <c:pt idx="72">
                  <c:v>35.25</c:v>
                </c:pt>
                <c:pt idx="73">
                  <c:v>31.5</c:v>
                </c:pt>
                <c:pt idx="74">
                  <c:v>28.25</c:v>
                </c:pt>
                <c:pt idx="75">
                  <c:v>31.75</c:v>
                </c:pt>
                <c:pt idx="76">
                  <c:v>84.25</c:v>
                </c:pt>
                <c:pt idx="77">
                  <c:v>132</c:v>
                </c:pt>
                <c:pt idx="78">
                  <c:v>92.5</c:v>
                </c:pt>
                <c:pt idx="79">
                  <c:v>43.5</c:v>
                </c:pt>
                <c:pt idx="80">
                  <c:v>181.30000305175781</c:v>
                </c:pt>
                <c:pt idx="81">
                  <c:v>1099</c:v>
                </c:pt>
                <c:pt idx="82">
                  <c:v>4629</c:v>
                </c:pt>
                <c:pt idx="83">
                  <c:v>12040</c:v>
                </c:pt>
                <c:pt idx="84">
                  <c:v>18020</c:v>
                </c:pt>
                <c:pt idx="85">
                  <c:v>15150</c:v>
                </c:pt>
                <c:pt idx="86">
                  <c:v>6973</c:v>
                </c:pt>
                <c:pt idx="87">
                  <c:v>1795</c:v>
                </c:pt>
                <c:pt idx="88">
                  <c:v>376.29998779296875</c:v>
                </c:pt>
                <c:pt idx="89">
                  <c:v>233.5</c:v>
                </c:pt>
                <c:pt idx="90">
                  <c:v>561.20001220703125</c:v>
                </c:pt>
                <c:pt idx="91">
                  <c:v>877.70001220703125</c:v>
                </c:pt>
                <c:pt idx="92">
                  <c:v>722.5</c:v>
                </c:pt>
                <c:pt idx="93">
                  <c:v>335.70001220703125</c:v>
                </c:pt>
                <c:pt idx="94">
                  <c:v>120.5</c:v>
                </c:pt>
                <c:pt idx="95">
                  <c:v>75.25</c:v>
                </c:pt>
                <c:pt idx="96">
                  <c:v>99</c:v>
                </c:pt>
                <c:pt idx="97">
                  <c:v>108.69999694824219</c:v>
                </c:pt>
                <c:pt idx="98">
                  <c:v>85.75</c:v>
                </c:pt>
                <c:pt idx="99">
                  <c:v>69</c:v>
                </c:pt>
                <c:pt idx="100">
                  <c:v>60.25</c:v>
                </c:pt>
                <c:pt idx="101">
                  <c:v>52.5</c:v>
                </c:pt>
                <c:pt idx="102">
                  <c:v>56.25</c:v>
                </c:pt>
                <c:pt idx="103">
                  <c:v>60.25</c:v>
                </c:pt>
                <c:pt idx="104">
                  <c:v>66.5</c:v>
                </c:pt>
                <c:pt idx="105">
                  <c:v>61</c:v>
                </c:pt>
                <c:pt idx="106">
                  <c:v>28.75</c:v>
                </c:pt>
                <c:pt idx="107">
                  <c:v>28</c:v>
                </c:pt>
                <c:pt idx="108">
                  <c:v>55.75</c:v>
                </c:pt>
                <c:pt idx="109">
                  <c:v>60.75</c:v>
                </c:pt>
                <c:pt idx="110">
                  <c:v>61.25</c:v>
                </c:pt>
                <c:pt idx="111">
                  <c:v>66</c:v>
                </c:pt>
                <c:pt idx="112">
                  <c:v>82.75</c:v>
                </c:pt>
                <c:pt idx="113">
                  <c:v>98.75</c:v>
                </c:pt>
                <c:pt idx="114">
                  <c:v>79.75</c:v>
                </c:pt>
                <c:pt idx="115">
                  <c:v>54.25</c:v>
                </c:pt>
                <c:pt idx="116">
                  <c:v>54</c:v>
                </c:pt>
                <c:pt idx="117">
                  <c:v>60.25</c:v>
                </c:pt>
                <c:pt idx="118">
                  <c:v>70.75</c:v>
                </c:pt>
                <c:pt idx="119">
                  <c:v>105.5</c:v>
                </c:pt>
                <c:pt idx="120">
                  <c:v>124.80000305175781</c:v>
                </c:pt>
                <c:pt idx="121">
                  <c:v>119.80000305175781</c:v>
                </c:pt>
                <c:pt idx="122">
                  <c:v>121.5</c:v>
                </c:pt>
                <c:pt idx="123">
                  <c:v>116.30000305175781</c:v>
                </c:pt>
                <c:pt idx="124">
                  <c:v>91</c:v>
                </c:pt>
                <c:pt idx="125">
                  <c:v>77.75</c:v>
                </c:pt>
                <c:pt idx="126">
                  <c:v>106</c:v>
                </c:pt>
                <c:pt idx="127">
                  <c:v>138.5</c:v>
                </c:pt>
                <c:pt idx="128">
                  <c:v>148.5</c:v>
                </c:pt>
                <c:pt idx="129">
                  <c:v>203</c:v>
                </c:pt>
                <c:pt idx="130">
                  <c:v>453.70001220703125</c:v>
                </c:pt>
                <c:pt idx="131">
                  <c:v>1545</c:v>
                </c:pt>
                <c:pt idx="132">
                  <c:v>8155</c:v>
                </c:pt>
                <c:pt idx="133">
                  <c:v>31850</c:v>
                </c:pt>
                <c:pt idx="134">
                  <c:v>59040</c:v>
                </c:pt>
                <c:pt idx="135">
                  <c:v>53770</c:v>
                </c:pt>
                <c:pt idx="136">
                  <c:v>24950</c:v>
                </c:pt>
                <c:pt idx="137">
                  <c:v>6401</c:v>
                </c:pt>
                <c:pt idx="138">
                  <c:v>1485</c:v>
                </c:pt>
                <c:pt idx="139">
                  <c:v>803</c:v>
                </c:pt>
                <c:pt idx="140">
                  <c:v>937.29998779296875</c:v>
                </c:pt>
                <c:pt idx="141">
                  <c:v>1081</c:v>
                </c:pt>
                <c:pt idx="142">
                  <c:v>981.29998779296875</c:v>
                </c:pt>
                <c:pt idx="143">
                  <c:v>660.5</c:v>
                </c:pt>
                <c:pt idx="144">
                  <c:v>345</c:v>
                </c:pt>
                <c:pt idx="145">
                  <c:v>205.80000305175781</c:v>
                </c:pt>
                <c:pt idx="146">
                  <c:v>228</c:v>
                </c:pt>
                <c:pt idx="147">
                  <c:v>284</c:v>
                </c:pt>
                <c:pt idx="148">
                  <c:v>260.29998779296875</c:v>
                </c:pt>
                <c:pt idx="149">
                  <c:v>189.30000305175781</c:v>
                </c:pt>
                <c:pt idx="150">
                  <c:v>111.69999694824219</c:v>
                </c:pt>
                <c:pt idx="151">
                  <c:v>59</c:v>
                </c:pt>
                <c:pt idx="152">
                  <c:v>83.25</c:v>
                </c:pt>
                <c:pt idx="153">
                  <c:v>180.30000305175781</c:v>
                </c:pt>
                <c:pt idx="154">
                  <c:v>219</c:v>
                </c:pt>
                <c:pt idx="155">
                  <c:v>170.5</c:v>
                </c:pt>
                <c:pt idx="156">
                  <c:v>141.80000305175781</c:v>
                </c:pt>
                <c:pt idx="157">
                  <c:v>129</c:v>
                </c:pt>
                <c:pt idx="158">
                  <c:v>136.30000305175781</c:v>
                </c:pt>
                <c:pt idx="159">
                  <c:v>162.30000305175781</c:v>
                </c:pt>
                <c:pt idx="160">
                  <c:v>175.80000305175781</c:v>
                </c:pt>
                <c:pt idx="161">
                  <c:v>178.30000305175781</c:v>
                </c:pt>
                <c:pt idx="162">
                  <c:v>151</c:v>
                </c:pt>
                <c:pt idx="163">
                  <c:v>116.80000305175781</c:v>
                </c:pt>
                <c:pt idx="164">
                  <c:v>151.80000305175781</c:v>
                </c:pt>
                <c:pt idx="165">
                  <c:v>179</c:v>
                </c:pt>
                <c:pt idx="166">
                  <c:v>101</c:v>
                </c:pt>
                <c:pt idx="167">
                  <c:v>52.25</c:v>
                </c:pt>
                <c:pt idx="168">
                  <c:v>68.75</c:v>
                </c:pt>
                <c:pt idx="169">
                  <c:v>83</c:v>
                </c:pt>
                <c:pt idx="170">
                  <c:v>137.69999694824219</c:v>
                </c:pt>
                <c:pt idx="171">
                  <c:v>185.30000305175781</c:v>
                </c:pt>
                <c:pt idx="172">
                  <c:v>191.30000305175781</c:v>
                </c:pt>
                <c:pt idx="173">
                  <c:v>192.5</c:v>
                </c:pt>
                <c:pt idx="174">
                  <c:v>172.19999694824219</c:v>
                </c:pt>
                <c:pt idx="175">
                  <c:v>176</c:v>
                </c:pt>
                <c:pt idx="176">
                  <c:v>186.30000305175781</c:v>
                </c:pt>
                <c:pt idx="177">
                  <c:v>138</c:v>
                </c:pt>
                <c:pt idx="178">
                  <c:v>108</c:v>
                </c:pt>
                <c:pt idx="179">
                  <c:v>145.80000305175781</c:v>
                </c:pt>
                <c:pt idx="180">
                  <c:v>287.5</c:v>
                </c:pt>
                <c:pt idx="181">
                  <c:v>886.70001220703125</c:v>
                </c:pt>
                <c:pt idx="182">
                  <c:v>5588</c:v>
                </c:pt>
                <c:pt idx="183">
                  <c:v>35060</c:v>
                </c:pt>
                <c:pt idx="184">
                  <c:v>90040</c:v>
                </c:pt>
                <c:pt idx="185">
                  <c:v>105500</c:v>
                </c:pt>
                <c:pt idx="186">
                  <c:v>58630</c:v>
                </c:pt>
                <c:pt idx="187">
                  <c:v>14820</c:v>
                </c:pt>
                <c:pt idx="188">
                  <c:v>2230</c:v>
                </c:pt>
                <c:pt idx="189">
                  <c:v>780.5</c:v>
                </c:pt>
                <c:pt idx="190">
                  <c:v>863</c:v>
                </c:pt>
                <c:pt idx="191">
                  <c:v>1099</c:v>
                </c:pt>
                <c:pt idx="192">
                  <c:v>1040</c:v>
                </c:pt>
                <c:pt idx="193">
                  <c:v>725.29998779296875</c:v>
                </c:pt>
                <c:pt idx="194">
                  <c:v>390.20001220703125</c:v>
                </c:pt>
                <c:pt idx="195">
                  <c:v>248</c:v>
                </c:pt>
                <c:pt idx="196">
                  <c:v>285.70001220703125</c:v>
                </c:pt>
                <c:pt idx="197">
                  <c:v>291</c:v>
                </c:pt>
                <c:pt idx="198">
                  <c:v>214</c:v>
                </c:pt>
                <c:pt idx="199">
                  <c:v>142.5</c:v>
                </c:pt>
                <c:pt idx="200">
                  <c:v>105.80000305175781</c:v>
                </c:pt>
                <c:pt idx="201">
                  <c:v>106.69999694824219</c:v>
                </c:pt>
                <c:pt idx="202">
                  <c:v>168</c:v>
                </c:pt>
                <c:pt idx="203">
                  <c:v>274.5</c:v>
                </c:pt>
                <c:pt idx="204">
                  <c:v>312.70001220703125</c:v>
                </c:pt>
                <c:pt idx="205">
                  <c:v>257.20001220703125</c:v>
                </c:pt>
                <c:pt idx="206">
                  <c:v>186.69999694824219</c:v>
                </c:pt>
                <c:pt idx="207">
                  <c:v>146.5</c:v>
                </c:pt>
                <c:pt idx="208">
                  <c:v>152.30000305175781</c:v>
                </c:pt>
                <c:pt idx="209">
                  <c:v>168.30000305175781</c:v>
                </c:pt>
                <c:pt idx="210">
                  <c:v>181.30000305175781</c:v>
                </c:pt>
                <c:pt idx="211">
                  <c:v>161</c:v>
                </c:pt>
                <c:pt idx="212">
                  <c:v>131.5</c:v>
                </c:pt>
                <c:pt idx="213">
                  <c:v>158</c:v>
                </c:pt>
                <c:pt idx="214">
                  <c:v>198.5</c:v>
                </c:pt>
                <c:pt idx="215">
                  <c:v>221</c:v>
                </c:pt>
                <c:pt idx="216">
                  <c:v>210.5</c:v>
                </c:pt>
                <c:pt idx="217">
                  <c:v>181</c:v>
                </c:pt>
                <c:pt idx="218">
                  <c:v>171.80000305175781</c:v>
                </c:pt>
                <c:pt idx="219">
                  <c:v>145</c:v>
                </c:pt>
                <c:pt idx="220">
                  <c:v>140.5</c:v>
                </c:pt>
                <c:pt idx="221">
                  <c:v>191.80000305175781</c:v>
                </c:pt>
                <c:pt idx="222">
                  <c:v>194.80000305175781</c:v>
                </c:pt>
                <c:pt idx="223">
                  <c:v>165.5</c:v>
                </c:pt>
                <c:pt idx="224">
                  <c:v>223.5</c:v>
                </c:pt>
                <c:pt idx="225">
                  <c:v>310</c:v>
                </c:pt>
                <c:pt idx="226">
                  <c:v>346.70001220703125</c:v>
                </c:pt>
                <c:pt idx="227">
                  <c:v>395.29998779296875</c:v>
                </c:pt>
                <c:pt idx="228">
                  <c:v>449.70001220703125</c:v>
                </c:pt>
                <c:pt idx="229">
                  <c:v>464.29998779296875</c:v>
                </c:pt>
                <c:pt idx="230">
                  <c:v>489.5</c:v>
                </c:pt>
                <c:pt idx="231">
                  <c:v>903.29998779296875</c:v>
                </c:pt>
                <c:pt idx="232">
                  <c:v>3938</c:v>
                </c:pt>
                <c:pt idx="233">
                  <c:v>26820</c:v>
                </c:pt>
                <c:pt idx="234">
                  <c:v>94390</c:v>
                </c:pt>
                <c:pt idx="235">
                  <c:v>140800</c:v>
                </c:pt>
                <c:pt idx="236">
                  <c:v>91940</c:v>
                </c:pt>
                <c:pt idx="237">
                  <c:v>24600</c:v>
                </c:pt>
                <c:pt idx="238">
                  <c:v>2920</c:v>
                </c:pt>
                <c:pt idx="239">
                  <c:v>602.5</c:v>
                </c:pt>
                <c:pt idx="240">
                  <c:v>707.70001220703125</c:v>
                </c:pt>
                <c:pt idx="241">
                  <c:v>1173</c:v>
                </c:pt>
                <c:pt idx="242">
                  <c:v>1231</c:v>
                </c:pt>
                <c:pt idx="243">
                  <c:v>731</c:v>
                </c:pt>
                <c:pt idx="244">
                  <c:v>304.29998779296875</c:v>
                </c:pt>
                <c:pt idx="245">
                  <c:v>263.79998779296875</c:v>
                </c:pt>
                <c:pt idx="246">
                  <c:v>388</c:v>
                </c:pt>
                <c:pt idx="247">
                  <c:v>528.20001220703125</c:v>
                </c:pt>
                <c:pt idx="248">
                  <c:v>524</c:v>
                </c:pt>
                <c:pt idx="249">
                  <c:v>321</c:v>
                </c:pt>
                <c:pt idx="250">
                  <c:v>193</c:v>
                </c:pt>
                <c:pt idx="251">
                  <c:v>212.69999694824219</c:v>
                </c:pt>
                <c:pt idx="252">
                  <c:v>283.5</c:v>
                </c:pt>
                <c:pt idx="253">
                  <c:v>373.5</c:v>
                </c:pt>
                <c:pt idx="254">
                  <c:v>401</c:v>
                </c:pt>
                <c:pt idx="255">
                  <c:v>336.79998779296875</c:v>
                </c:pt>
                <c:pt idx="256">
                  <c:v>243.30000305175781</c:v>
                </c:pt>
                <c:pt idx="257">
                  <c:v>190</c:v>
                </c:pt>
                <c:pt idx="258">
                  <c:v>175.19999694824219</c:v>
                </c:pt>
                <c:pt idx="259">
                  <c:v>178.5</c:v>
                </c:pt>
                <c:pt idx="260">
                  <c:v>204</c:v>
                </c:pt>
                <c:pt idx="261">
                  <c:v>214.80000305175781</c:v>
                </c:pt>
                <c:pt idx="262">
                  <c:v>197.19999694824219</c:v>
                </c:pt>
                <c:pt idx="263">
                  <c:v>194.80000305175781</c:v>
                </c:pt>
                <c:pt idx="264">
                  <c:v>234.5</c:v>
                </c:pt>
                <c:pt idx="265">
                  <c:v>288</c:v>
                </c:pt>
                <c:pt idx="266">
                  <c:v>270.5</c:v>
                </c:pt>
                <c:pt idx="267">
                  <c:v>198.80000305175781</c:v>
                </c:pt>
                <c:pt idx="268">
                  <c:v>155</c:v>
                </c:pt>
                <c:pt idx="269">
                  <c:v>125.5</c:v>
                </c:pt>
                <c:pt idx="270">
                  <c:v>124</c:v>
                </c:pt>
                <c:pt idx="271">
                  <c:v>151.30000305175781</c:v>
                </c:pt>
                <c:pt idx="272">
                  <c:v>155</c:v>
                </c:pt>
                <c:pt idx="273">
                  <c:v>140.30000305175781</c:v>
                </c:pt>
                <c:pt idx="274">
                  <c:v>143.30000305175781</c:v>
                </c:pt>
                <c:pt idx="275">
                  <c:v>222</c:v>
                </c:pt>
                <c:pt idx="276">
                  <c:v>304</c:v>
                </c:pt>
                <c:pt idx="277">
                  <c:v>321</c:v>
                </c:pt>
                <c:pt idx="278">
                  <c:v>379.5</c:v>
                </c:pt>
                <c:pt idx="279">
                  <c:v>382</c:v>
                </c:pt>
                <c:pt idx="280">
                  <c:v>255.5</c:v>
                </c:pt>
                <c:pt idx="281">
                  <c:v>468.79998779296875</c:v>
                </c:pt>
                <c:pt idx="282">
                  <c:v>2396</c:v>
                </c:pt>
                <c:pt idx="283">
                  <c:v>19250</c:v>
                </c:pt>
                <c:pt idx="284">
                  <c:v>86870</c:v>
                </c:pt>
                <c:pt idx="285">
                  <c:v>160300</c:v>
                </c:pt>
                <c:pt idx="286">
                  <c:v>131800</c:v>
                </c:pt>
                <c:pt idx="287">
                  <c:v>46440</c:v>
                </c:pt>
                <c:pt idx="288">
                  <c:v>5898</c:v>
                </c:pt>
                <c:pt idx="289">
                  <c:v>858.5</c:v>
                </c:pt>
                <c:pt idx="290">
                  <c:v>560</c:v>
                </c:pt>
                <c:pt idx="291">
                  <c:v>932</c:v>
                </c:pt>
                <c:pt idx="292">
                  <c:v>1101</c:v>
                </c:pt>
                <c:pt idx="293">
                  <c:v>800</c:v>
                </c:pt>
                <c:pt idx="294">
                  <c:v>404</c:v>
                </c:pt>
                <c:pt idx="295">
                  <c:v>252</c:v>
                </c:pt>
                <c:pt idx="296">
                  <c:v>386.20001220703125</c:v>
                </c:pt>
                <c:pt idx="297">
                  <c:v>742.29998779296875</c:v>
                </c:pt>
                <c:pt idx="298">
                  <c:v>830.29998779296875</c:v>
                </c:pt>
                <c:pt idx="299">
                  <c:v>516.20001220703125</c:v>
                </c:pt>
                <c:pt idx="300">
                  <c:v>268.29998779296875</c:v>
                </c:pt>
                <c:pt idx="301">
                  <c:v>187.5</c:v>
                </c:pt>
                <c:pt idx="302">
                  <c:v>201</c:v>
                </c:pt>
                <c:pt idx="303">
                  <c:v>358.29998779296875</c:v>
                </c:pt>
                <c:pt idx="304">
                  <c:v>560.70001220703125</c:v>
                </c:pt>
                <c:pt idx="305">
                  <c:v>551.5</c:v>
                </c:pt>
                <c:pt idx="306">
                  <c:v>379.29998779296875</c:v>
                </c:pt>
                <c:pt idx="307">
                  <c:v>312.29998779296875</c:v>
                </c:pt>
                <c:pt idx="308">
                  <c:v>301.29998779296875</c:v>
                </c:pt>
                <c:pt idx="309">
                  <c:v>247.5</c:v>
                </c:pt>
                <c:pt idx="310">
                  <c:v>234.5</c:v>
                </c:pt>
                <c:pt idx="311">
                  <c:v>211.19999694824219</c:v>
                </c:pt>
                <c:pt idx="312">
                  <c:v>127</c:v>
                </c:pt>
                <c:pt idx="313">
                  <c:v>87.5</c:v>
                </c:pt>
                <c:pt idx="314">
                  <c:v>85</c:v>
                </c:pt>
                <c:pt idx="315">
                  <c:v>95.25</c:v>
                </c:pt>
                <c:pt idx="316">
                  <c:v>116</c:v>
                </c:pt>
                <c:pt idx="317">
                  <c:v>133.69999694824219</c:v>
                </c:pt>
                <c:pt idx="318">
                  <c:v>167.5</c:v>
                </c:pt>
                <c:pt idx="319">
                  <c:v>185.30000305175781</c:v>
                </c:pt>
                <c:pt idx="320">
                  <c:v>194.19999694824219</c:v>
                </c:pt>
                <c:pt idx="321">
                  <c:v>192</c:v>
                </c:pt>
                <c:pt idx="322">
                  <c:v>158.69999694824219</c:v>
                </c:pt>
                <c:pt idx="323">
                  <c:v>163.80000305175781</c:v>
                </c:pt>
                <c:pt idx="324">
                  <c:v>228.5</c:v>
                </c:pt>
                <c:pt idx="325">
                  <c:v>259.20001220703125</c:v>
                </c:pt>
                <c:pt idx="326">
                  <c:v>211.5</c:v>
                </c:pt>
                <c:pt idx="327">
                  <c:v>182.69999694824219</c:v>
                </c:pt>
                <c:pt idx="328">
                  <c:v>255.5</c:v>
                </c:pt>
                <c:pt idx="329">
                  <c:v>351.29998779296875</c:v>
                </c:pt>
                <c:pt idx="330">
                  <c:v>392.79998779296875</c:v>
                </c:pt>
                <c:pt idx="331">
                  <c:v>554</c:v>
                </c:pt>
                <c:pt idx="332">
                  <c:v>1634</c:v>
                </c:pt>
                <c:pt idx="333">
                  <c:v>13400</c:v>
                </c:pt>
                <c:pt idx="334">
                  <c:v>78430</c:v>
                </c:pt>
                <c:pt idx="335">
                  <c:v>170400</c:v>
                </c:pt>
                <c:pt idx="336">
                  <c:v>161300</c:v>
                </c:pt>
                <c:pt idx="337">
                  <c:v>66430</c:v>
                </c:pt>
                <c:pt idx="338">
                  <c:v>10090</c:v>
                </c:pt>
                <c:pt idx="339">
                  <c:v>1153</c:v>
                </c:pt>
                <c:pt idx="340">
                  <c:v>687.79998779296875</c:v>
                </c:pt>
                <c:pt idx="341">
                  <c:v>1425</c:v>
                </c:pt>
                <c:pt idx="342">
                  <c:v>1891</c:v>
                </c:pt>
                <c:pt idx="343">
                  <c:v>1356</c:v>
                </c:pt>
                <c:pt idx="344">
                  <c:v>675.5</c:v>
                </c:pt>
                <c:pt idx="345">
                  <c:v>441.20001220703125</c:v>
                </c:pt>
                <c:pt idx="346">
                  <c:v>472.79998779296875</c:v>
                </c:pt>
                <c:pt idx="347">
                  <c:v>818</c:v>
                </c:pt>
                <c:pt idx="348">
                  <c:v>1099</c:v>
                </c:pt>
                <c:pt idx="349">
                  <c:v>784.5</c:v>
                </c:pt>
                <c:pt idx="350">
                  <c:v>307.20001220703125</c:v>
                </c:pt>
                <c:pt idx="351">
                  <c:v>166.5</c:v>
                </c:pt>
                <c:pt idx="352">
                  <c:v>184.69999694824219</c:v>
                </c:pt>
                <c:pt idx="353">
                  <c:v>329</c:v>
                </c:pt>
                <c:pt idx="354">
                  <c:v>676.5</c:v>
                </c:pt>
                <c:pt idx="355">
                  <c:v>805.5</c:v>
                </c:pt>
                <c:pt idx="356">
                  <c:v>527</c:v>
                </c:pt>
                <c:pt idx="357">
                  <c:v>277</c:v>
                </c:pt>
                <c:pt idx="358">
                  <c:v>233.30000305175781</c:v>
                </c:pt>
                <c:pt idx="359">
                  <c:v>252.30000305175781</c:v>
                </c:pt>
                <c:pt idx="360">
                  <c:v>265</c:v>
                </c:pt>
                <c:pt idx="361">
                  <c:v>219.69999694824219</c:v>
                </c:pt>
                <c:pt idx="362">
                  <c:v>185.69999694824219</c:v>
                </c:pt>
                <c:pt idx="363">
                  <c:v>215.19999694824219</c:v>
                </c:pt>
                <c:pt idx="364">
                  <c:v>238.5</c:v>
                </c:pt>
                <c:pt idx="365">
                  <c:v>266.5</c:v>
                </c:pt>
                <c:pt idx="366">
                  <c:v>289.29998779296875</c:v>
                </c:pt>
                <c:pt idx="367">
                  <c:v>237.30000305175781</c:v>
                </c:pt>
                <c:pt idx="368">
                  <c:v>155.30000305175781</c:v>
                </c:pt>
                <c:pt idx="369">
                  <c:v>114.5</c:v>
                </c:pt>
                <c:pt idx="370">
                  <c:v>104.80000305175781</c:v>
                </c:pt>
                <c:pt idx="371">
                  <c:v>138.80000305175781</c:v>
                </c:pt>
                <c:pt idx="372">
                  <c:v>165.30000305175781</c:v>
                </c:pt>
                <c:pt idx="373">
                  <c:v>132.30000305175781</c:v>
                </c:pt>
                <c:pt idx="374">
                  <c:v>127</c:v>
                </c:pt>
                <c:pt idx="375">
                  <c:v>162.69999694824219</c:v>
                </c:pt>
                <c:pt idx="376">
                  <c:v>209.80000305175781</c:v>
                </c:pt>
                <c:pt idx="377">
                  <c:v>250.19999694824219</c:v>
                </c:pt>
                <c:pt idx="378">
                  <c:v>236</c:v>
                </c:pt>
                <c:pt idx="379">
                  <c:v>206.5</c:v>
                </c:pt>
                <c:pt idx="380">
                  <c:v>207.19999694824219</c:v>
                </c:pt>
                <c:pt idx="381">
                  <c:v>320.79998779296875</c:v>
                </c:pt>
                <c:pt idx="382">
                  <c:v>1146</c:v>
                </c:pt>
                <c:pt idx="383">
                  <c:v>8935</c:v>
                </c:pt>
                <c:pt idx="384">
                  <c:v>52030</c:v>
                </c:pt>
                <c:pt idx="385">
                  <c:v>122200</c:v>
                </c:pt>
                <c:pt idx="386">
                  <c:v>129100</c:v>
                </c:pt>
                <c:pt idx="387">
                  <c:v>61840</c:v>
                </c:pt>
                <c:pt idx="388">
                  <c:v>12190</c:v>
                </c:pt>
                <c:pt idx="389">
                  <c:v>1623</c:v>
                </c:pt>
                <c:pt idx="390">
                  <c:v>629.29998779296875</c:v>
                </c:pt>
                <c:pt idx="391">
                  <c:v>890</c:v>
                </c:pt>
                <c:pt idx="392">
                  <c:v>1032</c:v>
                </c:pt>
                <c:pt idx="393">
                  <c:v>757.20001220703125</c:v>
                </c:pt>
                <c:pt idx="394">
                  <c:v>401.5</c:v>
                </c:pt>
                <c:pt idx="395">
                  <c:v>255</c:v>
                </c:pt>
                <c:pt idx="396">
                  <c:v>286.20001220703125</c:v>
                </c:pt>
                <c:pt idx="397">
                  <c:v>622</c:v>
                </c:pt>
                <c:pt idx="398">
                  <c:v>960.5</c:v>
                </c:pt>
                <c:pt idx="399">
                  <c:v>761.5</c:v>
                </c:pt>
                <c:pt idx="400">
                  <c:v>346</c:v>
                </c:pt>
                <c:pt idx="401">
                  <c:v>154.30000305175781</c:v>
                </c:pt>
                <c:pt idx="402">
                  <c:v>114.30000305175781</c:v>
                </c:pt>
                <c:pt idx="403">
                  <c:v>132.69999694824219</c:v>
                </c:pt>
                <c:pt idx="404">
                  <c:v>240.19999694824219</c:v>
                </c:pt>
                <c:pt idx="405">
                  <c:v>373.70001220703125</c:v>
                </c:pt>
                <c:pt idx="406">
                  <c:v>387</c:v>
                </c:pt>
                <c:pt idx="407">
                  <c:v>274.79998779296875</c:v>
                </c:pt>
                <c:pt idx="408">
                  <c:v>173.19999694824219</c:v>
                </c:pt>
                <c:pt idx="409">
                  <c:v>143.80000305175781</c:v>
                </c:pt>
                <c:pt idx="410">
                  <c:v>161</c:v>
                </c:pt>
                <c:pt idx="411">
                  <c:v>168.80000305175781</c:v>
                </c:pt>
                <c:pt idx="412">
                  <c:v>107</c:v>
                </c:pt>
                <c:pt idx="413">
                  <c:v>56.75</c:v>
                </c:pt>
                <c:pt idx="414">
                  <c:v>62.5</c:v>
                </c:pt>
                <c:pt idx="415">
                  <c:v>88.25</c:v>
                </c:pt>
                <c:pt idx="416">
                  <c:v>152.30000305175781</c:v>
                </c:pt>
                <c:pt idx="417">
                  <c:v>195</c:v>
                </c:pt>
                <c:pt idx="418">
                  <c:v>176.30000305175781</c:v>
                </c:pt>
                <c:pt idx="419">
                  <c:v>159</c:v>
                </c:pt>
                <c:pt idx="420">
                  <c:v>155.5</c:v>
                </c:pt>
                <c:pt idx="421">
                  <c:v>162.30000305175781</c:v>
                </c:pt>
                <c:pt idx="422">
                  <c:v>170.5</c:v>
                </c:pt>
                <c:pt idx="423">
                  <c:v>118.80000305175781</c:v>
                </c:pt>
                <c:pt idx="424">
                  <c:v>49.25</c:v>
                </c:pt>
                <c:pt idx="425">
                  <c:v>47.75</c:v>
                </c:pt>
                <c:pt idx="426">
                  <c:v>89.5</c:v>
                </c:pt>
                <c:pt idx="427">
                  <c:v>114.5</c:v>
                </c:pt>
                <c:pt idx="428">
                  <c:v>149.5</c:v>
                </c:pt>
                <c:pt idx="429">
                  <c:v>219.5</c:v>
                </c:pt>
                <c:pt idx="430">
                  <c:v>309.20001220703125</c:v>
                </c:pt>
                <c:pt idx="431">
                  <c:v>450.5</c:v>
                </c:pt>
                <c:pt idx="432">
                  <c:v>872.70001220703125</c:v>
                </c:pt>
                <c:pt idx="433">
                  <c:v>4981</c:v>
                </c:pt>
                <c:pt idx="434">
                  <c:v>23440</c:v>
                </c:pt>
                <c:pt idx="435">
                  <c:v>54950</c:v>
                </c:pt>
                <c:pt idx="436">
                  <c:v>63220</c:v>
                </c:pt>
                <c:pt idx="437">
                  <c:v>34890</c:v>
                </c:pt>
                <c:pt idx="438">
                  <c:v>8837</c:v>
                </c:pt>
                <c:pt idx="439">
                  <c:v>1667</c:v>
                </c:pt>
                <c:pt idx="440">
                  <c:v>527.5</c:v>
                </c:pt>
                <c:pt idx="441">
                  <c:v>271</c:v>
                </c:pt>
                <c:pt idx="442">
                  <c:v>317.20001220703125</c:v>
                </c:pt>
                <c:pt idx="443">
                  <c:v>358</c:v>
                </c:pt>
                <c:pt idx="444">
                  <c:v>283.29998779296875</c:v>
                </c:pt>
                <c:pt idx="445">
                  <c:v>187.5</c:v>
                </c:pt>
                <c:pt idx="446">
                  <c:v>174.80000305175781</c:v>
                </c:pt>
                <c:pt idx="447">
                  <c:v>288.79998779296875</c:v>
                </c:pt>
                <c:pt idx="448">
                  <c:v>391</c:v>
                </c:pt>
                <c:pt idx="449">
                  <c:v>301.5</c:v>
                </c:pt>
                <c:pt idx="450">
                  <c:v>157.30000305175781</c:v>
                </c:pt>
                <c:pt idx="451">
                  <c:v>109</c:v>
                </c:pt>
                <c:pt idx="452">
                  <c:v>95</c:v>
                </c:pt>
                <c:pt idx="453">
                  <c:v>83.5</c:v>
                </c:pt>
                <c:pt idx="454">
                  <c:v>110.5</c:v>
                </c:pt>
                <c:pt idx="455">
                  <c:v>151.5</c:v>
                </c:pt>
                <c:pt idx="456">
                  <c:v>155</c:v>
                </c:pt>
                <c:pt idx="457">
                  <c:v>132</c:v>
                </c:pt>
                <c:pt idx="458">
                  <c:v>131.69999694824219</c:v>
                </c:pt>
                <c:pt idx="459">
                  <c:v>197.19999694824219</c:v>
                </c:pt>
                <c:pt idx="460">
                  <c:v>236.80000305175781</c:v>
                </c:pt>
                <c:pt idx="461">
                  <c:v>176</c:v>
                </c:pt>
                <c:pt idx="462">
                  <c:v>142</c:v>
                </c:pt>
                <c:pt idx="463">
                  <c:v>140.80000305175781</c:v>
                </c:pt>
                <c:pt idx="464">
                  <c:v>88.5</c:v>
                </c:pt>
                <c:pt idx="465">
                  <c:v>45.5</c:v>
                </c:pt>
                <c:pt idx="466">
                  <c:v>61.75</c:v>
                </c:pt>
                <c:pt idx="467">
                  <c:v>97</c:v>
                </c:pt>
                <c:pt idx="468">
                  <c:v>106.5</c:v>
                </c:pt>
                <c:pt idx="469">
                  <c:v>97</c:v>
                </c:pt>
                <c:pt idx="470">
                  <c:v>78</c:v>
                </c:pt>
                <c:pt idx="471">
                  <c:v>73.75</c:v>
                </c:pt>
                <c:pt idx="472">
                  <c:v>87.75</c:v>
                </c:pt>
                <c:pt idx="473">
                  <c:v>74</c:v>
                </c:pt>
                <c:pt idx="474">
                  <c:v>41.25</c:v>
                </c:pt>
                <c:pt idx="475">
                  <c:v>21</c:v>
                </c:pt>
                <c:pt idx="476">
                  <c:v>19</c:v>
                </c:pt>
                <c:pt idx="477">
                  <c:v>34.25</c:v>
                </c:pt>
                <c:pt idx="478">
                  <c:v>64.25</c:v>
                </c:pt>
                <c:pt idx="479">
                  <c:v>107.30000305175781</c:v>
                </c:pt>
                <c:pt idx="480">
                  <c:v>136.69999694824219</c:v>
                </c:pt>
                <c:pt idx="481">
                  <c:v>186.5</c:v>
                </c:pt>
                <c:pt idx="482">
                  <c:v>502.70001220703125</c:v>
                </c:pt>
                <c:pt idx="483">
                  <c:v>2408</c:v>
                </c:pt>
                <c:pt idx="484">
                  <c:v>8801</c:v>
                </c:pt>
                <c:pt idx="485">
                  <c:v>17860</c:v>
                </c:pt>
                <c:pt idx="486">
                  <c:v>19750</c:v>
                </c:pt>
                <c:pt idx="487">
                  <c:v>11980</c:v>
                </c:pt>
                <c:pt idx="488">
                  <c:v>4186</c:v>
                </c:pt>
                <c:pt idx="489">
                  <c:v>1156</c:v>
                </c:pt>
                <c:pt idx="490">
                  <c:v>451</c:v>
                </c:pt>
                <c:pt idx="491">
                  <c:v>272.5</c:v>
                </c:pt>
                <c:pt idx="492">
                  <c:v>206.69999694824219</c:v>
                </c:pt>
                <c:pt idx="493">
                  <c:v>187.69999694824219</c:v>
                </c:pt>
                <c:pt idx="494">
                  <c:v>130.5</c:v>
                </c:pt>
                <c:pt idx="495">
                  <c:v>56.5</c:v>
                </c:pt>
                <c:pt idx="496">
                  <c:v>45</c:v>
                </c:pt>
                <c:pt idx="497">
                  <c:v>67</c:v>
                </c:pt>
                <c:pt idx="498">
                  <c:v>78.25</c:v>
                </c:pt>
                <c:pt idx="499">
                  <c:v>64.5</c:v>
                </c:pt>
                <c:pt idx="500">
                  <c:v>39</c:v>
                </c:pt>
                <c:pt idx="501">
                  <c:v>35.25</c:v>
                </c:pt>
                <c:pt idx="502">
                  <c:v>63</c:v>
                </c:pt>
                <c:pt idx="503">
                  <c:v>87</c:v>
                </c:pt>
                <c:pt idx="504">
                  <c:v>91.5</c:v>
                </c:pt>
                <c:pt idx="505">
                  <c:v>77.5</c:v>
                </c:pt>
                <c:pt idx="506">
                  <c:v>47.5</c:v>
                </c:pt>
                <c:pt idx="507">
                  <c:v>21</c:v>
                </c:pt>
                <c:pt idx="508">
                  <c:v>11.25</c:v>
                </c:pt>
                <c:pt idx="509">
                  <c:v>41</c:v>
                </c:pt>
                <c:pt idx="510">
                  <c:v>79</c:v>
                </c:pt>
                <c:pt idx="511">
                  <c:v>59.5</c:v>
                </c:pt>
                <c:pt idx="512">
                  <c:v>24.75</c:v>
                </c:pt>
                <c:pt idx="513">
                  <c:v>29.5</c:v>
                </c:pt>
                <c:pt idx="514">
                  <c:v>35.75</c:v>
                </c:pt>
                <c:pt idx="515">
                  <c:v>33.25</c:v>
                </c:pt>
                <c:pt idx="516">
                  <c:v>45</c:v>
                </c:pt>
                <c:pt idx="517">
                  <c:v>55</c:v>
                </c:pt>
                <c:pt idx="518">
                  <c:v>44</c:v>
                </c:pt>
                <c:pt idx="519">
                  <c:v>25.5</c:v>
                </c:pt>
                <c:pt idx="520">
                  <c:v>52</c:v>
                </c:pt>
                <c:pt idx="521">
                  <c:v>117.5</c:v>
                </c:pt>
                <c:pt idx="522">
                  <c:v>126.5</c:v>
                </c:pt>
                <c:pt idx="523">
                  <c:v>92.5</c:v>
                </c:pt>
                <c:pt idx="524">
                  <c:v>97.25</c:v>
                </c:pt>
                <c:pt idx="525">
                  <c:v>141.5</c:v>
                </c:pt>
                <c:pt idx="526">
                  <c:v>170.80000305175781</c:v>
                </c:pt>
                <c:pt idx="527">
                  <c:v>150.80000305175781</c:v>
                </c:pt>
                <c:pt idx="528">
                  <c:v>139.5</c:v>
                </c:pt>
                <c:pt idx="529">
                  <c:v>141</c:v>
                </c:pt>
                <c:pt idx="530">
                  <c:v>137.69999694824219</c:v>
                </c:pt>
                <c:pt idx="531">
                  <c:v>262.70001220703125</c:v>
                </c:pt>
                <c:pt idx="532">
                  <c:v>577</c:v>
                </c:pt>
                <c:pt idx="533">
                  <c:v>1174</c:v>
                </c:pt>
                <c:pt idx="534">
                  <c:v>2726</c:v>
                </c:pt>
                <c:pt idx="535">
                  <c:v>5080</c:v>
                </c:pt>
                <c:pt idx="536">
                  <c:v>5798</c:v>
                </c:pt>
                <c:pt idx="537">
                  <c:v>3822</c:v>
                </c:pt>
                <c:pt idx="538">
                  <c:v>1563</c:v>
                </c:pt>
                <c:pt idx="539">
                  <c:v>601</c:v>
                </c:pt>
                <c:pt idx="540">
                  <c:v>366.29998779296875</c:v>
                </c:pt>
                <c:pt idx="541">
                  <c:v>283.5</c:v>
                </c:pt>
                <c:pt idx="542">
                  <c:v>223.5</c:v>
                </c:pt>
                <c:pt idx="543">
                  <c:v>194.19999694824219</c:v>
                </c:pt>
                <c:pt idx="544">
                  <c:v>145</c:v>
                </c:pt>
                <c:pt idx="545">
                  <c:v>91</c:v>
                </c:pt>
                <c:pt idx="546">
                  <c:v>73.75</c:v>
                </c:pt>
                <c:pt idx="547">
                  <c:v>53</c:v>
                </c:pt>
                <c:pt idx="548">
                  <c:v>38</c:v>
                </c:pt>
                <c:pt idx="549">
                  <c:v>43.25</c:v>
                </c:pt>
                <c:pt idx="550">
                  <c:v>51</c:v>
                </c:pt>
                <c:pt idx="551">
                  <c:v>77.25</c:v>
                </c:pt>
                <c:pt idx="552">
                  <c:v>106.30000305175781</c:v>
                </c:pt>
                <c:pt idx="553">
                  <c:v>100.80000305175781</c:v>
                </c:pt>
                <c:pt idx="554">
                  <c:v>68.25</c:v>
                </c:pt>
                <c:pt idx="555">
                  <c:v>44.25</c:v>
                </c:pt>
                <c:pt idx="556">
                  <c:v>54.75</c:v>
                </c:pt>
                <c:pt idx="557">
                  <c:v>86.5</c:v>
                </c:pt>
                <c:pt idx="558">
                  <c:v>115.80000305175781</c:v>
                </c:pt>
                <c:pt idx="559">
                  <c:v>120.80000305175781</c:v>
                </c:pt>
                <c:pt idx="560">
                  <c:v>109.69999694824219</c:v>
                </c:pt>
                <c:pt idx="561">
                  <c:v>98.25</c:v>
                </c:pt>
                <c:pt idx="562">
                  <c:v>85.25</c:v>
                </c:pt>
                <c:pt idx="563">
                  <c:v>71</c:v>
                </c:pt>
                <c:pt idx="564">
                  <c:v>49.5</c:v>
                </c:pt>
                <c:pt idx="565">
                  <c:v>26</c:v>
                </c:pt>
                <c:pt idx="566">
                  <c:v>16</c:v>
                </c:pt>
                <c:pt idx="567">
                  <c:v>16.25</c:v>
                </c:pt>
                <c:pt idx="568">
                  <c:v>17</c:v>
                </c:pt>
                <c:pt idx="569">
                  <c:v>23.5</c:v>
                </c:pt>
                <c:pt idx="570">
                  <c:v>25</c:v>
                </c:pt>
                <c:pt idx="571">
                  <c:v>20.25</c:v>
                </c:pt>
                <c:pt idx="572">
                  <c:v>24.25</c:v>
                </c:pt>
                <c:pt idx="573">
                  <c:v>31.5</c:v>
                </c:pt>
                <c:pt idx="574">
                  <c:v>35</c:v>
                </c:pt>
                <c:pt idx="575">
                  <c:v>27.5</c:v>
                </c:pt>
                <c:pt idx="576">
                  <c:v>21</c:v>
                </c:pt>
                <c:pt idx="577">
                  <c:v>28.75</c:v>
                </c:pt>
                <c:pt idx="578">
                  <c:v>36.25</c:v>
                </c:pt>
                <c:pt idx="579">
                  <c:v>36.75</c:v>
                </c:pt>
                <c:pt idx="580">
                  <c:v>51.5</c:v>
                </c:pt>
                <c:pt idx="581">
                  <c:v>92.25</c:v>
                </c:pt>
                <c:pt idx="582">
                  <c:v>143.80000305175781</c:v>
                </c:pt>
                <c:pt idx="583">
                  <c:v>278.29998779296875</c:v>
                </c:pt>
                <c:pt idx="584">
                  <c:v>561.20001220703125</c:v>
                </c:pt>
                <c:pt idx="585">
                  <c:v>963.70001220703125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43-4E99-A112-B00C5060812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{11 min}'!$G$10:$G$11</c:f>
              <c:numCache>
                <c:formatCode>General</c:formatCode>
                <c:ptCount val="2"/>
                <c:pt idx="0">
                  <c:v>524.27740478515625</c:v>
                </c:pt>
                <c:pt idx="1">
                  <c:v>528.3983154296875</c:v>
                </c:pt>
              </c:numCache>
            </c:numRef>
          </c:xVal>
          <c:yVal>
            <c:numRef>
              <c:f>'Sheet1 {11 min}'!$F$13:$F$14</c:f>
              <c:numCache>
                <c:formatCode>General</c:formatCode>
                <c:ptCount val="2"/>
                <c:pt idx="0">
                  <c:v>17040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43-4E99-A112-B00C5060812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{11 min}'!$G$4,'Sheet1 {11 min}'!$G$4)</c:f>
              <c:numCache>
                <c:formatCode>General</c:formatCode>
                <c:ptCount val="2"/>
                <c:pt idx="0">
                  <c:v>526.37701416015625</c:v>
                </c:pt>
                <c:pt idx="1">
                  <c:v>526.37701416015625</c:v>
                </c:pt>
              </c:numCache>
            </c:numRef>
          </c:xVal>
          <c:yVal>
            <c:numRef>
              <c:f>'Sheet1 {11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17040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43-4E99-A112-B00C5060812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{11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18020</c:v>
                </c:pt>
                <c:pt idx="2">
                  <c:v>59040</c:v>
                </c:pt>
                <c:pt idx="3">
                  <c:v>105500</c:v>
                </c:pt>
                <c:pt idx="4">
                  <c:v>140800</c:v>
                </c:pt>
                <c:pt idx="5">
                  <c:v>160300</c:v>
                </c:pt>
                <c:pt idx="6">
                  <c:v>170400</c:v>
                </c:pt>
                <c:pt idx="7">
                  <c:v>129100</c:v>
                </c:pt>
                <c:pt idx="8">
                  <c:v>63220</c:v>
                </c:pt>
                <c:pt idx="9">
                  <c:v>19750</c:v>
                </c:pt>
                <c:pt idx="10">
                  <c:v>5798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443-4E99-A112-B00C50608129}"/>
            </c:ext>
          </c:extLst>
        </c:ser>
        <c:ser>
          <c:idx val="4"/>
          <c:order val="4"/>
          <c:tx>
            <c:v>Binomial p = 0.000172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min}'!$P$1:$P$31</c:f>
              <c:numCache>
                <c:formatCode>General</c:formatCode>
                <c:ptCount val="31"/>
                <c:pt idx="0">
                  <c:v>2601.9901956864596</c:v>
                </c:pt>
                <c:pt idx="1">
                  <c:v>18566.320163328859</c:v>
                </c:pt>
                <c:pt idx="2">
                  <c:v>57848.758604855087</c:v>
                </c:pt>
                <c:pt idx="3">
                  <c:v>106450.44740650515</c:v>
                </c:pt>
                <c:pt idx="4">
                  <c:v>140107.60922855631</c:v>
                </c:pt>
                <c:pt idx="5">
                  <c:v>161083.42112909124</c:v>
                </c:pt>
                <c:pt idx="6">
                  <c:v>169021.65503379295</c:v>
                </c:pt>
                <c:pt idx="7">
                  <c:v>131578.53821368085</c:v>
                </c:pt>
                <c:pt idx="8">
                  <c:v>60650.629396083008</c:v>
                </c:pt>
                <c:pt idx="9">
                  <c:v>19170.344208854829</c:v>
                </c:pt>
                <c:pt idx="10">
                  <c:v>4633.857433639032</c:v>
                </c:pt>
                <c:pt idx="11">
                  <c:v>913.7131824152093</c:v>
                </c:pt>
                <c:pt idx="12">
                  <c:v>153.07793569826956</c:v>
                </c:pt>
                <c:pt idx="13">
                  <c:v>22.392197189877422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443-4E99-A112-B00C50608129}"/>
            </c:ext>
          </c:extLst>
        </c:ser>
        <c:ser>
          <c:idx val="5"/>
          <c:order val="5"/>
          <c:tx>
            <c:v>Bimodal(1) 6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min}'!$M$1:$M$31</c:f>
              <c:numCache>
                <c:formatCode>General</c:formatCode>
                <c:ptCount val="31"/>
                <c:pt idx="0">
                  <c:v>2596.4765120280604</c:v>
                </c:pt>
                <c:pt idx="1">
                  <c:v>18426.52601433609</c:v>
                </c:pt>
                <c:pt idx="2">
                  <c:v>56310.421090650925</c:v>
                </c:pt>
                <c:pt idx="3">
                  <c:v>96867.149104926822</c:v>
                </c:pt>
                <c:pt idx="4">
                  <c:v>103191.09514887436</c:v>
                </c:pt>
                <c:pt idx="5">
                  <c:v>71060.903480070381</c:v>
                </c:pt>
                <c:pt idx="6">
                  <c:v>32630.056402983479</c:v>
                </c:pt>
                <c:pt idx="7">
                  <c:v>10535.547679627227</c:v>
                </c:pt>
                <c:pt idx="8">
                  <c:v>2610.7921751580629</c:v>
                </c:pt>
                <c:pt idx="9">
                  <c:v>527.04774970352537</c:v>
                </c:pt>
                <c:pt idx="10">
                  <c:v>90.189876510212557</c:v>
                </c:pt>
                <c:pt idx="11">
                  <c:v>13.445754791244942</c:v>
                </c:pt>
                <c:pt idx="12">
                  <c:v>1.7796804778019273</c:v>
                </c:pt>
                <c:pt idx="13">
                  <c:v>0.21046556675141909</c:v>
                </c:pt>
                <c:pt idx="14">
                  <c:v>2.1237048227149186E-2</c:v>
                </c:pt>
                <c:pt idx="15">
                  <c:v>1.4029181131397807E-3</c:v>
                </c:pt>
                <c:pt idx="16">
                  <c:v>2.8009853982006584E-11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443-4E99-A112-B00C50608129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{11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{11 min}'!$O$1:$O$31</c:f>
              <c:numCache>
                <c:formatCode>General</c:formatCode>
                <c:ptCount val="31"/>
                <c:pt idx="0">
                  <c:v>5.5136836583991684</c:v>
                </c:pt>
                <c:pt idx="1">
                  <c:v>139.79414899276927</c:v>
                </c:pt>
                <c:pt idx="2">
                  <c:v>1538.3375142041616</c:v>
                </c:pt>
                <c:pt idx="3">
                  <c:v>9583.2983015783193</c:v>
                </c:pt>
                <c:pt idx="4">
                  <c:v>36916.51407968194</c:v>
                </c:pt>
                <c:pt idx="5">
                  <c:v>90022.517649020854</c:v>
                </c:pt>
                <c:pt idx="6">
                  <c:v>136391.59863080949</c:v>
                </c:pt>
                <c:pt idx="7">
                  <c:v>121042.99053405362</c:v>
                </c:pt>
                <c:pt idx="8">
                  <c:v>58039.837220924943</c:v>
                </c:pt>
                <c:pt idx="9">
                  <c:v>18643.296459151305</c:v>
                </c:pt>
                <c:pt idx="10">
                  <c:v>4543.6675571288197</c:v>
                </c:pt>
                <c:pt idx="11">
                  <c:v>900.26742762396441</c:v>
                </c:pt>
                <c:pt idx="12">
                  <c:v>151.29825522046764</c:v>
                </c:pt>
                <c:pt idx="13">
                  <c:v>22.181731623126002</c:v>
                </c:pt>
                <c:pt idx="14">
                  <c:v>2.8925777215907189</c:v>
                </c:pt>
                <c:pt idx="15">
                  <c:v>0.33842649239270245</c:v>
                </c:pt>
                <c:pt idx="16">
                  <c:v>3.3585508375275228E-2</c:v>
                </c:pt>
                <c:pt idx="17">
                  <c:v>1.6625292108632327E-3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443-4E99-A112-B00C5060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0015"/>
        <c:axId val="294597503"/>
      </c:scatterChart>
      <c:valAx>
        <c:axId val="29459001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597503"/>
        <c:crosses val="autoZero"/>
        <c:crossBetween val="midCat"/>
      </c:valAx>
      <c:valAx>
        <c:axId val="2945975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5900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{11 min}'!$I$78</c:f>
              <c:numCache>
                <c:formatCode>General</c:formatCode>
                <c:ptCount val="1"/>
                <c:pt idx="0">
                  <c:v>3.9003019568262349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F86-4F38-BDEC-2165B854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92511"/>
        <c:axId val="2945995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F86-4F38-BDEC-2165B854037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F86-4F38-BDEC-2165B854037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F86-4F38-BDEC-2165B854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2511"/>
        <c:axId val="294599583"/>
      </c:scatterChart>
      <c:catAx>
        <c:axId val="294592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599583"/>
        <c:crosses val="autoZero"/>
        <c:auto val="1"/>
        <c:lblAlgn val="ctr"/>
        <c:lblOffset val="100"/>
        <c:noMultiLvlLbl val="0"/>
      </c:catAx>
      <c:valAx>
        <c:axId val="2945995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925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{11 min}'!$J$78</c:f>
              <c:numCache>
                <c:formatCode>General</c:formatCode>
                <c:ptCount val="1"/>
                <c:pt idx="0">
                  <c:v>43.991379046986182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5-4A80-97FC-278F9EBB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4991"/>
        <c:axId val="2946012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min}'!$J$79</c:f>
              <c:numCache>
                <c:formatCode>General</c:formatCode>
                <c:ptCount val="1"/>
                <c:pt idx="0">
                  <c:v>97.153945730221579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5-4A80-97FC-278F9EBB2AE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min}'!$J$80</c:f>
              <c:numCache>
                <c:formatCode>General</c:formatCode>
                <c:ptCount val="1"/>
                <c:pt idx="0">
                  <c:v>48.57697286511079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5-4A80-97FC-278F9EBB2AE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min}'!$J$81</c:f>
              <c:numCache>
                <c:formatCode>General</c:formatCode>
                <c:ptCount val="1"/>
                <c:pt idx="0">
                  <c:v>24.288486432555395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5-4A80-97FC-278F9EBB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4991"/>
        <c:axId val="294601247"/>
      </c:scatterChart>
      <c:catAx>
        <c:axId val="294604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1247"/>
        <c:crosses val="autoZero"/>
        <c:auto val="1"/>
        <c:lblAlgn val="ctr"/>
        <c:lblOffset val="100"/>
        <c:noMultiLvlLbl val="0"/>
      </c:catAx>
      <c:valAx>
        <c:axId val="2946012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499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{11 min}'!$K$78</c:f>
              <c:numCache>
                <c:formatCode>General</c:formatCode>
                <c:ptCount val="1"/>
                <c:pt idx="0">
                  <c:v>2.1031649113047575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7-4E40-B29C-E495B8A1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86271"/>
        <c:axId val="2946029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7-4E40-B29C-E495B8A1763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7-4E40-B29C-E495B8A1763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7-4E40-B29C-E495B8A17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86271"/>
        <c:axId val="294602911"/>
      </c:scatterChart>
      <c:catAx>
        <c:axId val="29458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2911"/>
        <c:crosses val="autoZero"/>
        <c:auto val="1"/>
        <c:lblAlgn val="ctr"/>
        <c:lblOffset val="100"/>
        <c:noMultiLvlLbl val="0"/>
      </c:catAx>
      <c:valAx>
        <c:axId val="2946029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862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 min}'!$B$1:$B$586</c:f>
              <c:numCache>
                <c:formatCode>General</c:formatCode>
                <c:ptCount val="586"/>
                <c:pt idx="0">
                  <c:v>81.75</c:v>
                </c:pt>
                <c:pt idx="1">
                  <c:v>65.5</c:v>
                </c:pt>
                <c:pt idx="2">
                  <c:v>85.75</c:v>
                </c:pt>
                <c:pt idx="3">
                  <c:v>82.5</c:v>
                </c:pt>
                <c:pt idx="4">
                  <c:v>101</c:v>
                </c:pt>
                <c:pt idx="5">
                  <c:v>164.30000305175781</c:v>
                </c:pt>
                <c:pt idx="6">
                  <c:v>191.30000305175781</c:v>
                </c:pt>
                <c:pt idx="7">
                  <c:v>152</c:v>
                </c:pt>
                <c:pt idx="8">
                  <c:v>111</c:v>
                </c:pt>
                <c:pt idx="9">
                  <c:v>125.5</c:v>
                </c:pt>
                <c:pt idx="10">
                  <c:v>169.19999694824219</c:v>
                </c:pt>
                <c:pt idx="11">
                  <c:v>171.5</c:v>
                </c:pt>
                <c:pt idx="12">
                  <c:v>173.19999694824219</c:v>
                </c:pt>
                <c:pt idx="13">
                  <c:v>211.80000305175781</c:v>
                </c:pt>
                <c:pt idx="14">
                  <c:v>217.80000305175781</c:v>
                </c:pt>
                <c:pt idx="15">
                  <c:v>164.80000305175781</c:v>
                </c:pt>
                <c:pt idx="16">
                  <c:v>120.5</c:v>
                </c:pt>
                <c:pt idx="17">
                  <c:v>125.5</c:v>
                </c:pt>
                <c:pt idx="18">
                  <c:v>163.5</c:v>
                </c:pt>
                <c:pt idx="19">
                  <c:v>191.30000305175781</c:v>
                </c:pt>
                <c:pt idx="20">
                  <c:v>202</c:v>
                </c:pt>
                <c:pt idx="21">
                  <c:v>264</c:v>
                </c:pt>
                <c:pt idx="22">
                  <c:v>341</c:v>
                </c:pt>
                <c:pt idx="23">
                  <c:v>383.5</c:v>
                </c:pt>
                <c:pt idx="24">
                  <c:v>355.29998779296875</c:v>
                </c:pt>
                <c:pt idx="25">
                  <c:v>287</c:v>
                </c:pt>
                <c:pt idx="26">
                  <c:v>299.29998779296875</c:v>
                </c:pt>
                <c:pt idx="27">
                  <c:v>312.70001220703125</c:v>
                </c:pt>
                <c:pt idx="28">
                  <c:v>277.70001220703125</c:v>
                </c:pt>
                <c:pt idx="29">
                  <c:v>347</c:v>
                </c:pt>
                <c:pt idx="30">
                  <c:v>919</c:v>
                </c:pt>
                <c:pt idx="31">
                  <c:v>5383</c:v>
                </c:pt>
                <c:pt idx="32">
                  <c:v>25760</c:v>
                </c:pt>
                <c:pt idx="33">
                  <c:v>63110</c:v>
                </c:pt>
                <c:pt idx="34">
                  <c:v>75890</c:v>
                </c:pt>
                <c:pt idx="35">
                  <c:v>44100</c:v>
                </c:pt>
                <c:pt idx="36">
                  <c:v>12010</c:v>
                </c:pt>
                <c:pt idx="37">
                  <c:v>2279</c:v>
                </c:pt>
                <c:pt idx="38">
                  <c:v>880.29998779296875</c:v>
                </c:pt>
                <c:pt idx="39">
                  <c:v>784</c:v>
                </c:pt>
                <c:pt idx="40">
                  <c:v>855</c:v>
                </c:pt>
                <c:pt idx="41">
                  <c:v>803.70001220703125</c:v>
                </c:pt>
                <c:pt idx="42">
                  <c:v>573</c:v>
                </c:pt>
                <c:pt idx="43">
                  <c:v>397</c:v>
                </c:pt>
                <c:pt idx="44">
                  <c:v>338.79998779296875</c:v>
                </c:pt>
                <c:pt idx="45">
                  <c:v>247.30000305175781</c:v>
                </c:pt>
                <c:pt idx="46">
                  <c:v>203</c:v>
                </c:pt>
                <c:pt idx="47">
                  <c:v>229.5</c:v>
                </c:pt>
                <c:pt idx="48">
                  <c:v>192.5</c:v>
                </c:pt>
                <c:pt idx="49">
                  <c:v>144</c:v>
                </c:pt>
                <c:pt idx="50">
                  <c:v>160</c:v>
                </c:pt>
                <c:pt idx="51">
                  <c:v>198</c:v>
                </c:pt>
                <c:pt idx="52">
                  <c:v>241.80000305175781</c:v>
                </c:pt>
                <c:pt idx="53">
                  <c:v>272.29998779296875</c:v>
                </c:pt>
                <c:pt idx="54">
                  <c:v>247</c:v>
                </c:pt>
                <c:pt idx="55">
                  <c:v>237.69999694824219</c:v>
                </c:pt>
                <c:pt idx="56">
                  <c:v>244.19999694824219</c:v>
                </c:pt>
                <c:pt idx="57">
                  <c:v>188.5</c:v>
                </c:pt>
                <c:pt idx="58">
                  <c:v>122.80000305175781</c:v>
                </c:pt>
                <c:pt idx="59">
                  <c:v>101.5</c:v>
                </c:pt>
                <c:pt idx="60">
                  <c:v>113</c:v>
                </c:pt>
                <c:pt idx="61">
                  <c:v>132.69999694824219</c:v>
                </c:pt>
                <c:pt idx="62">
                  <c:v>202.30000305175781</c:v>
                </c:pt>
                <c:pt idx="63">
                  <c:v>311.5</c:v>
                </c:pt>
                <c:pt idx="64">
                  <c:v>303.29998779296875</c:v>
                </c:pt>
                <c:pt idx="65">
                  <c:v>228.5</c:v>
                </c:pt>
                <c:pt idx="66">
                  <c:v>252.30000305175781</c:v>
                </c:pt>
                <c:pt idx="67">
                  <c:v>280</c:v>
                </c:pt>
                <c:pt idx="68">
                  <c:v>256.70001220703125</c:v>
                </c:pt>
                <c:pt idx="69">
                  <c:v>270.79998779296875</c:v>
                </c:pt>
                <c:pt idx="70">
                  <c:v>297.29998779296875</c:v>
                </c:pt>
                <c:pt idx="71">
                  <c:v>289</c:v>
                </c:pt>
                <c:pt idx="72">
                  <c:v>305.5</c:v>
                </c:pt>
                <c:pt idx="73">
                  <c:v>364</c:v>
                </c:pt>
                <c:pt idx="74">
                  <c:v>392.79998779296875</c:v>
                </c:pt>
                <c:pt idx="75">
                  <c:v>346.20001220703125</c:v>
                </c:pt>
                <c:pt idx="76">
                  <c:v>288.79998779296875</c:v>
                </c:pt>
                <c:pt idx="77">
                  <c:v>304</c:v>
                </c:pt>
                <c:pt idx="78">
                  <c:v>344.20001220703125</c:v>
                </c:pt>
                <c:pt idx="79">
                  <c:v>531.5</c:v>
                </c:pt>
                <c:pt idx="80">
                  <c:v>999</c:v>
                </c:pt>
                <c:pt idx="81">
                  <c:v>3414</c:v>
                </c:pt>
                <c:pt idx="82">
                  <c:v>32950</c:v>
                </c:pt>
                <c:pt idx="83">
                  <c:v>146200</c:v>
                </c:pt>
                <c:pt idx="84">
                  <c:v>246700</c:v>
                </c:pt>
                <c:pt idx="85">
                  <c:v>177400</c:v>
                </c:pt>
                <c:pt idx="86">
                  <c:v>51300</c:v>
                </c:pt>
                <c:pt idx="87">
                  <c:v>5273</c:v>
                </c:pt>
                <c:pt idx="88">
                  <c:v>957.79998779296875</c:v>
                </c:pt>
                <c:pt idx="89">
                  <c:v>1021</c:v>
                </c:pt>
                <c:pt idx="90">
                  <c:v>1863</c:v>
                </c:pt>
                <c:pt idx="91">
                  <c:v>1938</c:v>
                </c:pt>
                <c:pt idx="92">
                  <c:v>1095</c:v>
                </c:pt>
                <c:pt idx="93">
                  <c:v>536.5</c:v>
                </c:pt>
                <c:pt idx="94">
                  <c:v>399.79998779296875</c:v>
                </c:pt>
                <c:pt idx="95">
                  <c:v>432</c:v>
                </c:pt>
                <c:pt idx="96">
                  <c:v>641.79998779296875</c:v>
                </c:pt>
                <c:pt idx="97">
                  <c:v>689.5</c:v>
                </c:pt>
                <c:pt idx="98">
                  <c:v>423</c:v>
                </c:pt>
                <c:pt idx="99">
                  <c:v>161</c:v>
                </c:pt>
                <c:pt idx="100">
                  <c:v>71.25</c:v>
                </c:pt>
                <c:pt idx="101">
                  <c:v>120.5</c:v>
                </c:pt>
                <c:pt idx="102">
                  <c:v>559.5</c:v>
                </c:pt>
                <c:pt idx="103">
                  <c:v>1176</c:v>
                </c:pt>
                <c:pt idx="104">
                  <c:v>1111</c:v>
                </c:pt>
                <c:pt idx="105">
                  <c:v>568.5</c:v>
                </c:pt>
                <c:pt idx="106">
                  <c:v>301.79998779296875</c:v>
                </c:pt>
                <c:pt idx="107">
                  <c:v>268.79998779296875</c:v>
                </c:pt>
                <c:pt idx="108">
                  <c:v>302.70001220703125</c:v>
                </c:pt>
                <c:pt idx="109">
                  <c:v>351.29998779296875</c:v>
                </c:pt>
                <c:pt idx="110">
                  <c:v>307.79998779296875</c:v>
                </c:pt>
                <c:pt idx="111">
                  <c:v>233.5</c:v>
                </c:pt>
                <c:pt idx="112">
                  <c:v>214.30000305175781</c:v>
                </c:pt>
                <c:pt idx="113">
                  <c:v>251.5</c:v>
                </c:pt>
                <c:pt idx="114">
                  <c:v>415.5</c:v>
                </c:pt>
                <c:pt idx="115">
                  <c:v>611</c:v>
                </c:pt>
                <c:pt idx="116">
                  <c:v>646</c:v>
                </c:pt>
                <c:pt idx="117">
                  <c:v>560.70001220703125</c:v>
                </c:pt>
                <c:pt idx="118">
                  <c:v>418.79998779296875</c:v>
                </c:pt>
                <c:pt idx="119">
                  <c:v>234.80000305175781</c:v>
                </c:pt>
                <c:pt idx="120">
                  <c:v>159.5</c:v>
                </c:pt>
                <c:pt idx="121">
                  <c:v>248</c:v>
                </c:pt>
                <c:pt idx="122">
                  <c:v>350.70001220703125</c:v>
                </c:pt>
                <c:pt idx="123">
                  <c:v>364</c:v>
                </c:pt>
                <c:pt idx="124">
                  <c:v>336</c:v>
                </c:pt>
                <c:pt idx="125">
                  <c:v>344.5</c:v>
                </c:pt>
                <c:pt idx="126">
                  <c:v>379</c:v>
                </c:pt>
                <c:pt idx="127">
                  <c:v>394.70001220703125</c:v>
                </c:pt>
                <c:pt idx="128">
                  <c:v>400.29998779296875</c:v>
                </c:pt>
                <c:pt idx="129">
                  <c:v>444</c:v>
                </c:pt>
                <c:pt idx="130">
                  <c:v>697.29998779296875</c:v>
                </c:pt>
                <c:pt idx="131">
                  <c:v>2452</c:v>
                </c:pt>
                <c:pt idx="132">
                  <c:v>21060</c:v>
                </c:pt>
                <c:pt idx="133">
                  <c:v>137400</c:v>
                </c:pt>
                <c:pt idx="134">
                  <c:v>302100</c:v>
                </c:pt>
                <c:pt idx="135">
                  <c:v>276600</c:v>
                </c:pt>
                <c:pt idx="136">
                  <c:v>103900</c:v>
                </c:pt>
                <c:pt idx="137">
                  <c:v>12210</c:v>
                </c:pt>
                <c:pt idx="138">
                  <c:v>1591</c:v>
                </c:pt>
                <c:pt idx="139">
                  <c:v>1185</c:v>
                </c:pt>
                <c:pt idx="140">
                  <c:v>2220</c:v>
                </c:pt>
                <c:pt idx="141">
                  <c:v>2779</c:v>
                </c:pt>
                <c:pt idx="142">
                  <c:v>1910</c:v>
                </c:pt>
                <c:pt idx="143">
                  <c:v>828.5</c:v>
                </c:pt>
                <c:pt idx="144">
                  <c:v>467.79998779296875</c:v>
                </c:pt>
                <c:pt idx="145">
                  <c:v>921.29998779296875</c:v>
                </c:pt>
                <c:pt idx="146">
                  <c:v>2189</c:v>
                </c:pt>
                <c:pt idx="147">
                  <c:v>2671</c:v>
                </c:pt>
                <c:pt idx="148">
                  <c:v>1464</c:v>
                </c:pt>
                <c:pt idx="149">
                  <c:v>414.5</c:v>
                </c:pt>
                <c:pt idx="150">
                  <c:v>290</c:v>
                </c:pt>
                <c:pt idx="151">
                  <c:v>334</c:v>
                </c:pt>
                <c:pt idx="152">
                  <c:v>760.70001220703125</c:v>
                </c:pt>
                <c:pt idx="153">
                  <c:v>1746</c:v>
                </c:pt>
                <c:pt idx="154">
                  <c:v>2035</c:v>
                </c:pt>
                <c:pt idx="155">
                  <c:v>1159</c:v>
                </c:pt>
                <c:pt idx="156">
                  <c:v>393.5</c:v>
                </c:pt>
                <c:pt idx="157">
                  <c:v>249.80000305175781</c:v>
                </c:pt>
                <c:pt idx="158">
                  <c:v>384.20001220703125</c:v>
                </c:pt>
                <c:pt idx="159">
                  <c:v>460.70001220703125</c:v>
                </c:pt>
                <c:pt idx="160">
                  <c:v>314.79998779296875</c:v>
                </c:pt>
                <c:pt idx="161">
                  <c:v>171.80000305175781</c:v>
                </c:pt>
                <c:pt idx="162">
                  <c:v>174.80000305175781</c:v>
                </c:pt>
                <c:pt idx="163">
                  <c:v>248.69999694824219</c:v>
                </c:pt>
                <c:pt idx="164">
                  <c:v>464.79998779296875</c:v>
                </c:pt>
                <c:pt idx="165">
                  <c:v>720</c:v>
                </c:pt>
                <c:pt idx="166">
                  <c:v>657.20001220703125</c:v>
                </c:pt>
                <c:pt idx="167">
                  <c:v>465.20001220703125</c:v>
                </c:pt>
                <c:pt idx="168">
                  <c:v>380.5</c:v>
                </c:pt>
                <c:pt idx="169">
                  <c:v>277.29998779296875</c:v>
                </c:pt>
                <c:pt idx="170">
                  <c:v>207.5</c:v>
                </c:pt>
                <c:pt idx="171">
                  <c:v>222.5</c:v>
                </c:pt>
                <c:pt idx="172">
                  <c:v>241.5</c:v>
                </c:pt>
                <c:pt idx="173">
                  <c:v>228.30000305175781</c:v>
                </c:pt>
                <c:pt idx="174">
                  <c:v>205</c:v>
                </c:pt>
                <c:pt idx="175">
                  <c:v>195.5</c:v>
                </c:pt>
                <c:pt idx="176">
                  <c:v>194</c:v>
                </c:pt>
                <c:pt idx="177">
                  <c:v>211</c:v>
                </c:pt>
                <c:pt idx="178">
                  <c:v>237.5</c:v>
                </c:pt>
                <c:pt idx="179">
                  <c:v>315.79998779296875</c:v>
                </c:pt>
                <c:pt idx="180">
                  <c:v>508.5</c:v>
                </c:pt>
                <c:pt idx="181">
                  <c:v>1586</c:v>
                </c:pt>
                <c:pt idx="182">
                  <c:v>11120</c:v>
                </c:pt>
                <c:pt idx="183">
                  <c:v>79000</c:v>
                </c:pt>
                <c:pt idx="184">
                  <c:v>204000</c:v>
                </c:pt>
                <c:pt idx="185">
                  <c:v>226200</c:v>
                </c:pt>
                <c:pt idx="186">
                  <c:v>109700</c:v>
                </c:pt>
                <c:pt idx="187">
                  <c:v>20130</c:v>
                </c:pt>
                <c:pt idx="188">
                  <c:v>2112</c:v>
                </c:pt>
                <c:pt idx="189">
                  <c:v>624</c:v>
                </c:pt>
                <c:pt idx="190">
                  <c:v>1149</c:v>
                </c:pt>
                <c:pt idx="191">
                  <c:v>1950</c:v>
                </c:pt>
                <c:pt idx="192">
                  <c:v>1591</c:v>
                </c:pt>
                <c:pt idx="193">
                  <c:v>631.5</c:v>
                </c:pt>
                <c:pt idx="194">
                  <c:v>256.70001220703125</c:v>
                </c:pt>
                <c:pt idx="195">
                  <c:v>539.29998779296875</c:v>
                </c:pt>
                <c:pt idx="196">
                  <c:v>1614</c:v>
                </c:pt>
                <c:pt idx="197">
                  <c:v>2439</c:v>
                </c:pt>
                <c:pt idx="198">
                  <c:v>1616</c:v>
                </c:pt>
                <c:pt idx="199">
                  <c:v>461.5</c:v>
                </c:pt>
                <c:pt idx="200">
                  <c:v>162.69999694824219</c:v>
                </c:pt>
                <c:pt idx="201">
                  <c:v>187.69999694824219</c:v>
                </c:pt>
                <c:pt idx="202">
                  <c:v>326.29998779296875</c:v>
                </c:pt>
                <c:pt idx="203">
                  <c:v>740.5</c:v>
                </c:pt>
                <c:pt idx="204">
                  <c:v>1017</c:v>
                </c:pt>
                <c:pt idx="205">
                  <c:v>704.29998779296875</c:v>
                </c:pt>
                <c:pt idx="206">
                  <c:v>321</c:v>
                </c:pt>
                <c:pt idx="207">
                  <c:v>199.5</c:v>
                </c:pt>
                <c:pt idx="208">
                  <c:v>140.80000305175781</c:v>
                </c:pt>
                <c:pt idx="209">
                  <c:v>150.19999694824219</c:v>
                </c:pt>
                <c:pt idx="210">
                  <c:v>209.19999694824219</c:v>
                </c:pt>
                <c:pt idx="211">
                  <c:v>247.30000305175781</c:v>
                </c:pt>
                <c:pt idx="212">
                  <c:v>238.19999694824219</c:v>
                </c:pt>
                <c:pt idx="213">
                  <c:v>192.80000305175781</c:v>
                </c:pt>
                <c:pt idx="214">
                  <c:v>210.69999694824219</c:v>
                </c:pt>
                <c:pt idx="215">
                  <c:v>255.80000305175781</c:v>
                </c:pt>
                <c:pt idx="216">
                  <c:v>224</c:v>
                </c:pt>
                <c:pt idx="217">
                  <c:v>194.19999694824219</c:v>
                </c:pt>
                <c:pt idx="218">
                  <c:v>207.5</c:v>
                </c:pt>
                <c:pt idx="219">
                  <c:v>175.5</c:v>
                </c:pt>
                <c:pt idx="220">
                  <c:v>153.5</c:v>
                </c:pt>
                <c:pt idx="221">
                  <c:v>213.5</c:v>
                </c:pt>
                <c:pt idx="222">
                  <c:v>260</c:v>
                </c:pt>
                <c:pt idx="223">
                  <c:v>293.5</c:v>
                </c:pt>
                <c:pt idx="224">
                  <c:v>305.79998779296875</c:v>
                </c:pt>
                <c:pt idx="225">
                  <c:v>243.80000305175781</c:v>
                </c:pt>
                <c:pt idx="226">
                  <c:v>228.80000305175781</c:v>
                </c:pt>
                <c:pt idx="227">
                  <c:v>256</c:v>
                </c:pt>
                <c:pt idx="228">
                  <c:v>264.79998779296875</c:v>
                </c:pt>
                <c:pt idx="229">
                  <c:v>354.70001220703125</c:v>
                </c:pt>
                <c:pt idx="230">
                  <c:v>625.5</c:v>
                </c:pt>
                <c:pt idx="231">
                  <c:v>1210</c:v>
                </c:pt>
                <c:pt idx="232">
                  <c:v>4951</c:v>
                </c:pt>
                <c:pt idx="233">
                  <c:v>31830</c:v>
                </c:pt>
                <c:pt idx="234">
                  <c:v>91840</c:v>
                </c:pt>
                <c:pt idx="235">
                  <c:v>118900</c:v>
                </c:pt>
                <c:pt idx="236">
                  <c:v>71350</c:v>
                </c:pt>
                <c:pt idx="237">
                  <c:v>18960</c:v>
                </c:pt>
                <c:pt idx="238">
                  <c:v>2835</c:v>
                </c:pt>
                <c:pt idx="239">
                  <c:v>920.5</c:v>
                </c:pt>
                <c:pt idx="240">
                  <c:v>977.70001220703125</c:v>
                </c:pt>
                <c:pt idx="241">
                  <c:v>1068</c:v>
                </c:pt>
                <c:pt idx="242">
                  <c:v>792.79998779296875</c:v>
                </c:pt>
                <c:pt idx="243">
                  <c:v>396.5</c:v>
                </c:pt>
                <c:pt idx="244">
                  <c:v>187</c:v>
                </c:pt>
                <c:pt idx="245">
                  <c:v>252</c:v>
                </c:pt>
                <c:pt idx="246">
                  <c:v>635.5</c:v>
                </c:pt>
                <c:pt idx="247">
                  <c:v>1026</c:v>
                </c:pt>
                <c:pt idx="248">
                  <c:v>885.20001220703125</c:v>
                </c:pt>
                <c:pt idx="249">
                  <c:v>416.20001220703125</c:v>
                </c:pt>
                <c:pt idx="250">
                  <c:v>172.80000305175781</c:v>
                </c:pt>
                <c:pt idx="251">
                  <c:v>132.5</c:v>
                </c:pt>
                <c:pt idx="252">
                  <c:v>137.30000305175781</c:v>
                </c:pt>
                <c:pt idx="253">
                  <c:v>221.69999694824219</c:v>
                </c:pt>
                <c:pt idx="254">
                  <c:v>294.20001220703125</c:v>
                </c:pt>
                <c:pt idx="255">
                  <c:v>242</c:v>
                </c:pt>
                <c:pt idx="256">
                  <c:v>194</c:v>
                </c:pt>
                <c:pt idx="257">
                  <c:v>246</c:v>
                </c:pt>
                <c:pt idx="258">
                  <c:v>254.30000305175781</c:v>
                </c:pt>
                <c:pt idx="259">
                  <c:v>201.30000305175781</c:v>
                </c:pt>
                <c:pt idx="260">
                  <c:v>166</c:v>
                </c:pt>
                <c:pt idx="261">
                  <c:v>126.5</c:v>
                </c:pt>
                <c:pt idx="262">
                  <c:v>99.5</c:v>
                </c:pt>
                <c:pt idx="263">
                  <c:v>117</c:v>
                </c:pt>
                <c:pt idx="264">
                  <c:v>145.5</c:v>
                </c:pt>
                <c:pt idx="265">
                  <c:v>122.5</c:v>
                </c:pt>
                <c:pt idx="266">
                  <c:v>98.75</c:v>
                </c:pt>
                <c:pt idx="267">
                  <c:v>102</c:v>
                </c:pt>
                <c:pt idx="268">
                  <c:v>86.25</c:v>
                </c:pt>
                <c:pt idx="269">
                  <c:v>109.69999694824219</c:v>
                </c:pt>
                <c:pt idx="270">
                  <c:v>136.5</c:v>
                </c:pt>
                <c:pt idx="271">
                  <c:v>100.19999694824219</c:v>
                </c:pt>
                <c:pt idx="272">
                  <c:v>100.80000305175781</c:v>
                </c:pt>
                <c:pt idx="273">
                  <c:v>141.80000305175781</c:v>
                </c:pt>
                <c:pt idx="274">
                  <c:v>158.30000305175781</c:v>
                </c:pt>
                <c:pt idx="275">
                  <c:v>180.80000305175781</c:v>
                </c:pt>
                <c:pt idx="276">
                  <c:v>186.69999694824219</c:v>
                </c:pt>
                <c:pt idx="277">
                  <c:v>150.19999694824219</c:v>
                </c:pt>
                <c:pt idx="278">
                  <c:v>129</c:v>
                </c:pt>
                <c:pt idx="279">
                  <c:v>149</c:v>
                </c:pt>
                <c:pt idx="280">
                  <c:v>227.69999694824219</c:v>
                </c:pt>
                <c:pt idx="281">
                  <c:v>540.20001220703125</c:v>
                </c:pt>
                <c:pt idx="282">
                  <c:v>2550</c:v>
                </c:pt>
                <c:pt idx="283">
                  <c:v>12160</c:v>
                </c:pt>
                <c:pt idx="284">
                  <c:v>32080</c:v>
                </c:pt>
                <c:pt idx="285">
                  <c:v>43550</c:v>
                </c:pt>
                <c:pt idx="286">
                  <c:v>30840</c:v>
                </c:pt>
                <c:pt idx="287">
                  <c:v>11490</c:v>
                </c:pt>
                <c:pt idx="288">
                  <c:v>2575</c:v>
                </c:pt>
                <c:pt idx="289">
                  <c:v>695.20001220703125</c:v>
                </c:pt>
                <c:pt idx="290">
                  <c:v>390.5</c:v>
                </c:pt>
                <c:pt idx="291">
                  <c:v>304</c:v>
                </c:pt>
                <c:pt idx="292">
                  <c:v>230.30000305175781</c:v>
                </c:pt>
                <c:pt idx="293">
                  <c:v>129.80000305175781</c:v>
                </c:pt>
                <c:pt idx="294">
                  <c:v>120.19999694824219</c:v>
                </c:pt>
                <c:pt idx="295">
                  <c:v>143.30000305175781</c:v>
                </c:pt>
                <c:pt idx="296">
                  <c:v>144.80000305175781</c:v>
                </c:pt>
                <c:pt idx="297">
                  <c:v>131.30000305175781</c:v>
                </c:pt>
                <c:pt idx="298">
                  <c:v>91.75</c:v>
                </c:pt>
                <c:pt idx="299">
                  <c:v>73.25</c:v>
                </c:pt>
                <c:pt idx="300">
                  <c:v>85</c:v>
                </c:pt>
                <c:pt idx="301">
                  <c:v>93</c:v>
                </c:pt>
                <c:pt idx="302">
                  <c:v>88.5</c:v>
                </c:pt>
                <c:pt idx="303">
                  <c:v>94.25</c:v>
                </c:pt>
                <c:pt idx="304">
                  <c:v>114.30000305175781</c:v>
                </c:pt>
                <c:pt idx="305">
                  <c:v>103.80000305175781</c:v>
                </c:pt>
                <c:pt idx="306">
                  <c:v>78.75</c:v>
                </c:pt>
                <c:pt idx="307">
                  <c:v>67.75</c:v>
                </c:pt>
                <c:pt idx="308">
                  <c:v>62.5</c:v>
                </c:pt>
                <c:pt idx="309">
                  <c:v>63.5</c:v>
                </c:pt>
                <c:pt idx="310">
                  <c:v>57.25</c:v>
                </c:pt>
                <c:pt idx="311">
                  <c:v>36.25</c:v>
                </c:pt>
                <c:pt idx="312">
                  <c:v>39</c:v>
                </c:pt>
                <c:pt idx="313">
                  <c:v>63.75</c:v>
                </c:pt>
                <c:pt idx="314">
                  <c:v>67.75</c:v>
                </c:pt>
                <c:pt idx="315">
                  <c:v>71</c:v>
                </c:pt>
                <c:pt idx="316">
                  <c:v>79.75</c:v>
                </c:pt>
                <c:pt idx="317">
                  <c:v>73.75</c:v>
                </c:pt>
                <c:pt idx="318">
                  <c:v>63.75</c:v>
                </c:pt>
                <c:pt idx="319">
                  <c:v>80.5</c:v>
                </c:pt>
                <c:pt idx="320">
                  <c:v>117.80000305175781</c:v>
                </c:pt>
                <c:pt idx="321">
                  <c:v>120</c:v>
                </c:pt>
                <c:pt idx="322">
                  <c:v>120.19999694824219</c:v>
                </c:pt>
                <c:pt idx="323">
                  <c:v>193.30000305175781</c:v>
                </c:pt>
                <c:pt idx="324">
                  <c:v>232.5</c:v>
                </c:pt>
                <c:pt idx="325">
                  <c:v>171.80000305175781</c:v>
                </c:pt>
                <c:pt idx="326">
                  <c:v>124</c:v>
                </c:pt>
                <c:pt idx="327">
                  <c:v>114.5</c:v>
                </c:pt>
                <c:pt idx="328">
                  <c:v>142.5</c:v>
                </c:pt>
                <c:pt idx="329">
                  <c:v>205.5</c:v>
                </c:pt>
                <c:pt idx="330">
                  <c:v>306</c:v>
                </c:pt>
                <c:pt idx="331">
                  <c:v>541</c:v>
                </c:pt>
                <c:pt idx="332">
                  <c:v>1189</c:v>
                </c:pt>
                <c:pt idx="333">
                  <c:v>3592</c:v>
                </c:pt>
                <c:pt idx="334">
                  <c:v>8770</c:v>
                </c:pt>
                <c:pt idx="335">
                  <c:v>12540</c:v>
                </c:pt>
                <c:pt idx="336">
                  <c:v>10090</c:v>
                </c:pt>
                <c:pt idx="337">
                  <c:v>4742</c:v>
                </c:pt>
                <c:pt idx="338">
                  <c:v>1549</c:v>
                </c:pt>
                <c:pt idx="339">
                  <c:v>564.5</c:v>
                </c:pt>
                <c:pt idx="340">
                  <c:v>354.29998779296875</c:v>
                </c:pt>
                <c:pt idx="341">
                  <c:v>314.79998779296875</c:v>
                </c:pt>
                <c:pt idx="342">
                  <c:v>271.70001220703125</c:v>
                </c:pt>
                <c:pt idx="343">
                  <c:v>219.5</c:v>
                </c:pt>
                <c:pt idx="344">
                  <c:v>180.80000305175781</c:v>
                </c:pt>
                <c:pt idx="345">
                  <c:v>178.80000305175781</c:v>
                </c:pt>
                <c:pt idx="346">
                  <c:v>176.5</c:v>
                </c:pt>
                <c:pt idx="347">
                  <c:v>125</c:v>
                </c:pt>
                <c:pt idx="348">
                  <c:v>94.5</c:v>
                </c:pt>
                <c:pt idx="349">
                  <c:v>110.69999694824219</c:v>
                </c:pt>
                <c:pt idx="350">
                  <c:v>104.30000305175781</c:v>
                </c:pt>
                <c:pt idx="351">
                  <c:v>98.75</c:v>
                </c:pt>
                <c:pt idx="352">
                  <c:v>107.30000305175781</c:v>
                </c:pt>
                <c:pt idx="353">
                  <c:v>103.30000305175781</c:v>
                </c:pt>
                <c:pt idx="354">
                  <c:v>133</c:v>
                </c:pt>
                <c:pt idx="355">
                  <c:v>171</c:v>
                </c:pt>
                <c:pt idx="356">
                  <c:v>197</c:v>
                </c:pt>
                <c:pt idx="357">
                  <c:v>224.30000305175781</c:v>
                </c:pt>
                <c:pt idx="358">
                  <c:v>180.80000305175781</c:v>
                </c:pt>
                <c:pt idx="359">
                  <c:v>98</c:v>
                </c:pt>
                <c:pt idx="360">
                  <c:v>50.25</c:v>
                </c:pt>
                <c:pt idx="361">
                  <c:v>31</c:v>
                </c:pt>
                <c:pt idx="362">
                  <c:v>33.5</c:v>
                </c:pt>
                <c:pt idx="363">
                  <c:v>54.25</c:v>
                </c:pt>
                <c:pt idx="364">
                  <c:v>68.5</c:v>
                </c:pt>
                <c:pt idx="365">
                  <c:v>50.5</c:v>
                </c:pt>
                <c:pt idx="366">
                  <c:v>41.75</c:v>
                </c:pt>
                <c:pt idx="367">
                  <c:v>49.5</c:v>
                </c:pt>
                <c:pt idx="368">
                  <c:v>36.75</c:v>
                </c:pt>
                <c:pt idx="369">
                  <c:v>31</c:v>
                </c:pt>
                <c:pt idx="370">
                  <c:v>34</c:v>
                </c:pt>
                <c:pt idx="371">
                  <c:v>34.5</c:v>
                </c:pt>
                <c:pt idx="372">
                  <c:v>51.75</c:v>
                </c:pt>
                <c:pt idx="373">
                  <c:v>67.75</c:v>
                </c:pt>
                <c:pt idx="374">
                  <c:v>58.5</c:v>
                </c:pt>
                <c:pt idx="375">
                  <c:v>59.75</c:v>
                </c:pt>
                <c:pt idx="376">
                  <c:v>80.25</c:v>
                </c:pt>
                <c:pt idx="377">
                  <c:v>94.5</c:v>
                </c:pt>
                <c:pt idx="378">
                  <c:v>112.69999694824219</c:v>
                </c:pt>
                <c:pt idx="379">
                  <c:v>154.5</c:v>
                </c:pt>
                <c:pt idx="380">
                  <c:v>178.30000305175781</c:v>
                </c:pt>
                <c:pt idx="381">
                  <c:v>197.80000305175781</c:v>
                </c:pt>
                <c:pt idx="382">
                  <c:v>449</c:v>
                </c:pt>
                <c:pt idx="383">
                  <c:v>1094</c:v>
                </c:pt>
                <c:pt idx="384">
                  <c:v>2383</c:v>
                </c:pt>
                <c:pt idx="385">
                  <c:v>3514</c:v>
                </c:pt>
                <c:pt idx="386">
                  <c:v>2980</c:v>
                </c:pt>
                <c:pt idx="387">
                  <c:v>1487</c:v>
                </c:pt>
                <c:pt idx="388">
                  <c:v>496</c:v>
                </c:pt>
                <c:pt idx="389">
                  <c:v>227.69999694824219</c:v>
                </c:pt>
                <c:pt idx="390">
                  <c:v>284.79998779296875</c:v>
                </c:pt>
                <c:pt idx="391">
                  <c:v>290.20001220703125</c:v>
                </c:pt>
                <c:pt idx="392">
                  <c:v>222</c:v>
                </c:pt>
                <c:pt idx="393">
                  <c:v>136.5</c:v>
                </c:pt>
                <c:pt idx="394">
                  <c:v>62.5</c:v>
                </c:pt>
                <c:pt idx="395">
                  <c:v>18.5</c:v>
                </c:pt>
                <c:pt idx="396">
                  <c:v>4</c:v>
                </c:pt>
                <c:pt idx="397">
                  <c:v>20.75</c:v>
                </c:pt>
                <c:pt idx="398">
                  <c:v>47.5</c:v>
                </c:pt>
                <c:pt idx="399">
                  <c:v>79</c:v>
                </c:pt>
                <c:pt idx="400">
                  <c:v>113.30000305175781</c:v>
                </c:pt>
                <c:pt idx="401">
                  <c:v>109.30000305175781</c:v>
                </c:pt>
                <c:pt idx="402">
                  <c:v>73.75</c:v>
                </c:pt>
                <c:pt idx="403">
                  <c:v>44.5</c:v>
                </c:pt>
                <c:pt idx="404">
                  <c:v>27.25</c:v>
                </c:pt>
                <c:pt idx="405">
                  <c:v>17</c:v>
                </c:pt>
                <c:pt idx="406">
                  <c:v>12.75</c:v>
                </c:pt>
                <c:pt idx="407">
                  <c:v>19.25</c:v>
                </c:pt>
                <c:pt idx="408">
                  <c:v>28.5</c:v>
                </c:pt>
                <c:pt idx="409">
                  <c:v>38.75</c:v>
                </c:pt>
                <c:pt idx="410">
                  <c:v>81.25</c:v>
                </c:pt>
                <c:pt idx="411">
                  <c:v>126</c:v>
                </c:pt>
                <c:pt idx="412">
                  <c:v>118</c:v>
                </c:pt>
                <c:pt idx="413">
                  <c:v>83.25</c:v>
                </c:pt>
                <c:pt idx="414">
                  <c:v>55.5</c:v>
                </c:pt>
                <c:pt idx="415">
                  <c:v>72.25</c:v>
                </c:pt>
                <c:pt idx="416">
                  <c:v>118.80000305175781</c:v>
                </c:pt>
                <c:pt idx="417">
                  <c:v>124.19999694824219</c:v>
                </c:pt>
                <c:pt idx="418">
                  <c:v>88.75</c:v>
                </c:pt>
                <c:pt idx="419">
                  <c:v>103.5</c:v>
                </c:pt>
                <c:pt idx="420">
                  <c:v>158.69999694824219</c:v>
                </c:pt>
                <c:pt idx="421">
                  <c:v>178.30000305175781</c:v>
                </c:pt>
                <c:pt idx="422">
                  <c:v>165.30000305175781</c:v>
                </c:pt>
                <c:pt idx="423">
                  <c:v>125.19999694824219</c:v>
                </c:pt>
                <c:pt idx="424">
                  <c:v>127.30000305175781</c:v>
                </c:pt>
                <c:pt idx="425">
                  <c:v>143.5</c:v>
                </c:pt>
                <c:pt idx="426">
                  <c:v>96</c:v>
                </c:pt>
                <c:pt idx="427">
                  <c:v>66</c:v>
                </c:pt>
                <c:pt idx="428">
                  <c:v>99</c:v>
                </c:pt>
                <c:pt idx="429">
                  <c:v>153.30000305175781</c:v>
                </c:pt>
                <c:pt idx="430">
                  <c:v>238.80000305175781</c:v>
                </c:pt>
                <c:pt idx="431">
                  <c:v>346.20001220703125</c:v>
                </c:pt>
                <c:pt idx="432">
                  <c:v>401.79998779296875</c:v>
                </c:pt>
                <c:pt idx="433">
                  <c:v>500.29998779296875</c:v>
                </c:pt>
                <c:pt idx="434">
                  <c:v>831.5</c:v>
                </c:pt>
                <c:pt idx="435">
                  <c:v>1132</c:v>
                </c:pt>
                <c:pt idx="436">
                  <c:v>1020</c:v>
                </c:pt>
                <c:pt idx="437">
                  <c:v>728.5</c:v>
                </c:pt>
                <c:pt idx="438">
                  <c:v>548.70001220703125</c:v>
                </c:pt>
                <c:pt idx="439">
                  <c:v>434</c:v>
                </c:pt>
                <c:pt idx="440">
                  <c:v>310.5</c:v>
                </c:pt>
                <c:pt idx="441">
                  <c:v>211.19999694824219</c:v>
                </c:pt>
                <c:pt idx="442">
                  <c:v>217.80000305175781</c:v>
                </c:pt>
                <c:pt idx="443">
                  <c:v>244.19999694824219</c:v>
                </c:pt>
                <c:pt idx="444">
                  <c:v>209.5</c:v>
                </c:pt>
                <c:pt idx="445">
                  <c:v>199</c:v>
                </c:pt>
                <c:pt idx="446">
                  <c:v>167.5</c:v>
                </c:pt>
                <c:pt idx="447">
                  <c:v>101</c:v>
                </c:pt>
                <c:pt idx="448">
                  <c:v>85.75</c:v>
                </c:pt>
                <c:pt idx="449">
                  <c:v>85.25</c:v>
                </c:pt>
                <c:pt idx="450">
                  <c:v>63</c:v>
                </c:pt>
                <c:pt idx="451">
                  <c:v>41.25</c:v>
                </c:pt>
                <c:pt idx="452">
                  <c:v>68.5</c:v>
                </c:pt>
                <c:pt idx="453">
                  <c:v>91</c:v>
                </c:pt>
                <c:pt idx="454">
                  <c:v>71.25</c:v>
                </c:pt>
                <c:pt idx="455">
                  <c:v>106.69999694824219</c:v>
                </c:pt>
                <c:pt idx="456">
                  <c:v>187.69999694824219</c:v>
                </c:pt>
                <c:pt idx="457">
                  <c:v>182</c:v>
                </c:pt>
                <c:pt idx="458">
                  <c:v>94.25</c:v>
                </c:pt>
                <c:pt idx="459">
                  <c:v>77.5</c:v>
                </c:pt>
                <c:pt idx="460">
                  <c:v>101.5</c:v>
                </c:pt>
                <c:pt idx="461">
                  <c:v>85</c:v>
                </c:pt>
                <c:pt idx="462">
                  <c:v>87.5</c:v>
                </c:pt>
                <c:pt idx="463">
                  <c:v>119</c:v>
                </c:pt>
                <c:pt idx="464">
                  <c:v>119.19999694824219</c:v>
                </c:pt>
                <c:pt idx="465">
                  <c:v>71.5</c:v>
                </c:pt>
                <c:pt idx="466">
                  <c:v>32</c:v>
                </c:pt>
                <c:pt idx="467">
                  <c:v>18.5</c:v>
                </c:pt>
                <c:pt idx="468">
                  <c:v>15.75</c:v>
                </c:pt>
                <c:pt idx="469">
                  <c:v>24.25</c:v>
                </c:pt>
                <c:pt idx="470">
                  <c:v>53.25</c:v>
                </c:pt>
                <c:pt idx="471">
                  <c:v>79.25</c:v>
                </c:pt>
                <c:pt idx="472">
                  <c:v>92.75</c:v>
                </c:pt>
                <c:pt idx="473">
                  <c:v>90.5</c:v>
                </c:pt>
                <c:pt idx="474">
                  <c:v>51.75</c:v>
                </c:pt>
                <c:pt idx="475">
                  <c:v>30.5</c:v>
                </c:pt>
                <c:pt idx="476">
                  <c:v>48.5</c:v>
                </c:pt>
                <c:pt idx="477">
                  <c:v>89.25</c:v>
                </c:pt>
                <c:pt idx="478">
                  <c:v>108</c:v>
                </c:pt>
                <c:pt idx="479">
                  <c:v>94</c:v>
                </c:pt>
                <c:pt idx="480">
                  <c:v>117.5</c:v>
                </c:pt>
                <c:pt idx="481">
                  <c:v>158.30000305175781</c:v>
                </c:pt>
                <c:pt idx="482">
                  <c:v>197.80000305175781</c:v>
                </c:pt>
                <c:pt idx="483">
                  <c:v>301</c:v>
                </c:pt>
                <c:pt idx="484">
                  <c:v>414.5</c:v>
                </c:pt>
                <c:pt idx="485">
                  <c:v>510</c:v>
                </c:pt>
                <c:pt idx="486">
                  <c:v>623.20001220703125</c:v>
                </c:pt>
                <c:pt idx="487">
                  <c:v>579.79998779296875</c:v>
                </c:pt>
                <c:pt idx="488">
                  <c:v>407.5</c:v>
                </c:pt>
                <c:pt idx="489">
                  <c:v>372</c:v>
                </c:pt>
                <c:pt idx="490">
                  <c:v>354.5</c:v>
                </c:pt>
                <c:pt idx="491">
                  <c:v>223.19999694824219</c:v>
                </c:pt>
                <c:pt idx="492">
                  <c:v>129</c:v>
                </c:pt>
                <c:pt idx="493">
                  <c:v>80.5</c:v>
                </c:pt>
                <c:pt idx="494">
                  <c:v>45.5</c:v>
                </c:pt>
                <c:pt idx="495">
                  <c:v>45</c:v>
                </c:pt>
                <c:pt idx="496">
                  <c:v>42.25</c:v>
                </c:pt>
                <c:pt idx="497">
                  <c:v>39.5</c:v>
                </c:pt>
                <c:pt idx="498">
                  <c:v>51.75</c:v>
                </c:pt>
                <c:pt idx="499">
                  <c:v>44.25</c:v>
                </c:pt>
                <c:pt idx="500">
                  <c:v>20</c:v>
                </c:pt>
                <c:pt idx="501">
                  <c:v>21.25</c:v>
                </c:pt>
                <c:pt idx="502">
                  <c:v>38.5</c:v>
                </c:pt>
                <c:pt idx="503">
                  <c:v>38.25</c:v>
                </c:pt>
                <c:pt idx="504">
                  <c:v>23.75</c:v>
                </c:pt>
                <c:pt idx="505">
                  <c:v>12.25</c:v>
                </c:pt>
                <c:pt idx="506">
                  <c:v>7.25</c:v>
                </c:pt>
                <c:pt idx="507">
                  <c:v>7.75</c:v>
                </c:pt>
                <c:pt idx="508">
                  <c:v>16</c:v>
                </c:pt>
                <c:pt idx="509">
                  <c:v>21.25</c:v>
                </c:pt>
                <c:pt idx="510">
                  <c:v>27</c:v>
                </c:pt>
                <c:pt idx="511">
                  <c:v>73.25</c:v>
                </c:pt>
                <c:pt idx="512">
                  <c:v>107</c:v>
                </c:pt>
                <c:pt idx="513">
                  <c:v>74</c:v>
                </c:pt>
                <c:pt idx="514">
                  <c:v>49</c:v>
                </c:pt>
                <c:pt idx="515">
                  <c:v>48.75</c:v>
                </c:pt>
                <c:pt idx="516">
                  <c:v>31.5</c:v>
                </c:pt>
                <c:pt idx="517">
                  <c:v>12</c:v>
                </c:pt>
                <c:pt idx="518">
                  <c:v>14.75</c:v>
                </c:pt>
                <c:pt idx="519">
                  <c:v>28.5</c:v>
                </c:pt>
                <c:pt idx="520">
                  <c:v>38.75</c:v>
                </c:pt>
                <c:pt idx="521">
                  <c:v>84.5</c:v>
                </c:pt>
                <c:pt idx="522">
                  <c:v>156</c:v>
                </c:pt>
                <c:pt idx="523">
                  <c:v>155.80000305175781</c:v>
                </c:pt>
                <c:pt idx="524">
                  <c:v>87</c:v>
                </c:pt>
                <c:pt idx="525">
                  <c:v>42.5</c:v>
                </c:pt>
                <c:pt idx="526">
                  <c:v>79.75</c:v>
                </c:pt>
                <c:pt idx="527">
                  <c:v>185.30000305175781</c:v>
                </c:pt>
                <c:pt idx="528">
                  <c:v>261</c:v>
                </c:pt>
                <c:pt idx="529">
                  <c:v>261.5</c:v>
                </c:pt>
                <c:pt idx="530">
                  <c:v>231</c:v>
                </c:pt>
                <c:pt idx="531">
                  <c:v>216</c:v>
                </c:pt>
                <c:pt idx="532">
                  <c:v>305.79998779296875</c:v>
                </c:pt>
                <c:pt idx="533">
                  <c:v>502</c:v>
                </c:pt>
                <c:pt idx="534">
                  <c:v>625.5</c:v>
                </c:pt>
                <c:pt idx="535">
                  <c:v>631.5</c:v>
                </c:pt>
                <c:pt idx="536">
                  <c:v>651.79998779296875</c:v>
                </c:pt>
                <c:pt idx="537">
                  <c:v>642.29998779296875</c:v>
                </c:pt>
                <c:pt idx="538">
                  <c:v>561.5</c:v>
                </c:pt>
                <c:pt idx="539">
                  <c:v>514.29998779296875</c:v>
                </c:pt>
                <c:pt idx="540">
                  <c:v>463.5</c:v>
                </c:pt>
                <c:pt idx="541">
                  <c:v>401.79998779296875</c:v>
                </c:pt>
                <c:pt idx="542">
                  <c:v>341.79998779296875</c:v>
                </c:pt>
                <c:pt idx="543">
                  <c:v>244.69999694824219</c:v>
                </c:pt>
                <c:pt idx="544">
                  <c:v>209.5</c:v>
                </c:pt>
                <c:pt idx="545">
                  <c:v>199.19999694824219</c:v>
                </c:pt>
                <c:pt idx="546">
                  <c:v>146</c:v>
                </c:pt>
                <c:pt idx="547">
                  <c:v>116.30000305175781</c:v>
                </c:pt>
                <c:pt idx="548">
                  <c:v>90.75</c:v>
                </c:pt>
                <c:pt idx="549">
                  <c:v>68.5</c:v>
                </c:pt>
                <c:pt idx="550">
                  <c:v>68.75</c:v>
                </c:pt>
                <c:pt idx="551">
                  <c:v>73.5</c:v>
                </c:pt>
                <c:pt idx="552">
                  <c:v>56.25</c:v>
                </c:pt>
                <c:pt idx="553">
                  <c:v>20.5</c:v>
                </c:pt>
                <c:pt idx="554">
                  <c:v>10.75</c:v>
                </c:pt>
                <c:pt idx="555">
                  <c:v>36</c:v>
                </c:pt>
                <c:pt idx="556">
                  <c:v>64.5</c:v>
                </c:pt>
                <c:pt idx="557">
                  <c:v>70.25</c:v>
                </c:pt>
                <c:pt idx="558">
                  <c:v>65.25</c:v>
                </c:pt>
                <c:pt idx="559">
                  <c:v>62.5</c:v>
                </c:pt>
                <c:pt idx="560">
                  <c:v>56.5</c:v>
                </c:pt>
                <c:pt idx="561">
                  <c:v>48.25</c:v>
                </c:pt>
                <c:pt idx="562">
                  <c:v>46</c:v>
                </c:pt>
                <c:pt idx="563">
                  <c:v>37</c:v>
                </c:pt>
                <c:pt idx="564">
                  <c:v>18.25</c:v>
                </c:pt>
                <c:pt idx="565">
                  <c:v>5.75</c:v>
                </c:pt>
                <c:pt idx="566">
                  <c:v>3</c:v>
                </c:pt>
                <c:pt idx="567">
                  <c:v>25.75</c:v>
                </c:pt>
                <c:pt idx="568">
                  <c:v>45.5</c:v>
                </c:pt>
                <c:pt idx="569">
                  <c:v>29.75</c:v>
                </c:pt>
                <c:pt idx="570">
                  <c:v>21.25</c:v>
                </c:pt>
                <c:pt idx="571">
                  <c:v>37.5</c:v>
                </c:pt>
                <c:pt idx="572">
                  <c:v>65.75</c:v>
                </c:pt>
                <c:pt idx="573">
                  <c:v>67.25</c:v>
                </c:pt>
                <c:pt idx="574">
                  <c:v>43.25</c:v>
                </c:pt>
                <c:pt idx="575">
                  <c:v>46</c:v>
                </c:pt>
                <c:pt idx="576">
                  <c:v>66.75</c:v>
                </c:pt>
                <c:pt idx="577">
                  <c:v>106.5</c:v>
                </c:pt>
                <c:pt idx="578">
                  <c:v>156.30000305175781</c:v>
                </c:pt>
                <c:pt idx="579">
                  <c:v>179.30000305175781</c:v>
                </c:pt>
                <c:pt idx="580">
                  <c:v>208.69999694824219</c:v>
                </c:pt>
                <c:pt idx="581">
                  <c:v>219.19999694824219</c:v>
                </c:pt>
                <c:pt idx="582">
                  <c:v>180.80000305175781</c:v>
                </c:pt>
                <c:pt idx="583">
                  <c:v>159.5</c:v>
                </c:pt>
                <c:pt idx="584">
                  <c:v>139.5</c:v>
                </c:pt>
                <c:pt idx="585">
                  <c:v>127.5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CCD-49E5-A850-129AA5306866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 min}'!$G$10:$G$11</c:f>
              <c:numCache>
                <c:formatCode>General</c:formatCode>
                <c:ptCount val="2"/>
                <c:pt idx="0">
                  <c:v>523.7392578125</c:v>
                </c:pt>
                <c:pt idx="1">
                  <c:v>526.5010986328125</c:v>
                </c:pt>
              </c:numCache>
            </c:numRef>
          </c:xVal>
          <c:yVal>
            <c:numRef>
              <c:f>'Sheet1 {1 min}'!$F$13:$F$14</c:f>
              <c:numCache>
                <c:formatCode>General</c:formatCode>
                <c:ptCount val="2"/>
                <c:pt idx="0">
                  <c:v>30210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CCD-49E5-A850-129AA5306866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 min}'!$G$4,'Sheet1 {1 min}'!$G$4)</c:f>
              <c:numCache>
                <c:formatCode>General</c:formatCode>
                <c:ptCount val="2"/>
                <c:pt idx="0">
                  <c:v>524.89056396484375</c:v>
                </c:pt>
                <c:pt idx="1">
                  <c:v>524.89056396484375</c:v>
                </c:pt>
              </c:numCache>
            </c:numRef>
          </c:xVal>
          <c:yVal>
            <c:numRef>
              <c:f>'Sheet1 {1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30210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CCD-49E5-A850-129AA5306866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 min}'!$D$1:$D$10</c:f>
              <c:numCache>
                <c:formatCode>General</c:formatCode>
                <c:ptCount val="10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min}'!$E$1:$E$28</c:f>
              <c:numCache>
                <c:formatCode>General</c:formatCode>
                <c:ptCount val="28"/>
                <c:pt idx="0">
                  <c:v>75890</c:v>
                </c:pt>
                <c:pt idx="1">
                  <c:v>246700</c:v>
                </c:pt>
                <c:pt idx="2">
                  <c:v>302100</c:v>
                </c:pt>
                <c:pt idx="3">
                  <c:v>226200</c:v>
                </c:pt>
                <c:pt idx="4">
                  <c:v>118900</c:v>
                </c:pt>
                <c:pt idx="5">
                  <c:v>43550</c:v>
                </c:pt>
                <c:pt idx="6">
                  <c:v>12540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CCD-49E5-A850-129AA5306866}"/>
            </c:ext>
          </c:extLst>
        </c:ser>
        <c:ser>
          <c:idx val="4"/>
          <c:order val="4"/>
          <c:tx>
            <c:v>Binomial p = 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min}'!$P$1:$P$31</c:f>
              <c:numCache>
                <c:formatCode>General</c:formatCode>
                <c:ptCount val="31"/>
                <c:pt idx="0">
                  <c:v>75889.994264699839</c:v>
                </c:pt>
                <c:pt idx="1">
                  <c:v>246699.94969747818</c:v>
                </c:pt>
                <c:pt idx="2">
                  <c:v>302101.71309588733</c:v>
                </c:pt>
                <c:pt idx="3">
                  <c:v>226181.97468667856</c:v>
                </c:pt>
                <c:pt idx="4">
                  <c:v>118992.81709071182</c:v>
                </c:pt>
                <c:pt idx="5">
                  <c:v>43397.645725395312</c:v>
                </c:pt>
                <c:pt idx="6">
                  <c:v>11877.210129838173</c:v>
                </c:pt>
                <c:pt idx="7">
                  <c:v>2603.3823707171073</c:v>
                </c:pt>
                <c:pt idx="8">
                  <c:v>477.83652518185215</c:v>
                </c:pt>
                <c:pt idx="9">
                  <c:v>75.733757988295835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CCD-49E5-A850-129AA5306866}"/>
            </c:ext>
          </c:extLst>
        </c:ser>
        <c:ser>
          <c:idx val="5"/>
          <c:order val="5"/>
          <c:tx>
            <c:v>Bimodal(1) 1.6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min}'!$M$1:$M$31</c:f>
              <c:numCache>
                <c:formatCode>General</c:formatCode>
                <c:ptCount val="31"/>
                <c:pt idx="0">
                  <c:v>59726.481621024104</c:v>
                </c:pt>
                <c:pt idx="1">
                  <c:v>168751.47001617894</c:v>
                </c:pt>
                <c:pt idx="2">
                  <c:v>147677.20683978996</c:v>
                </c:pt>
                <c:pt idx="3">
                  <c:v>63311.603683649118</c:v>
                </c:pt>
                <c:pt idx="4">
                  <c:v>18382.03685479144</c:v>
                </c:pt>
                <c:pt idx="5">
                  <c:v>4107.0523641886039</c:v>
                </c:pt>
                <c:pt idx="6">
                  <c:v>754.49524571581833</c:v>
                </c:pt>
                <c:pt idx="7">
                  <c:v>118.58280024688251</c:v>
                </c:pt>
                <c:pt idx="8">
                  <c:v>16.366611373553948</c:v>
                </c:pt>
                <c:pt idx="9">
                  <c:v>2.0202510296068721</c:v>
                </c:pt>
                <c:pt idx="10">
                  <c:v>0.22411592025709848</c:v>
                </c:pt>
                <c:pt idx="11">
                  <c:v>1.8709860006331399E-2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CCD-49E5-A850-129AA5306866}"/>
            </c:ext>
          </c:extLst>
        </c:ser>
        <c:ser>
          <c:idx val="6"/>
          <c:order val="6"/>
          <c:tx>
            <c:v>Bimodal(2) 4.3</c:v>
          </c:tx>
          <c:marker>
            <c:symbol val="none"/>
          </c:marker>
          <c:xVal>
            <c:numRef>
              <c:f>'Sheet1 {1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527.2860107421875</c:v>
                </c:pt>
                <c:pt idx="8">
                  <c:v>527.7860107421875</c:v>
                </c:pt>
                <c:pt idx="9">
                  <c:v>528.2860107421875</c:v>
                </c:pt>
              </c:numCache>
            </c:numRef>
          </c:xVal>
          <c:yVal>
            <c:numRef>
              <c:f>'Sheet1 {1 min}'!$O$1:$O$31</c:f>
              <c:numCache>
                <c:formatCode>General</c:formatCode>
                <c:ptCount val="31"/>
                <c:pt idx="0">
                  <c:v>16163.512643675742</c:v>
                </c:pt>
                <c:pt idx="1">
                  <c:v>77948.479681299243</c:v>
                </c:pt>
                <c:pt idx="2">
                  <c:v>154424.5062560974</c:v>
                </c:pt>
                <c:pt idx="3">
                  <c:v>162870.37100302943</c:v>
                </c:pt>
                <c:pt idx="4">
                  <c:v>100610.78023592038</c:v>
                </c:pt>
                <c:pt idx="5">
                  <c:v>39290.593361206709</c:v>
                </c:pt>
                <c:pt idx="6">
                  <c:v>11122.714884122355</c:v>
                </c:pt>
                <c:pt idx="7">
                  <c:v>2484.7995704702248</c:v>
                </c:pt>
                <c:pt idx="8">
                  <c:v>461.4699138082982</c:v>
                </c:pt>
                <c:pt idx="9">
                  <c:v>73.713506958688967</c:v>
                </c:pt>
                <c:pt idx="10">
                  <c:v>10.367935478562551</c:v>
                </c:pt>
                <c:pt idx="11">
                  <c:v>1.3040035937638601</c:v>
                </c:pt>
                <c:pt idx="12">
                  <c:v>0.14553715662377645</c:v>
                </c:pt>
                <c:pt idx="13">
                  <c:v>1.2654167801852004E-2</c:v>
                </c:pt>
                <c:pt idx="14">
                  <c:v>4.2707757237802339E-4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CCD-49E5-A850-129AA530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8287"/>
        <c:axId val="89428703"/>
      </c:scatterChart>
      <c:valAx>
        <c:axId val="8942828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428703"/>
        <c:crosses val="autoZero"/>
        <c:crossBetween val="midCat"/>
      </c:valAx>
      <c:valAx>
        <c:axId val="894287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42828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{11 min}'!$K$101:$K$120</c:f>
              <c:numCache>
                <c:formatCode>General</c:formatCode>
                <c:ptCount val="20"/>
                <c:pt idx="0">
                  <c:v>3.2587203262776705</c:v>
                </c:pt>
                <c:pt idx="1">
                  <c:v>3.267953030725034</c:v>
                </c:pt>
                <c:pt idx="2">
                  <c:v>3.5097548941159333</c:v>
                </c:pt>
                <c:pt idx="3">
                  <c:v>2.7438742892756172</c:v>
                </c:pt>
                <c:pt idx="4">
                  <c:v>3.4756756349130216</c:v>
                </c:pt>
                <c:pt idx="5">
                  <c:v>2.7817424407773763</c:v>
                </c:pt>
                <c:pt idx="6">
                  <c:v>2.8269648630222859</c:v>
                </c:pt>
                <c:pt idx="7">
                  <c:v>2.9119958793340159</c:v>
                </c:pt>
                <c:pt idx="8">
                  <c:v>2.5460252587834602</c:v>
                </c:pt>
                <c:pt idx="9">
                  <c:v>3.1190301303646222</c:v>
                </c:pt>
              </c:numCache>
            </c:numRef>
          </c:xVal>
          <c:yVal>
            <c:numRef>
              <c:f>'Sheet1 {11 min}'!$Q$101:$Q$120</c:f>
              <c:numCache>
                <c:formatCode>General</c:formatCode>
                <c:ptCount val="20"/>
                <c:pt idx="0">
                  <c:v>0.44539266280207207</c:v>
                </c:pt>
                <c:pt idx="1">
                  <c:v>0.52851845620725313</c:v>
                </c:pt>
                <c:pt idx="2">
                  <c:v>0.56762269248682784</c:v>
                </c:pt>
                <c:pt idx="3">
                  <c:v>0.39186245533789771</c:v>
                </c:pt>
                <c:pt idx="4">
                  <c:v>0.55658967869600495</c:v>
                </c:pt>
                <c:pt idx="5">
                  <c:v>0.36163197103917755</c:v>
                </c:pt>
                <c:pt idx="6">
                  <c:v>0.36254023424291698</c:v>
                </c:pt>
                <c:pt idx="7">
                  <c:v>0.36952300290105011</c:v>
                </c:pt>
                <c:pt idx="8">
                  <c:v>0.34811694074071386</c:v>
                </c:pt>
                <c:pt idx="9">
                  <c:v>0.45333920701949137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A-4CB4-87D9-7AE31340C058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{11 min}'!$M$101:$M$120</c:f>
              <c:numCache>
                <c:formatCode>General</c:formatCode>
                <c:ptCount val="20"/>
                <c:pt idx="0">
                  <c:v>5.3969803700963022</c:v>
                </c:pt>
                <c:pt idx="1">
                  <c:v>5.9374358333748987</c:v>
                </c:pt>
                <c:pt idx="2">
                  <c:v>5.790510182030209</c:v>
                </c:pt>
                <c:pt idx="3">
                  <c:v>5.3729899906542959</c:v>
                </c:pt>
                <c:pt idx="4">
                  <c:v>5.8519231349911331</c:v>
                </c:pt>
                <c:pt idx="5">
                  <c:v>5.465479947626708</c:v>
                </c:pt>
                <c:pt idx="6">
                  <c:v>5.361410286244424</c:v>
                </c:pt>
                <c:pt idx="7">
                  <c:v>5.5316651468425659</c:v>
                </c:pt>
                <c:pt idx="8">
                  <c:v>5.5039983289542853</c:v>
                </c:pt>
                <c:pt idx="9">
                  <c:v>5.5896241940408506</c:v>
                </c:pt>
              </c:numCache>
            </c:numRef>
          </c:xVal>
          <c:yVal>
            <c:numRef>
              <c:f>'Sheet1 {11 min}'!$R$101:$R$120</c:f>
              <c:numCache>
                <c:formatCode>General</c:formatCode>
                <c:ptCount val="20"/>
                <c:pt idx="0">
                  <c:v>0.55460733719792787</c:v>
                </c:pt>
                <c:pt idx="1">
                  <c:v>0.47148154379274693</c:v>
                </c:pt>
                <c:pt idx="2">
                  <c:v>0.43237730751317205</c:v>
                </c:pt>
                <c:pt idx="3">
                  <c:v>0.60813754466210235</c:v>
                </c:pt>
                <c:pt idx="4">
                  <c:v>0.44341032130399516</c:v>
                </c:pt>
                <c:pt idx="5">
                  <c:v>0.63836802896082245</c:v>
                </c:pt>
                <c:pt idx="6">
                  <c:v>0.63745976575708307</c:v>
                </c:pt>
                <c:pt idx="7">
                  <c:v>0.63047699709894989</c:v>
                </c:pt>
                <c:pt idx="8">
                  <c:v>0.65188305925928614</c:v>
                </c:pt>
                <c:pt idx="9">
                  <c:v>0.54666079298050863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A-4CB4-87D9-7AE31340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9983"/>
        <c:axId val="294587935"/>
      </c:scatterChart>
      <c:valAx>
        <c:axId val="294609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587935"/>
        <c:crosses val="autoZero"/>
        <c:crossBetween val="midCat"/>
      </c:valAx>
      <c:valAx>
        <c:axId val="29458793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998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{12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{12 min}'!$B$1:$B$586</c:f>
              <c:numCache>
                <c:formatCode>General</c:formatCode>
                <c:ptCount val="586"/>
                <c:pt idx="0">
                  <c:v>22.25</c:v>
                </c:pt>
                <c:pt idx="1">
                  <c:v>24.5</c:v>
                </c:pt>
                <c:pt idx="2">
                  <c:v>18.25</c:v>
                </c:pt>
                <c:pt idx="3">
                  <c:v>10.25</c:v>
                </c:pt>
                <c:pt idx="4">
                  <c:v>4</c:v>
                </c:pt>
                <c:pt idx="5">
                  <c:v>4.5</c:v>
                </c:pt>
                <c:pt idx="6">
                  <c:v>11.75</c:v>
                </c:pt>
                <c:pt idx="7">
                  <c:v>31</c:v>
                </c:pt>
                <c:pt idx="8">
                  <c:v>53.75</c:v>
                </c:pt>
                <c:pt idx="9">
                  <c:v>52.5</c:v>
                </c:pt>
                <c:pt idx="10">
                  <c:v>46</c:v>
                </c:pt>
                <c:pt idx="11">
                  <c:v>52.5</c:v>
                </c:pt>
                <c:pt idx="12">
                  <c:v>69</c:v>
                </c:pt>
                <c:pt idx="13">
                  <c:v>62.75</c:v>
                </c:pt>
                <c:pt idx="14">
                  <c:v>37.75</c:v>
                </c:pt>
                <c:pt idx="15">
                  <c:v>41.75</c:v>
                </c:pt>
                <c:pt idx="16">
                  <c:v>49.5</c:v>
                </c:pt>
                <c:pt idx="17">
                  <c:v>33.5</c:v>
                </c:pt>
                <c:pt idx="18">
                  <c:v>18</c:v>
                </c:pt>
                <c:pt idx="19">
                  <c:v>25.25</c:v>
                </c:pt>
                <c:pt idx="20">
                  <c:v>43.5</c:v>
                </c:pt>
                <c:pt idx="21">
                  <c:v>44.75</c:v>
                </c:pt>
                <c:pt idx="22">
                  <c:v>58.75</c:v>
                </c:pt>
                <c:pt idx="23">
                  <c:v>77.25</c:v>
                </c:pt>
                <c:pt idx="24">
                  <c:v>42</c:v>
                </c:pt>
                <c:pt idx="25">
                  <c:v>13.5</c:v>
                </c:pt>
                <c:pt idx="26">
                  <c:v>67.75</c:v>
                </c:pt>
                <c:pt idx="27">
                  <c:v>120</c:v>
                </c:pt>
                <c:pt idx="28">
                  <c:v>81.5</c:v>
                </c:pt>
                <c:pt idx="29">
                  <c:v>50.25</c:v>
                </c:pt>
                <c:pt idx="30">
                  <c:v>154.80000305175781</c:v>
                </c:pt>
                <c:pt idx="31">
                  <c:v>471.79998779296875</c:v>
                </c:pt>
                <c:pt idx="32">
                  <c:v>1361</c:v>
                </c:pt>
                <c:pt idx="33">
                  <c:v>2668</c:v>
                </c:pt>
                <c:pt idx="34">
                  <c:v>3056</c:v>
                </c:pt>
                <c:pt idx="35">
                  <c:v>2203</c:v>
                </c:pt>
                <c:pt idx="36">
                  <c:v>1236</c:v>
                </c:pt>
                <c:pt idx="37">
                  <c:v>694.5</c:v>
                </c:pt>
                <c:pt idx="38">
                  <c:v>472.29998779296875</c:v>
                </c:pt>
                <c:pt idx="39">
                  <c:v>452.70001220703125</c:v>
                </c:pt>
                <c:pt idx="40">
                  <c:v>614.29998779296875</c:v>
                </c:pt>
                <c:pt idx="41">
                  <c:v>772.5</c:v>
                </c:pt>
                <c:pt idx="42">
                  <c:v>653.5</c:v>
                </c:pt>
                <c:pt idx="43">
                  <c:v>414</c:v>
                </c:pt>
                <c:pt idx="44">
                  <c:v>247.80000305175781</c:v>
                </c:pt>
                <c:pt idx="45">
                  <c:v>131.69999694824219</c:v>
                </c:pt>
                <c:pt idx="46">
                  <c:v>62.25</c:v>
                </c:pt>
                <c:pt idx="47">
                  <c:v>28</c:v>
                </c:pt>
                <c:pt idx="48">
                  <c:v>24.25</c:v>
                </c:pt>
                <c:pt idx="49">
                  <c:v>45.75</c:v>
                </c:pt>
                <c:pt idx="50">
                  <c:v>79</c:v>
                </c:pt>
                <c:pt idx="51">
                  <c:v>112.69999694824219</c:v>
                </c:pt>
                <c:pt idx="52">
                  <c:v>111.30000305175781</c:v>
                </c:pt>
                <c:pt idx="53">
                  <c:v>66</c:v>
                </c:pt>
                <c:pt idx="54">
                  <c:v>29</c:v>
                </c:pt>
                <c:pt idx="55">
                  <c:v>43.75</c:v>
                </c:pt>
                <c:pt idx="56">
                  <c:v>74.75</c:v>
                </c:pt>
                <c:pt idx="57">
                  <c:v>88.5</c:v>
                </c:pt>
                <c:pt idx="58">
                  <c:v>106</c:v>
                </c:pt>
                <c:pt idx="59">
                  <c:v>110.69999694824219</c:v>
                </c:pt>
                <c:pt idx="60">
                  <c:v>95.75</c:v>
                </c:pt>
                <c:pt idx="61">
                  <c:v>79.25</c:v>
                </c:pt>
                <c:pt idx="62">
                  <c:v>80.5</c:v>
                </c:pt>
                <c:pt idx="63">
                  <c:v>84.25</c:v>
                </c:pt>
                <c:pt idx="64">
                  <c:v>67</c:v>
                </c:pt>
                <c:pt idx="65">
                  <c:v>65.5</c:v>
                </c:pt>
                <c:pt idx="66">
                  <c:v>63</c:v>
                </c:pt>
                <c:pt idx="67">
                  <c:v>36.25</c:v>
                </c:pt>
                <c:pt idx="68">
                  <c:v>36.5</c:v>
                </c:pt>
                <c:pt idx="69">
                  <c:v>60.5</c:v>
                </c:pt>
                <c:pt idx="70">
                  <c:v>65</c:v>
                </c:pt>
                <c:pt idx="71">
                  <c:v>52.75</c:v>
                </c:pt>
                <c:pt idx="72">
                  <c:v>49</c:v>
                </c:pt>
                <c:pt idx="73">
                  <c:v>61.75</c:v>
                </c:pt>
                <c:pt idx="74">
                  <c:v>66</c:v>
                </c:pt>
                <c:pt idx="75">
                  <c:v>71.75</c:v>
                </c:pt>
                <c:pt idx="76">
                  <c:v>98.5</c:v>
                </c:pt>
                <c:pt idx="77">
                  <c:v>94.25</c:v>
                </c:pt>
                <c:pt idx="78">
                  <c:v>73.75</c:v>
                </c:pt>
                <c:pt idx="79">
                  <c:v>121.19999694824219</c:v>
                </c:pt>
                <c:pt idx="80">
                  <c:v>262.70001220703125</c:v>
                </c:pt>
                <c:pt idx="81">
                  <c:v>1050</c:v>
                </c:pt>
                <c:pt idx="82">
                  <c:v>4766</c:v>
                </c:pt>
                <c:pt idx="83">
                  <c:v>13200</c:v>
                </c:pt>
                <c:pt idx="84">
                  <c:v>19660</c:v>
                </c:pt>
                <c:pt idx="85">
                  <c:v>15990</c:v>
                </c:pt>
                <c:pt idx="86">
                  <c:v>7383</c:v>
                </c:pt>
                <c:pt idx="87">
                  <c:v>2138</c:v>
                </c:pt>
                <c:pt idx="88">
                  <c:v>562.20001220703125</c:v>
                </c:pt>
                <c:pt idx="89">
                  <c:v>339.5</c:v>
                </c:pt>
                <c:pt idx="90">
                  <c:v>540.20001220703125</c:v>
                </c:pt>
                <c:pt idx="91">
                  <c:v>874.79998779296875</c:v>
                </c:pt>
                <c:pt idx="92">
                  <c:v>855.5</c:v>
                </c:pt>
                <c:pt idx="93">
                  <c:v>438.5</c:v>
                </c:pt>
                <c:pt idx="94">
                  <c:v>131</c:v>
                </c:pt>
                <c:pt idx="95">
                  <c:v>54.5</c:v>
                </c:pt>
                <c:pt idx="96">
                  <c:v>42.75</c:v>
                </c:pt>
                <c:pt idx="97">
                  <c:v>67</c:v>
                </c:pt>
                <c:pt idx="98">
                  <c:v>70.75</c:v>
                </c:pt>
                <c:pt idx="99">
                  <c:v>47.75</c:v>
                </c:pt>
                <c:pt idx="100">
                  <c:v>45.5</c:v>
                </c:pt>
                <c:pt idx="101">
                  <c:v>62.25</c:v>
                </c:pt>
                <c:pt idx="102">
                  <c:v>57</c:v>
                </c:pt>
                <c:pt idx="103">
                  <c:v>35.5</c:v>
                </c:pt>
                <c:pt idx="104">
                  <c:v>43</c:v>
                </c:pt>
                <c:pt idx="105">
                  <c:v>79.25</c:v>
                </c:pt>
                <c:pt idx="106">
                  <c:v>120</c:v>
                </c:pt>
                <c:pt idx="107">
                  <c:v>114.80000305175781</c:v>
                </c:pt>
                <c:pt idx="108">
                  <c:v>70</c:v>
                </c:pt>
                <c:pt idx="109">
                  <c:v>65.5</c:v>
                </c:pt>
                <c:pt idx="110">
                  <c:v>86.75</c:v>
                </c:pt>
                <c:pt idx="111">
                  <c:v>79.75</c:v>
                </c:pt>
                <c:pt idx="112">
                  <c:v>59.25</c:v>
                </c:pt>
                <c:pt idx="113">
                  <c:v>50</c:v>
                </c:pt>
                <c:pt idx="114">
                  <c:v>55.5</c:v>
                </c:pt>
                <c:pt idx="115">
                  <c:v>95.25</c:v>
                </c:pt>
                <c:pt idx="116">
                  <c:v>119.5</c:v>
                </c:pt>
                <c:pt idx="117">
                  <c:v>93.25</c:v>
                </c:pt>
                <c:pt idx="118">
                  <c:v>89.5</c:v>
                </c:pt>
                <c:pt idx="119">
                  <c:v>121.80000305175781</c:v>
                </c:pt>
                <c:pt idx="120">
                  <c:v>156.30000305175781</c:v>
                </c:pt>
                <c:pt idx="121">
                  <c:v>153.5</c:v>
                </c:pt>
                <c:pt idx="122">
                  <c:v>136</c:v>
                </c:pt>
                <c:pt idx="123">
                  <c:v>177</c:v>
                </c:pt>
                <c:pt idx="124">
                  <c:v>214.80000305175781</c:v>
                </c:pt>
                <c:pt idx="125">
                  <c:v>211</c:v>
                </c:pt>
                <c:pt idx="126">
                  <c:v>227.30000305175781</c:v>
                </c:pt>
                <c:pt idx="127">
                  <c:v>279</c:v>
                </c:pt>
                <c:pt idx="128">
                  <c:v>307.20001220703125</c:v>
                </c:pt>
                <c:pt idx="129">
                  <c:v>292.79998779296875</c:v>
                </c:pt>
                <c:pt idx="130">
                  <c:v>377.29998779296875</c:v>
                </c:pt>
                <c:pt idx="131">
                  <c:v>1236</c:v>
                </c:pt>
                <c:pt idx="132">
                  <c:v>7319</c:v>
                </c:pt>
                <c:pt idx="133">
                  <c:v>32200</c:v>
                </c:pt>
                <c:pt idx="134">
                  <c:v>65340</c:v>
                </c:pt>
                <c:pt idx="135">
                  <c:v>63780</c:v>
                </c:pt>
                <c:pt idx="136">
                  <c:v>30480</c:v>
                </c:pt>
                <c:pt idx="137">
                  <c:v>7229</c:v>
                </c:pt>
                <c:pt idx="138">
                  <c:v>1430</c:v>
                </c:pt>
                <c:pt idx="139">
                  <c:v>787.79998779296875</c:v>
                </c:pt>
                <c:pt idx="140">
                  <c:v>938.70001220703125</c:v>
                </c:pt>
                <c:pt idx="141">
                  <c:v>991</c:v>
                </c:pt>
                <c:pt idx="142">
                  <c:v>893</c:v>
                </c:pt>
                <c:pt idx="143">
                  <c:v>686.20001220703125</c:v>
                </c:pt>
                <c:pt idx="144">
                  <c:v>485.70001220703125</c:v>
                </c:pt>
                <c:pt idx="145">
                  <c:v>384.5</c:v>
                </c:pt>
                <c:pt idx="146">
                  <c:v>298.20001220703125</c:v>
                </c:pt>
                <c:pt idx="147">
                  <c:v>211.5</c:v>
                </c:pt>
                <c:pt idx="148">
                  <c:v>159.69999694824219</c:v>
                </c:pt>
                <c:pt idx="149">
                  <c:v>110.69999694824219</c:v>
                </c:pt>
                <c:pt idx="150">
                  <c:v>70</c:v>
                </c:pt>
                <c:pt idx="151">
                  <c:v>67.5</c:v>
                </c:pt>
                <c:pt idx="152">
                  <c:v>123</c:v>
                </c:pt>
                <c:pt idx="153">
                  <c:v>196.19999694824219</c:v>
                </c:pt>
                <c:pt idx="154">
                  <c:v>178.30000305175781</c:v>
                </c:pt>
                <c:pt idx="155">
                  <c:v>111.69999694824219</c:v>
                </c:pt>
                <c:pt idx="156">
                  <c:v>86</c:v>
                </c:pt>
                <c:pt idx="157">
                  <c:v>99.75</c:v>
                </c:pt>
                <c:pt idx="158">
                  <c:v>136.5</c:v>
                </c:pt>
                <c:pt idx="159">
                  <c:v>157.30000305175781</c:v>
                </c:pt>
                <c:pt idx="160">
                  <c:v>167.80000305175781</c:v>
                </c:pt>
                <c:pt idx="161">
                  <c:v>184.5</c:v>
                </c:pt>
                <c:pt idx="162">
                  <c:v>194.19999694824219</c:v>
                </c:pt>
                <c:pt idx="163">
                  <c:v>216</c:v>
                </c:pt>
                <c:pt idx="164">
                  <c:v>209.19999694824219</c:v>
                </c:pt>
                <c:pt idx="165">
                  <c:v>152.5</c:v>
                </c:pt>
                <c:pt idx="166">
                  <c:v>104.5</c:v>
                </c:pt>
                <c:pt idx="167">
                  <c:v>97.5</c:v>
                </c:pt>
                <c:pt idx="168">
                  <c:v>129.5</c:v>
                </c:pt>
                <c:pt idx="169">
                  <c:v>159.69999694824219</c:v>
                </c:pt>
                <c:pt idx="170">
                  <c:v>154.80000305175781</c:v>
                </c:pt>
                <c:pt idx="171">
                  <c:v>136.69999694824219</c:v>
                </c:pt>
                <c:pt idx="172">
                  <c:v>135.30000305175781</c:v>
                </c:pt>
                <c:pt idx="173">
                  <c:v>152</c:v>
                </c:pt>
                <c:pt idx="174">
                  <c:v>193.5</c:v>
                </c:pt>
                <c:pt idx="175">
                  <c:v>252.69999694824219</c:v>
                </c:pt>
                <c:pt idx="176">
                  <c:v>280</c:v>
                </c:pt>
                <c:pt idx="177">
                  <c:v>249.5</c:v>
                </c:pt>
                <c:pt idx="178">
                  <c:v>204.30000305175781</c:v>
                </c:pt>
                <c:pt idx="179">
                  <c:v>171.5</c:v>
                </c:pt>
                <c:pt idx="180">
                  <c:v>215.5</c:v>
                </c:pt>
                <c:pt idx="181">
                  <c:v>627.5</c:v>
                </c:pt>
                <c:pt idx="182">
                  <c:v>5722</c:v>
                </c:pt>
                <c:pt idx="183">
                  <c:v>42220</c:v>
                </c:pt>
                <c:pt idx="184">
                  <c:v>118900</c:v>
                </c:pt>
                <c:pt idx="185">
                  <c:v>146300</c:v>
                </c:pt>
                <c:pt idx="186">
                  <c:v>80790</c:v>
                </c:pt>
                <c:pt idx="187">
                  <c:v>18060</c:v>
                </c:pt>
                <c:pt idx="188">
                  <c:v>2027</c:v>
                </c:pt>
                <c:pt idx="189">
                  <c:v>641.79998779296875</c:v>
                </c:pt>
                <c:pt idx="190">
                  <c:v>933.79998779296875</c:v>
                </c:pt>
                <c:pt idx="191">
                  <c:v>1218</c:v>
                </c:pt>
                <c:pt idx="192">
                  <c:v>1031</c:v>
                </c:pt>
                <c:pt idx="193">
                  <c:v>581.70001220703125</c:v>
                </c:pt>
                <c:pt idx="194">
                  <c:v>310.70001220703125</c:v>
                </c:pt>
                <c:pt idx="195">
                  <c:v>253.80000305175781</c:v>
                </c:pt>
                <c:pt idx="196">
                  <c:v>379</c:v>
                </c:pt>
                <c:pt idx="197">
                  <c:v>536</c:v>
                </c:pt>
                <c:pt idx="198">
                  <c:v>443.5</c:v>
                </c:pt>
                <c:pt idx="199">
                  <c:v>229.69999694824219</c:v>
                </c:pt>
                <c:pt idx="200">
                  <c:v>129.5</c:v>
                </c:pt>
                <c:pt idx="201">
                  <c:v>117</c:v>
                </c:pt>
                <c:pt idx="202">
                  <c:v>173.5</c:v>
                </c:pt>
                <c:pt idx="203">
                  <c:v>343.5</c:v>
                </c:pt>
                <c:pt idx="204">
                  <c:v>500.29998779296875</c:v>
                </c:pt>
                <c:pt idx="205">
                  <c:v>444.70001220703125</c:v>
                </c:pt>
                <c:pt idx="206">
                  <c:v>273.70001220703125</c:v>
                </c:pt>
                <c:pt idx="207">
                  <c:v>189.30000305175781</c:v>
                </c:pt>
                <c:pt idx="208">
                  <c:v>215.80000305175781</c:v>
                </c:pt>
                <c:pt idx="209">
                  <c:v>220.5</c:v>
                </c:pt>
                <c:pt idx="210">
                  <c:v>139.5</c:v>
                </c:pt>
                <c:pt idx="211">
                  <c:v>101.5</c:v>
                </c:pt>
                <c:pt idx="212">
                  <c:v>155.30000305175781</c:v>
                </c:pt>
                <c:pt idx="213">
                  <c:v>220</c:v>
                </c:pt>
                <c:pt idx="214">
                  <c:v>222</c:v>
                </c:pt>
                <c:pt idx="215">
                  <c:v>234.5</c:v>
                </c:pt>
                <c:pt idx="216">
                  <c:v>295</c:v>
                </c:pt>
                <c:pt idx="217">
                  <c:v>280.79998779296875</c:v>
                </c:pt>
                <c:pt idx="218">
                  <c:v>186.5</c:v>
                </c:pt>
                <c:pt idx="219">
                  <c:v>97.5</c:v>
                </c:pt>
                <c:pt idx="220">
                  <c:v>83</c:v>
                </c:pt>
                <c:pt idx="221">
                  <c:v>124.19999694824219</c:v>
                </c:pt>
                <c:pt idx="222">
                  <c:v>138.5</c:v>
                </c:pt>
                <c:pt idx="223">
                  <c:v>168.5</c:v>
                </c:pt>
                <c:pt idx="224">
                  <c:v>224</c:v>
                </c:pt>
                <c:pt idx="225">
                  <c:v>248.5</c:v>
                </c:pt>
                <c:pt idx="226">
                  <c:v>283.70001220703125</c:v>
                </c:pt>
                <c:pt idx="227">
                  <c:v>311.20001220703125</c:v>
                </c:pt>
                <c:pt idx="228">
                  <c:v>363.20001220703125</c:v>
                </c:pt>
                <c:pt idx="229">
                  <c:v>478.20001220703125</c:v>
                </c:pt>
                <c:pt idx="230">
                  <c:v>533</c:v>
                </c:pt>
                <c:pt idx="231">
                  <c:v>828.70001220703125</c:v>
                </c:pt>
                <c:pt idx="232">
                  <c:v>4000</c:v>
                </c:pt>
                <c:pt idx="233">
                  <c:v>37200</c:v>
                </c:pt>
                <c:pt idx="234">
                  <c:v>143200</c:v>
                </c:pt>
                <c:pt idx="235">
                  <c:v>217800</c:v>
                </c:pt>
                <c:pt idx="236">
                  <c:v>140800</c:v>
                </c:pt>
                <c:pt idx="237">
                  <c:v>35700</c:v>
                </c:pt>
                <c:pt idx="238">
                  <c:v>3786</c:v>
                </c:pt>
                <c:pt idx="239">
                  <c:v>974.5</c:v>
                </c:pt>
                <c:pt idx="240">
                  <c:v>1089</c:v>
                </c:pt>
                <c:pt idx="241">
                  <c:v>1607</c:v>
                </c:pt>
                <c:pt idx="242">
                  <c:v>1571</c:v>
                </c:pt>
                <c:pt idx="243">
                  <c:v>907</c:v>
                </c:pt>
                <c:pt idx="244">
                  <c:v>414</c:v>
                </c:pt>
                <c:pt idx="245">
                  <c:v>334.5</c:v>
                </c:pt>
                <c:pt idx="246">
                  <c:v>693.79998779296875</c:v>
                </c:pt>
                <c:pt idx="247">
                  <c:v>1208</c:v>
                </c:pt>
                <c:pt idx="248">
                  <c:v>1106</c:v>
                </c:pt>
                <c:pt idx="249">
                  <c:v>536.5</c:v>
                </c:pt>
                <c:pt idx="250">
                  <c:v>178.80000305175781</c:v>
                </c:pt>
                <c:pt idx="251">
                  <c:v>104.80000305175781</c:v>
                </c:pt>
                <c:pt idx="252">
                  <c:v>177.30000305175781</c:v>
                </c:pt>
                <c:pt idx="253">
                  <c:v>542.79998779296875</c:v>
                </c:pt>
                <c:pt idx="254">
                  <c:v>985.70001220703125</c:v>
                </c:pt>
                <c:pt idx="255">
                  <c:v>886.5</c:v>
                </c:pt>
                <c:pt idx="256">
                  <c:v>443</c:v>
                </c:pt>
                <c:pt idx="257">
                  <c:v>198.5</c:v>
                </c:pt>
                <c:pt idx="258">
                  <c:v>160.5</c:v>
                </c:pt>
                <c:pt idx="259">
                  <c:v>206.69999694824219</c:v>
                </c:pt>
                <c:pt idx="260">
                  <c:v>230.80000305175781</c:v>
                </c:pt>
                <c:pt idx="261">
                  <c:v>180</c:v>
                </c:pt>
                <c:pt idx="262">
                  <c:v>157</c:v>
                </c:pt>
                <c:pt idx="263">
                  <c:v>191</c:v>
                </c:pt>
                <c:pt idx="264">
                  <c:v>227.30000305175781</c:v>
                </c:pt>
                <c:pt idx="265">
                  <c:v>337.70001220703125</c:v>
                </c:pt>
                <c:pt idx="266">
                  <c:v>440.5</c:v>
                </c:pt>
                <c:pt idx="267">
                  <c:v>351.29998779296875</c:v>
                </c:pt>
                <c:pt idx="268">
                  <c:v>219.19999694824219</c:v>
                </c:pt>
                <c:pt idx="269">
                  <c:v>185.30000305175781</c:v>
                </c:pt>
                <c:pt idx="270">
                  <c:v>206.69999694824219</c:v>
                </c:pt>
                <c:pt idx="271">
                  <c:v>235.5</c:v>
                </c:pt>
                <c:pt idx="272">
                  <c:v>238.80000305175781</c:v>
                </c:pt>
                <c:pt idx="273">
                  <c:v>239</c:v>
                </c:pt>
                <c:pt idx="274">
                  <c:v>240.5</c:v>
                </c:pt>
                <c:pt idx="275">
                  <c:v>267</c:v>
                </c:pt>
                <c:pt idx="276">
                  <c:v>304</c:v>
                </c:pt>
                <c:pt idx="277">
                  <c:v>287.29998779296875</c:v>
                </c:pt>
                <c:pt idx="278">
                  <c:v>262.29998779296875</c:v>
                </c:pt>
                <c:pt idx="279">
                  <c:v>322.5</c:v>
                </c:pt>
                <c:pt idx="280">
                  <c:v>372.79998779296875</c:v>
                </c:pt>
                <c:pt idx="281">
                  <c:v>509.79998779296875</c:v>
                </c:pt>
                <c:pt idx="282">
                  <c:v>2346</c:v>
                </c:pt>
                <c:pt idx="283">
                  <c:v>23360</c:v>
                </c:pt>
                <c:pt idx="284">
                  <c:v>121200</c:v>
                </c:pt>
                <c:pt idx="285">
                  <c:v>226700</c:v>
                </c:pt>
                <c:pt idx="286">
                  <c:v>178900</c:v>
                </c:pt>
                <c:pt idx="287">
                  <c:v>57930</c:v>
                </c:pt>
                <c:pt idx="288">
                  <c:v>6674</c:v>
                </c:pt>
                <c:pt idx="289">
                  <c:v>990.79998779296875</c:v>
                </c:pt>
                <c:pt idx="290">
                  <c:v>792.5</c:v>
                </c:pt>
                <c:pt idx="291">
                  <c:v>1494</c:v>
                </c:pt>
                <c:pt idx="292">
                  <c:v>1766</c:v>
                </c:pt>
                <c:pt idx="293">
                  <c:v>1130</c:v>
                </c:pt>
                <c:pt idx="294">
                  <c:v>475</c:v>
                </c:pt>
                <c:pt idx="295">
                  <c:v>328.79998779296875</c:v>
                </c:pt>
                <c:pt idx="296">
                  <c:v>697.29998779296875</c:v>
                </c:pt>
                <c:pt idx="297">
                  <c:v>1447</c:v>
                </c:pt>
                <c:pt idx="298">
                  <c:v>1581</c:v>
                </c:pt>
                <c:pt idx="299">
                  <c:v>835.20001220703125</c:v>
                </c:pt>
                <c:pt idx="300">
                  <c:v>288.5</c:v>
                </c:pt>
                <c:pt idx="301">
                  <c:v>181.69999694824219</c:v>
                </c:pt>
                <c:pt idx="302">
                  <c:v>184</c:v>
                </c:pt>
                <c:pt idx="303">
                  <c:v>506.29998779296875</c:v>
                </c:pt>
                <c:pt idx="304">
                  <c:v>1167</c:v>
                </c:pt>
                <c:pt idx="305">
                  <c:v>1312</c:v>
                </c:pt>
                <c:pt idx="306">
                  <c:v>682.20001220703125</c:v>
                </c:pt>
                <c:pt idx="307">
                  <c:v>209.19999694824219</c:v>
                </c:pt>
                <c:pt idx="308">
                  <c:v>149</c:v>
                </c:pt>
                <c:pt idx="309">
                  <c:v>239</c:v>
                </c:pt>
                <c:pt idx="310">
                  <c:v>338.79998779296875</c:v>
                </c:pt>
                <c:pt idx="311">
                  <c:v>290.5</c:v>
                </c:pt>
                <c:pt idx="312">
                  <c:v>183</c:v>
                </c:pt>
                <c:pt idx="313">
                  <c:v>161.30000305175781</c:v>
                </c:pt>
                <c:pt idx="314">
                  <c:v>211.19999694824219</c:v>
                </c:pt>
                <c:pt idx="315">
                  <c:v>296</c:v>
                </c:pt>
                <c:pt idx="316">
                  <c:v>365.79998779296875</c:v>
                </c:pt>
                <c:pt idx="317">
                  <c:v>299.29998779296875</c:v>
                </c:pt>
                <c:pt idx="318">
                  <c:v>216.80000305175781</c:v>
                </c:pt>
                <c:pt idx="319">
                  <c:v>252</c:v>
                </c:pt>
                <c:pt idx="320">
                  <c:v>275</c:v>
                </c:pt>
                <c:pt idx="321">
                  <c:v>235.69999694824219</c:v>
                </c:pt>
                <c:pt idx="322">
                  <c:v>173</c:v>
                </c:pt>
                <c:pt idx="323">
                  <c:v>139.80000305175781</c:v>
                </c:pt>
                <c:pt idx="324">
                  <c:v>146.5</c:v>
                </c:pt>
                <c:pt idx="325">
                  <c:v>139.30000305175781</c:v>
                </c:pt>
                <c:pt idx="326">
                  <c:v>166.80000305175781</c:v>
                </c:pt>
                <c:pt idx="327">
                  <c:v>247.30000305175781</c:v>
                </c:pt>
                <c:pt idx="328">
                  <c:v>246.19999694824219</c:v>
                </c:pt>
                <c:pt idx="329">
                  <c:v>215</c:v>
                </c:pt>
                <c:pt idx="330">
                  <c:v>356.5</c:v>
                </c:pt>
                <c:pt idx="331">
                  <c:v>651.5</c:v>
                </c:pt>
                <c:pt idx="332">
                  <c:v>1759</c:v>
                </c:pt>
                <c:pt idx="333">
                  <c:v>13750</c:v>
                </c:pt>
                <c:pt idx="334">
                  <c:v>77730</c:v>
                </c:pt>
                <c:pt idx="335">
                  <c:v>163400</c:v>
                </c:pt>
                <c:pt idx="336">
                  <c:v>148900</c:v>
                </c:pt>
                <c:pt idx="337">
                  <c:v>58770</c:v>
                </c:pt>
                <c:pt idx="338">
                  <c:v>9054</c:v>
                </c:pt>
                <c:pt idx="339">
                  <c:v>1519</c:v>
                </c:pt>
                <c:pt idx="340">
                  <c:v>863.70001220703125</c:v>
                </c:pt>
                <c:pt idx="341">
                  <c:v>1375</c:v>
                </c:pt>
                <c:pt idx="342">
                  <c:v>1639</c:v>
                </c:pt>
                <c:pt idx="343">
                  <c:v>1148</c:v>
                </c:pt>
                <c:pt idx="344">
                  <c:v>564.29998779296875</c:v>
                </c:pt>
                <c:pt idx="345">
                  <c:v>411.5</c:v>
                </c:pt>
                <c:pt idx="346">
                  <c:v>634.5</c:v>
                </c:pt>
                <c:pt idx="347">
                  <c:v>1331</c:v>
                </c:pt>
                <c:pt idx="348">
                  <c:v>1724</c:v>
                </c:pt>
                <c:pt idx="349">
                  <c:v>1039</c:v>
                </c:pt>
                <c:pt idx="350">
                  <c:v>306.70001220703125</c:v>
                </c:pt>
                <c:pt idx="351">
                  <c:v>156.30000305175781</c:v>
                </c:pt>
                <c:pt idx="352">
                  <c:v>157.69999694824219</c:v>
                </c:pt>
                <c:pt idx="353">
                  <c:v>298.5</c:v>
                </c:pt>
                <c:pt idx="354">
                  <c:v>620</c:v>
                </c:pt>
                <c:pt idx="355">
                  <c:v>739.5</c:v>
                </c:pt>
                <c:pt idx="356">
                  <c:v>513.79998779296875</c:v>
                </c:pt>
                <c:pt idx="357">
                  <c:v>291.79998779296875</c:v>
                </c:pt>
                <c:pt idx="358">
                  <c:v>224.5</c:v>
                </c:pt>
                <c:pt idx="359">
                  <c:v>261.5</c:v>
                </c:pt>
                <c:pt idx="360">
                  <c:v>317.79998779296875</c:v>
                </c:pt>
                <c:pt idx="361">
                  <c:v>274.5</c:v>
                </c:pt>
                <c:pt idx="362">
                  <c:v>173.80000305175781</c:v>
                </c:pt>
                <c:pt idx="363">
                  <c:v>127.5</c:v>
                </c:pt>
                <c:pt idx="364">
                  <c:v>214.5</c:v>
                </c:pt>
                <c:pt idx="365">
                  <c:v>327</c:v>
                </c:pt>
                <c:pt idx="366">
                  <c:v>272.79998779296875</c:v>
                </c:pt>
                <c:pt idx="367">
                  <c:v>162.69999694824219</c:v>
                </c:pt>
                <c:pt idx="368">
                  <c:v>120.19999694824219</c:v>
                </c:pt>
                <c:pt idx="369">
                  <c:v>112.69999694824219</c:v>
                </c:pt>
                <c:pt idx="370">
                  <c:v>107.30000305175781</c:v>
                </c:pt>
                <c:pt idx="371">
                  <c:v>79</c:v>
                </c:pt>
                <c:pt idx="372">
                  <c:v>56.25</c:v>
                </c:pt>
                <c:pt idx="373">
                  <c:v>71.25</c:v>
                </c:pt>
                <c:pt idx="374">
                  <c:v>122.80000305175781</c:v>
                </c:pt>
                <c:pt idx="375">
                  <c:v>138.5</c:v>
                </c:pt>
                <c:pt idx="376">
                  <c:v>119.5</c:v>
                </c:pt>
                <c:pt idx="377">
                  <c:v>156.5</c:v>
                </c:pt>
                <c:pt idx="378">
                  <c:v>168</c:v>
                </c:pt>
                <c:pt idx="379">
                  <c:v>144.80000305175781</c:v>
                </c:pt>
                <c:pt idx="380">
                  <c:v>227.5</c:v>
                </c:pt>
                <c:pt idx="381">
                  <c:v>343</c:v>
                </c:pt>
                <c:pt idx="382">
                  <c:v>936.29998779296875</c:v>
                </c:pt>
                <c:pt idx="383">
                  <c:v>6656</c:v>
                </c:pt>
                <c:pt idx="384">
                  <c:v>34290</c:v>
                </c:pt>
                <c:pt idx="385">
                  <c:v>76580</c:v>
                </c:pt>
                <c:pt idx="386">
                  <c:v>81040</c:v>
                </c:pt>
                <c:pt idx="387">
                  <c:v>41480</c:v>
                </c:pt>
                <c:pt idx="388">
                  <c:v>9794</c:v>
                </c:pt>
                <c:pt idx="389">
                  <c:v>1481</c:v>
                </c:pt>
                <c:pt idx="390">
                  <c:v>482.5</c:v>
                </c:pt>
                <c:pt idx="391">
                  <c:v>415.5</c:v>
                </c:pt>
                <c:pt idx="392">
                  <c:v>589.5</c:v>
                </c:pt>
                <c:pt idx="393">
                  <c:v>553.20001220703125</c:v>
                </c:pt>
                <c:pt idx="394">
                  <c:v>304.29998779296875</c:v>
                </c:pt>
                <c:pt idx="395">
                  <c:v>150.5</c:v>
                </c:pt>
                <c:pt idx="396">
                  <c:v>208.5</c:v>
                </c:pt>
                <c:pt idx="397">
                  <c:v>443.79998779296875</c:v>
                </c:pt>
                <c:pt idx="398">
                  <c:v>618.5</c:v>
                </c:pt>
                <c:pt idx="399">
                  <c:v>445.20001220703125</c:v>
                </c:pt>
                <c:pt idx="400">
                  <c:v>187</c:v>
                </c:pt>
                <c:pt idx="401">
                  <c:v>134.69999694824219</c:v>
                </c:pt>
                <c:pt idx="402">
                  <c:v>176</c:v>
                </c:pt>
                <c:pt idx="403">
                  <c:v>181.69999694824219</c:v>
                </c:pt>
                <c:pt idx="404">
                  <c:v>157.30000305175781</c:v>
                </c:pt>
                <c:pt idx="405">
                  <c:v>141.5</c:v>
                </c:pt>
                <c:pt idx="406">
                  <c:v>149.5</c:v>
                </c:pt>
                <c:pt idx="407">
                  <c:v>161.5</c:v>
                </c:pt>
                <c:pt idx="408">
                  <c:v>147.19999694824219</c:v>
                </c:pt>
                <c:pt idx="409">
                  <c:v>140.80000305175781</c:v>
                </c:pt>
                <c:pt idx="410">
                  <c:v>142.5</c:v>
                </c:pt>
                <c:pt idx="411">
                  <c:v>114.5</c:v>
                </c:pt>
                <c:pt idx="412">
                  <c:v>89</c:v>
                </c:pt>
                <c:pt idx="413">
                  <c:v>80.5</c:v>
                </c:pt>
                <c:pt idx="414">
                  <c:v>107</c:v>
                </c:pt>
                <c:pt idx="415">
                  <c:v>189</c:v>
                </c:pt>
                <c:pt idx="416">
                  <c:v>279.5</c:v>
                </c:pt>
                <c:pt idx="417">
                  <c:v>265.5</c:v>
                </c:pt>
                <c:pt idx="418">
                  <c:v>143.30000305175781</c:v>
                </c:pt>
                <c:pt idx="419">
                  <c:v>71.75</c:v>
                </c:pt>
                <c:pt idx="420">
                  <c:v>69.5</c:v>
                </c:pt>
                <c:pt idx="421">
                  <c:v>96.25</c:v>
                </c:pt>
                <c:pt idx="422">
                  <c:v>129.80000305175781</c:v>
                </c:pt>
                <c:pt idx="423">
                  <c:v>142.5</c:v>
                </c:pt>
                <c:pt idx="424">
                  <c:v>184</c:v>
                </c:pt>
                <c:pt idx="425">
                  <c:v>200</c:v>
                </c:pt>
                <c:pt idx="426">
                  <c:v>151.80000305175781</c:v>
                </c:pt>
                <c:pt idx="427">
                  <c:v>119.5</c:v>
                </c:pt>
                <c:pt idx="428">
                  <c:v>110.5</c:v>
                </c:pt>
                <c:pt idx="429">
                  <c:v>103.30000305175781</c:v>
                </c:pt>
                <c:pt idx="430">
                  <c:v>108.30000305175781</c:v>
                </c:pt>
                <c:pt idx="431">
                  <c:v>204.30000305175781</c:v>
                </c:pt>
                <c:pt idx="432">
                  <c:v>794</c:v>
                </c:pt>
                <c:pt idx="433">
                  <c:v>4099</c:v>
                </c:pt>
                <c:pt idx="434">
                  <c:v>14610</c:v>
                </c:pt>
                <c:pt idx="435">
                  <c:v>27850</c:v>
                </c:pt>
                <c:pt idx="436">
                  <c:v>29010</c:v>
                </c:pt>
                <c:pt idx="437">
                  <c:v>16860</c:v>
                </c:pt>
                <c:pt idx="438">
                  <c:v>5468</c:v>
                </c:pt>
                <c:pt idx="439">
                  <c:v>1299</c:v>
                </c:pt>
                <c:pt idx="440">
                  <c:v>560.5</c:v>
                </c:pt>
                <c:pt idx="441">
                  <c:v>385</c:v>
                </c:pt>
                <c:pt idx="442">
                  <c:v>359.5</c:v>
                </c:pt>
                <c:pt idx="443">
                  <c:v>283.70001220703125</c:v>
                </c:pt>
                <c:pt idx="444">
                  <c:v>185.30000305175781</c:v>
                </c:pt>
                <c:pt idx="445">
                  <c:v>92.25</c:v>
                </c:pt>
                <c:pt idx="446">
                  <c:v>66.25</c:v>
                </c:pt>
                <c:pt idx="447">
                  <c:v>126.80000305175781</c:v>
                </c:pt>
                <c:pt idx="448">
                  <c:v>167.80000305175781</c:v>
                </c:pt>
                <c:pt idx="449">
                  <c:v>135.30000305175781</c:v>
                </c:pt>
                <c:pt idx="450">
                  <c:v>91.75</c:v>
                </c:pt>
                <c:pt idx="451">
                  <c:v>80.5</c:v>
                </c:pt>
                <c:pt idx="452">
                  <c:v>64.75</c:v>
                </c:pt>
                <c:pt idx="453">
                  <c:v>60</c:v>
                </c:pt>
                <c:pt idx="454">
                  <c:v>100.19999694824219</c:v>
                </c:pt>
                <c:pt idx="455">
                  <c:v>148.5</c:v>
                </c:pt>
                <c:pt idx="456">
                  <c:v>142</c:v>
                </c:pt>
                <c:pt idx="457">
                  <c:v>113</c:v>
                </c:pt>
                <c:pt idx="458">
                  <c:v>149.80000305175781</c:v>
                </c:pt>
                <c:pt idx="459">
                  <c:v>165</c:v>
                </c:pt>
                <c:pt idx="460">
                  <c:v>78.25</c:v>
                </c:pt>
                <c:pt idx="461">
                  <c:v>36</c:v>
                </c:pt>
                <c:pt idx="462">
                  <c:v>82.75</c:v>
                </c:pt>
                <c:pt idx="463">
                  <c:v>126</c:v>
                </c:pt>
                <c:pt idx="464">
                  <c:v>145.5</c:v>
                </c:pt>
                <c:pt idx="465">
                  <c:v>128.80000305175781</c:v>
                </c:pt>
                <c:pt idx="466">
                  <c:v>89.25</c:v>
                </c:pt>
                <c:pt idx="467">
                  <c:v>72.25</c:v>
                </c:pt>
                <c:pt idx="468">
                  <c:v>57</c:v>
                </c:pt>
                <c:pt idx="469">
                  <c:v>50.25</c:v>
                </c:pt>
                <c:pt idx="470">
                  <c:v>65.25</c:v>
                </c:pt>
                <c:pt idx="471">
                  <c:v>55.25</c:v>
                </c:pt>
                <c:pt idx="472">
                  <c:v>38.5</c:v>
                </c:pt>
                <c:pt idx="473">
                  <c:v>48</c:v>
                </c:pt>
                <c:pt idx="474">
                  <c:v>58.5</c:v>
                </c:pt>
                <c:pt idx="475">
                  <c:v>47.75</c:v>
                </c:pt>
                <c:pt idx="476">
                  <c:v>30.25</c:v>
                </c:pt>
                <c:pt idx="477">
                  <c:v>32.5</c:v>
                </c:pt>
                <c:pt idx="478">
                  <c:v>60.75</c:v>
                </c:pt>
                <c:pt idx="479">
                  <c:v>113</c:v>
                </c:pt>
                <c:pt idx="480">
                  <c:v>192</c:v>
                </c:pt>
                <c:pt idx="481">
                  <c:v>243</c:v>
                </c:pt>
                <c:pt idx="482">
                  <c:v>463.29998779296875</c:v>
                </c:pt>
                <c:pt idx="483">
                  <c:v>1454</c:v>
                </c:pt>
                <c:pt idx="484">
                  <c:v>4199</c:v>
                </c:pt>
                <c:pt idx="485">
                  <c:v>8146</c:v>
                </c:pt>
                <c:pt idx="486">
                  <c:v>9135</c:v>
                </c:pt>
                <c:pt idx="487">
                  <c:v>5700</c:v>
                </c:pt>
                <c:pt idx="488">
                  <c:v>2070</c:v>
                </c:pt>
                <c:pt idx="489">
                  <c:v>572.5</c:v>
                </c:pt>
                <c:pt idx="490">
                  <c:v>212.30000305175781</c:v>
                </c:pt>
                <c:pt idx="491">
                  <c:v>158.5</c:v>
                </c:pt>
                <c:pt idx="492">
                  <c:v>113.5</c:v>
                </c:pt>
                <c:pt idx="493">
                  <c:v>51.75</c:v>
                </c:pt>
                <c:pt idx="494">
                  <c:v>31.25</c:v>
                </c:pt>
                <c:pt idx="495">
                  <c:v>42.5</c:v>
                </c:pt>
                <c:pt idx="496">
                  <c:v>69</c:v>
                </c:pt>
                <c:pt idx="497">
                  <c:v>85.5</c:v>
                </c:pt>
                <c:pt idx="498">
                  <c:v>63.75</c:v>
                </c:pt>
                <c:pt idx="499">
                  <c:v>46.5</c:v>
                </c:pt>
                <c:pt idx="500">
                  <c:v>49.25</c:v>
                </c:pt>
                <c:pt idx="501">
                  <c:v>49.75</c:v>
                </c:pt>
                <c:pt idx="502">
                  <c:v>40.75</c:v>
                </c:pt>
                <c:pt idx="503">
                  <c:v>37.5</c:v>
                </c:pt>
                <c:pt idx="504">
                  <c:v>38.75</c:v>
                </c:pt>
                <c:pt idx="505">
                  <c:v>24.25</c:v>
                </c:pt>
                <c:pt idx="506">
                  <c:v>17.5</c:v>
                </c:pt>
                <c:pt idx="507">
                  <c:v>24.75</c:v>
                </c:pt>
                <c:pt idx="508">
                  <c:v>47.25</c:v>
                </c:pt>
                <c:pt idx="509">
                  <c:v>66</c:v>
                </c:pt>
                <c:pt idx="510">
                  <c:v>63</c:v>
                </c:pt>
                <c:pt idx="511">
                  <c:v>75.25</c:v>
                </c:pt>
                <c:pt idx="512">
                  <c:v>84.75</c:v>
                </c:pt>
                <c:pt idx="513">
                  <c:v>67.5</c:v>
                </c:pt>
                <c:pt idx="514">
                  <c:v>47.5</c:v>
                </c:pt>
                <c:pt idx="515">
                  <c:v>51.75</c:v>
                </c:pt>
                <c:pt idx="516">
                  <c:v>61.5</c:v>
                </c:pt>
                <c:pt idx="517">
                  <c:v>46.5</c:v>
                </c:pt>
                <c:pt idx="518">
                  <c:v>34</c:v>
                </c:pt>
                <c:pt idx="519">
                  <c:v>45.25</c:v>
                </c:pt>
                <c:pt idx="520">
                  <c:v>63.25</c:v>
                </c:pt>
                <c:pt idx="521">
                  <c:v>65.25</c:v>
                </c:pt>
                <c:pt idx="522">
                  <c:v>58.25</c:v>
                </c:pt>
                <c:pt idx="523">
                  <c:v>59.75</c:v>
                </c:pt>
                <c:pt idx="524">
                  <c:v>52.5</c:v>
                </c:pt>
                <c:pt idx="525">
                  <c:v>31.5</c:v>
                </c:pt>
                <c:pt idx="526">
                  <c:v>45.5</c:v>
                </c:pt>
                <c:pt idx="527">
                  <c:v>96.5</c:v>
                </c:pt>
                <c:pt idx="528">
                  <c:v>134</c:v>
                </c:pt>
                <c:pt idx="529">
                  <c:v>163.80000305175781</c:v>
                </c:pt>
                <c:pt idx="530">
                  <c:v>191</c:v>
                </c:pt>
                <c:pt idx="531">
                  <c:v>248.5</c:v>
                </c:pt>
                <c:pt idx="532">
                  <c:v>352.5</c:v>
                </c:pt>
                <c:pt idx="533">
                  <c:v>655</c:v>
                </c:pt>
                <c:pt idx="534">
                  <c:v>1550</c:v>
                </c:pt>
                <c:pt idx="535">
                  <c:v>2535</c:v>
                </c:pt>
                <c:pt idx="536">
                  <c:v>2428</c:v>
                </c:pt>
                <c:pt idx="537">
                  <c:v>1491</c:v>
                </c:pt>
                <c:pt idx="538">
                  <c:v>759</c:v>
                </c:pt>
                <c:pt idx="539">
                  <c:v>433.5</c:v>
                </c:pt>
                <c:pt idx="540">
                  <c:v>372.79998779296875</c:v>
                </c:pt>
                <c:pt idx="541">
                  <c:v>348.70001220703125</c:v>
                </c:pt>
                <c:pt idx="542">
                  <c:v>263.5</c:v>
                </c:pt>
                <c:pt idx="543">
                  <c:v>188.30000305175781</c:v>
                </c:pt>
                <c:pt idx="544">
                  <c:v>114.5</c:v>
                </c:pt>
                <c:pt idx="545">
                  <c:v>77.5</c:v>
                </c:pt>
                <c:pt idx="546">
                  <c:v>56.75</c:v>
                </c:pt>
                <c:pt idx="547">
                  <c:v>39</c:v>
                </c:pt>
                <c:pt idx="548">
                  <c:v>60.5</c:v>
                </c:pt>
                <c:pt idx="549">
                  <c:v>73</c:v>
                </c:pt>
                <c:pt idx="550">
                  <c:v>42.25</c:v>
                </c:pt>
                <c:pt idx="551">
                  <c:v>22.25</c:v>
                </c:pt>
                <c:pt idx="552">
                  <c:v>23.75</c:v>
                </c:pt>
                <c:pt idx="553">
                  <c:v>37.5</c:v>
                </c:pt>
                <c:pt idx="554">
                  <c:v>74.5</c:v>
                </c:pt>
                <c:pt idx="555">
                  <c:v>95.75</c:v>
                </c:pt>
                <c:pt idx="556">
                  <c:v>99</c:v>
                </c:pt>
                <c:pt idx="557">
                  <c:v>112.30000305175781</c:v>
                </c:pt>
                <c:pt idx="558">
                  <c:v>116.30000305175781</c:v>
                </c:pt>
                <c:pt idx="559">
                  <c:v>96.5</c:v>
                </c:pt>
                <c:pt idx="560">
                  <c:v>67.25</c:v>
                </c:pt>
                <c:pt idx="561">
                  <c:v>49</c:v>
                </c:pt>
                <c:pt idx="562">
                  <c:v>38.75</c:v>
                </c:pt>
                <c:pt idx="563">
                  <c:v>46.75</c:v>
                </c:pt>
                <c:pt idx="564">
                  <c:v>70</c:v>
                </c:pt>
                <c:pt idx="565">
                  <c:v>57.25</c:v>
                </c:pt>
                <c:pt idx="566">
                  <c:v>27.25</c:v>
                </c:pt>
                <c:pt idx="567">
                  <c:v>20.25</c:v>
                </c:pt>
                <c:pt idx="568">
                  <c:v>16.25</c:v>
                </c:pt>
                <c:pt idx="569">
                  <c:v>21.25</c:v>
                </c:pt>
                <c:pt idx="570">
                  <c:v>39.75</c:v>
                </c:pt>
                <c:pt idx="571">
                  <c:v>39.75</c:v>
                </c:pt>
                <c:pt idx="572">
                  <c:v>35.25</c:v>
                </c:pt>
                <c:pt idx="573">
                  <c:v>36.75</c:v>
                </c:pt>
                <c:pt idx="574">
                  <c:v>29.25</c:v>
                </c:pt>
                <c:pt idx="575">
                  <c:v>22</c:v>
                </c:pt>
                <c:pt idx="576">
                  <c:v>25.25</c:v>
                </c:pt>
                <c:pt idx="577">
                  <c:v>43.75</c:v>
                </c:pt>
                <c:pt idx="578">
                  <c:v>80.5</c:v>
                </c:pt>
                <c:pt idx="579">
                  <c:v>106.30000305175781</c:v>
                </c:pt>
                <c:pt idx="580">
                  <c:v>87.5</c:v>
                </c:pt>
                <c:pt idx="581">
                  <c:v>69.5</c:v>
                </c:pt>
                <c:pt idx="582">
                  <c:v>89.25</c:v>
                </c:pt>
                <c:pt idx="583">
                  <c:v>134.5</c:v>
                </c:pt>
                <c:pt idx="584">
                  <c:v>243.80000305175781</c:v>
                </c:pt>
                <c:pt idx="585">
                  <c:v>402.29998779296875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921-48BE-A239-99E61828B51D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{12 min}'!$G$10:$G$11</c:f>
              <c:numCache>
                <c:formatCode>General</c:formatCode>
                <c:ptCount val="2"/>
                <c:pt idx="0">
                  <c:v>524.30694580078125</c:v>
                </c:pt>
                <c:pt idx="1">
                  <c:v>527.95916748046875</c:v>
                </c:pt>
              </c:numCache>
            </c:numRef>
          </c:xVal>
          <c:yVal>
            <c:numRef>
              <c:f>'Sheet1 {12 min}'!$F$13:$F$14</c:f>
              <c:numCache>
                <c:formatCode>General</c:formatCode>
                <c:ptCount val="2"/>
                <c:pt idx="0">
                  <c:v>22670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921-48BE-A239-99E61828B51D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{12 min}'!$G$4,'Sheet1 {12 min}'!$G$4)</c:f>
              <c:numCache>
                <c:formatCode>General</c:formatCode>
                <c:ptCount val="2"/>
                <c:pt idx="0">
                  <c:v>526.14373779296875</c:v>
                </c:pt>
                <c:pt idx="1">
                  <c:v>526.14373779296875</c:v>
                </c:pt>
              </c:numCache>
            </c:numRef>
          </c:xVal>
          <c:yVal>
            <c:numRef>
              <c:f>'Sheet1 {12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921-48BE-A239-99E61828B51D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{12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19660</c:v>
                </c:pt>
                <c:pt idx="2">
                  <c:v>65340</c:v>
                </c:pt>
                <c:pt idx="3">
                  <c:v>146300</c:v>
                </c:pt>
                <c:pt idx="4">
                  <c:v>217800</c:v>
                </c:pt>
                <c:pt idx="5">
                  <c:v>226700</c:v>
                </c:pt>
                <c:pt idx="6">
                  <c:v>163400</c:v>
                </c:pt>
                <c:pt idx="7">
                  <c:v>81040</c:v>
                </c:pt>
                <c:pt idx="8">
                  <c:v>29010</c:v>
                </c:pt>
                <c:pt idx="9">
                  <c:v>9135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921-48BE-A239-99E61828B51D}"/>
            </c:ext>
          </c:extLst>
        </c:ser>
        <c:ser>
          <c:idx val="4"/>
          <c:order val="4"/>
          <c:tx>
            <c:v>Binomial p = 0.272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min}'!$P$1:$P$31</c:f>
              <c:numCache>
                <c:formatCode>General</c:formatCode>
                <c:ptCount val="31"/>
                <c:pt idx="0">
                  <c:v>2356.1431550948455</c:v>
                </c:pt>
                <c:pt idx="1">
                  <c:v>18301.841389928279</c:v>
                </c:pt>
                <c:pt idx="2">
                  <c:v>66005.974603395705</c:v>
                </c:pt>
                <c:pt idx="3">
                  <c:v>146003.67094036739</c:v>
                </c:pt>
                <c:pt idx="4">
                  <c:v>218002.27374290521</c:v>
                </c:pt>
                <c:pt idx="5">
                  <c:v>226451.09560663812</c:v>
                </c:pt>
                <c:pt idx="6">
                  <c:v>163551.82442308337</c:v>
                </c:pt>
                <c:pt idx="7">
                  <c:v>81449.223252331052</c:v>
                </c:pt>
                <c:pt idx="8">
                  <c:v>28386.321340770482</c:v>
                </c:pt>
                <c:pt idx="9">
                  <c:v>7506.4647902805609</c:v>
                </c:pt>
                <c:pt idx="10">
                  <c:v>1602.1712327405348</c:v>
                </c:pt>
                <c:pt idx="11">
                  <c:v>287.87625552163115</c:v>
                </c:pt>
                <c:pt idx="12">
                  <c:v>44.830347056331746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921-48BE-A239-99E61828B51D}"/>
            </c:ext>
          </c:extLst>
        </c:ser>
        <c:ser>
          <c:idx val="5"/>
          <c:order val="5"/>
          <c:tx>
            <c:v>Bimodal(1) 6.2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min}'!$M$1:$M$31</c:f>
              <c:numCache>
                <c:formatCode>General</c:formatCode>
                <c:ptCount val="31"/>
                <c:pt idx="0">
                  <c:v>1725.327625542199</c:v>
                </c:pt>
                <c:pt idx="1">
                  <c:v>11334.433766100456</c:v>
                </c:pt>
                <c:pt idx="2">
                  <c:v>32279.707898218232</c:v>
                </c:pt>
                <c:pt idx="3">
                  <c:v>52225.788279479049</c:v>
                </c:pt>
                <c:pt idx="4">
                  <c:v>52993.432217599708</c:v>
                </c:pt>
                <c:pt idx="5">
                  <c:v>35360.218032994177</c:v>
                </c:pt>
                <c:pt idx="6">
                  <c:v>16058.524496953429</c:v>
                </c:pt>
                <c:pt idx="7">
                  <c:v>5212.6596369652279</c:v>
                </c:pt>
                <c:pt idx="8">
                  <c:v>1306.7206318803026</c:v>
                </c:pt>
                <c:pt idx="9">
                  <c:v>267.50406300374414</c:v>
                </c:pt>
                <c:pt idx="10">
                  <c:v>46.462817235778125</c:v>
                </c:pt>
                <c:pt idx="11">
                  <c:v>7.0325890752416829</c:v>
                </c:pt>
                <c:pt idx="12">
                  <c:v>0.94500833992468003</c:v>
                </c:pt>
                <c:pt idx="13">
                  <c:v>0.11348446240364674</c:v>
                </c:pt>
                <c:pt idx="14">
                  <c:v>1.1714486692772062E-2</c:v>
                </c:pt>
                <c:pt idx="15">
                  <c:v>8.4613199990192425E-4</c:v>
                </c:pt>
                <c:pt idx="16">
                  <c:v>1.551791007501995E-5</c:v>
                </c:pt>
                <c:pt idx="17">
                  <c:v>1.2486238198936061E-14</c:v>
                </c:pt>
                <c:pt idx="18">
                  <c:v>1.2486238198936061E-14</c:v>
                </c:pt>
                <c:pt idx="19">
                  <c:v>1.2486238198936061E-14</c:v>
                </c:pt>
                <c:pt idx="20">
                  <c:v>1.2486238198936061E-14</c:v>
                </c:pt>
                <c:pt idx="21">
                  <c:v>1.2486238198936061E-14</c:v>
                </c:pt>
                <c:pt idx="22">
                  <c:v>1.2486238198936061E-14</c:v>
                </c:pt>
                <c:pt idx="23">
                  <c:v>1.2486238198936061E-14</c:v>
                </c:pt>
                <c:pt idx="24">
                  <c:v>1.2486238198936061E-14</c:v>
                </c:pt>
                <c:pt idx="25">
                  <c:v>1.2486238198936061E-14</c:v>
                </c:pt>
                <c:pt idx="26">
                  <c:v>1.2486238198936061E-14</c:v>
                </c:pt>
                <c:pt idx="27">
                  <c:v>1.2486238198936061E-14</c:v>
                </c:pt>
                <c:pt idx="28">
                  <c:v>1.2486238198936061E-14</c:v>
                </c:pt>
                <c:pt idx="29">
                  <c:v>1.2486238198936061E-14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3921-48BE-A239-99E61828B51D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{12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{12 min}'!$O$1:$O$31</c:f>
              <c:numCache>
                <c:formatCode>General</c:formatCode>
                <c:ptCount val="31"/>
                <c:pt idx="0">
                  <c:v>630.81552955264624</c:v>
                </c:pt>
                <c:pt idx="1">
                  <c:v>6967.4076238278221</c:v>
                </c:pt>
                <c:pt idx="2">
                  <c:v>33726.266705177477</c:v>
                </c:pt>
                <c:pt idx="3">
                  <c:v>93777.882660888354</c:v>
                </c:pt>
                <c:pt idx="4">
                  <c:v>165008.8415253055</c:v>
                </c:pt>
                <c:pt idx="5">
                  <c:v>191090.87757364396</c:v>
                </c:pt>
                <c:pt idx="6">
                  <c:v>147493.29992612993</c:v>
                </c:pt>
                <c:pt idx="7">
                  <c:v>76236.563615365827</c:v>
                </c:pt>
                <c:pt idx="8">
                  <c:v>27079.600708890179</c:v>
                </c:pt>
                <c:pt idx="9">
                  <c:v>7238.9607272768171</c:v>
                </c:pt>
                <c:pt idx="10">
                  <c:v>1555.7084155047567</c:v>
                </c:pt>
                <c:pt idx="11">
                  <c:v>280.84366644638948</c:v>
                </c:pt>
                <c:pt idx="12">
                  <c:v>43.885338716407084</c:v>
                </c:pt>
                <c:pt idx="13">
                  <c:v>6.0619309069348128</c:v>
                </c:pt>
                <c:pt idx="14">
                  <c:v>0.74889963020183536</c:v>
                </c:pt>
                <c:pt idx="15">
                  <c:v>8.1189657037189167E-2</c:v>
                </c:pt>
                <c:pt idx="16">
                  <c:v>6.6358904729989726E-3</c:v>
                </c:pt>
                <c:pt idx="17">
                  <c:v>1.910607533569852E-4</c:v>
                </c:pt>
                <c:pt idx="18">
                  <c:v>1.2486238198936061E-14</c:v>
                </c:pt>
                <c:pt idx="19">
                  <c:v>1.2486238198936061E-14</c:v>
                </c:pt>
                <c:pt idx="20">
                  <c:v>1.2486238198936061E-14</c:v>
                </c:pt>
                <c:pt idx="21">
                  <c:v>1.2486238198936061E-14</c:v>
                </c:pt>
                <c:pt idx="22">
                  <c:v>1.2486238198936061E-14</c:v>
                </c:pt>
                <c:pt idx="23">
                  <c:v>1.2486238198936061E-14</c:v>
                </c:pt>
                <c:pt idx="24">
                  <c:v>1.2486238198936061E-14</c:v>
                </c:pt>
                <c:pt idx="25">
                  <c:v>1.2486238198936061E-14</c:v>
                </c:pt>
                <c:pt idx="26">
                  <c:v>1.2486238198936061E-14</c:v>
                </c:pt>
                <c:pt idx="27">
                  <c:v>1.2486238198936061E-14</c:v>
                </c:pt>
                <c:pt idx="28">
                  <c:v>1.2486238198936061E-14</c:v>
                </c:pt>
                <c:pt idx="29">
                  <c:v>1.2486238198936061E-14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921-48BE-A239-99E61828B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5823"/>
        <c:axId val="294598335"/>
      </c:scatterChart>
      <c:valAx>
        <c:axId val="29460582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598335"/>
        <c:crosses val="autoZero"/>
        <c:crossBetween val="midCat"/>
      </c:valAx>
      <c:valAx>
        <c:axId val="2945983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582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{12 min}'!$I$78</c:f>
              <c:numCache>
                <c:formatCode>General</c:formatCode>
                <c:ptCount val="1"/>
                <c:pt idx="0">
                  <c:v>3.4699415360985211E-2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E9-4BA9-8530-1BEBD5D1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5823"/>
        <c:axId val="2946083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5E9-4BA9-8530-1BEBD5D170A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5E9-4BA9-8530-1BEBD5D170A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5E9-4BA9-8530-1BEBD5D1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5823"/>
        <c:axId val="294608319"/>
      </c:scatterChart>
      <c:catAx>
        <c:axId val="2946058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8319"/>
        <c:crosses val="autoZero"/>
        <c:auto val="1"/>
        <c:lblAlgn val="ctr"/>
        <c:lblOffset val="100"/>
        <c:noMultiLvlLbl val="0"/>
      </c:catAx>
      <c:valAx>
        <c:axId val="2946083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58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{12 min}'!$J$78</c:f>
              <c:numCache>
                <c:formatCode>General</c:formatCode>
                <c:ptCount val="1"/>
                <c:pt idx="0">
                  <c:v>1.6892517255428032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C-4243-9952-75F455DF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590015"/>
        <c:axId val="29460998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min}'!$J$79</c:f>
              <c:numCache>
                <c:formatCode>General</c:formatCode>
                <c:ptCount val="1"/>
                <c:pt idx="0">
                  <c:v>46.328065094723698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C-4243-9952-75F455DF4984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min}'!$J$80</c:f>
              <c:numCache>
                <c:formatCode>General</c:formatCode>
                <c:ptCount val="1"/>
                <c:pt idx="0">
                  <c:v>23.164032547361849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C-4243-9952-75F455DF4984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min}'!$J$81</c:f>
              <c:numCache>
                <c:formatCode>General</c:formatCode>
                <c:ptCount val="1"/>
                <c:pt idx="0">
                  <c:v>11.582016273680924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C-4243-9952-75F455DF4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90015"/>
        <c:axId val="294609983"/>
      </c:scatterChart>
      <c:catAx>
        <c:axId val="294590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09983"/>
        <c:crosses val="autoZero"/>
        <c:auto val="1"/>
        <c:lblAlgn val="ctr"/>
        <c:lblOffset val="100"/>
        <c:noMultiLvlLbl val="0"/>
      </c:catAx>
      <c:valAx>
        <c:axId val="29460998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5900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{12 min}'!$K$78</c:f>
              <c:numCache>
                <c:formatCode>General</c:formatCode>
                <c:ptCount val="1"/>
                <c:pt idx="0">
                  <c:v>0.96552198081412954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C-439A-9F9C-CD5E6F95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15807"/>
        <c:axId val="2946162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{12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C-439A-9F9C-CD5E6F95C0C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{12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C-439A-9F9C-CD5E6F95C0C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{12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BC-439A-9F9C-CD5E6F95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5807"/>
        <c:axId val="294616223"/>
      </c:scatterChart>
      <c:catAx>
        <c:axId val="294615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16223"/>
        <c:crosses val="autoZero"/>
        <c:auto val="1"/>
        <c:lblAlgn val="ctr"/>
        <c:lblOffset val="100"/>
        <c:noMultiLvlLbl val="0"/>
      </c:catAx>
      <c:valAx>
        <c:axId val="2946162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1580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{12 min}'!$K$101:$K$120</c:f>
              <c:numCache>
                <c:formatCode>General</c:formatCode>
                <c:ptCount val="20"/>
                <c:pt idx="0">
                  <c:v>3.9775321058826592</c:v>
                </c:pt>
                <c:pt idx="1">
                  <c:v>2.5299561614237471</c:v>
                </c:pt>
                <c:pt idx="2">
                  <c:v>3.1376888416168414</c:v>
                </c:pt>
                <c:pt idx="3">
                  <c:v>3.8351008275328935</c:v>
                </c:pt>
                <c:pt idx="4">
                  <c:v>3.076234375347628</c:v>
                </c:pt>
                <c:pt idx="5">
                  <c:v>3.5914492154129003</c:v>
                </c:pt>
                <c:pt idx="6">
                  <c:v>3.0086342955765195</c:v>
                </c:pt>
                <c:pt idx="7">
                  <c:v>2.9078779168933555</c:v>
                </c:pt>
                <c:pt idx="8">
                  <c:v>2.7609882411581688</c:v>
                </c:pt>
                <c:pt idx="9">
                  <c:v>3.0315540129365317</c:v>
                </c:pt>
              </c:numCache>
            </c:numRef>
          </c:xVal>
          <c:yVal>
            <c:numRef>
              <c:f>'Sheet1 {12 min}'!$Q$101:$Q$120</c:f>
              <c:numCache>
                <c:formatCode>General</c:formatCode>
                <c:ptCount val="20"/>
                <c:pt idx="0">
                  <c:v>0.88419030210826677</c:v>
                </c:pt>
                <c:pt idx="1">
                  <c:v>0.14487963927086592</c:v>
                </c:pt>
                <c:pt idx="2">
                  <c:v>0.25566157879069001</c:v>
                </c:pt>
                <c:pt idx="3">
                  <c:v>0.88825109183730511</c:v>
                </c:pt>
                <c:pt idx="4">
                  <c:v>0.5723847774173898</c:v>
                </c:pt>
                <c:pt idx="5">
                  <c:v>0.6151659751702111</c:v>
                </c:pt>
                <c:pt idx="6">
                  <c:v>0.48293450610752492</c:v>
                </c:pt>
                <c:pt idx="7">
                  <c:v>0.44550359418171553</c:v>
                </c:pt>
                <c:pt idx="8">
                  <c:v>0.38004184172817324</c:v>
                </c:pt>
                <c:pt idx="9">
                  <c:v>0.21754798291292265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B-4CAF-9039-FC07389EA134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{12 min}'!$M$101:$M$120</c:f>
              <c:numCache>
                <c:formatCode>General</c:formatCode>
                <c:ptCount val="20"/>
                <c:pt idx="0">
                  <c:v>4.0209296078644119</c:v>
                </c:pt>
                <c:pt idx="1">
                  <c:v>4.282806756822203</c:v>
                </c:pt>
                <c:pt idx="2">
                  <c:v>4.3858265554521632</c:v>
                </c:pt>
                <c:pt idx="3">
                  <c:v>5.9374358333748987</c:v>
                </c:pt>
                <c:pt idx="4">
                  <c:v>5.003711953177751</c:v>
                </c:pt>
                <c:pt idx="5">
                  <c:v>4.5524094865556881</c:v>
                </c:pt>
                <c:pt idx="6">
                  <c:v>4.9414457353767052</c:v>
                </c:pt>
                <c:pt idx="7">
                  <c:v>5.000128273889052</c:v>
                </c:pt>
                <c:pt idx="8">
                  <c:v>4.6814713815785867</c:v>
                </c:pt>
                <c:pt idx="9">
                  <c:v>4.2689081078037514</c:v>
                </c:pt>
              </c:numCache>
            </c:numRef>
          </c:xVal>
          <c:yVal>
            <c:numRef>
              <c:f>'Sheet1 {12 min}'!$R$101:$R$120</c:f>
              <c:numCache>
                <c:formatCode>General</c:formatCode>
                <c:ptCount val="20"/>
                <c:pt idx="0">
                  <c:v>0.1158096978917333</c:v>
                </c:pt>
                <c:pt idx="1">
                  <c:v>0.85512036072913411</c:v>
                </c:pt>
                <c:pt idx="2">
                  <c:v>0.74433842120931004</c:v>
                </c:pt>
                <c:pt idx="3">
                  <c:v>0.11174890816269488</c:v>
                </c:pt>
                <c:pt idx="4">
                  <c:v>0.4276152225826102</c:v>
                </c:pt>
                <c:pt idx="5">
                  <c:v>0.38483402482978885</c:v>
                </c:pt>
                <c:pt idx="6">
                  <c:v>0.51706549389247503</c:v>
                </c:pt>
                <c:pt idx="7">
                  <c:v>0.55449640581828452</c:v>
                </c:pt>
                <c:pt idx="8">
                  <c:v>0.61995815827182676</c:v>
                </c:pt>
                <c:pt idx="9">
                  <c:v>0.78245201708707735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B-4CAF-9039-FC07389E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5391"/>
        <c:axId val="294614559"/>
      </c:scatterChart>
      <c:valAx>
        <c:axId val="29461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14559"/>
        <c:crosses val="autoZero"/>
        <c:crossBetween val="midCat"/>
      </c:valAx>
      <c:valAx>
        <c:axId val="29461455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153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{13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{13 min}'!$B$1:$B$586</c:f>
              <c:numCache>
                <c:formatCode>General</c:formatCode>
                <c:ptCount val="586"/>
                <c:pt idx="0">
                  <c:v>0.75</c:v>
                </c:pt>
                <c:pt idx="1">
                  <c:v>4</c:v>
                </c:pt>
                <c:pt idx="2">
                  <c:v>5.75</c:v>
                </c:pt>
                <c:pt idx="3">
                  <c:v>11</c:v>
                </c:pt>
                <c:pt idx="4">
                  <c:v>27.25</c:v>
                </c:pt>
                <c:pt idx="5">
                  <c:v>30.75</c:v>
                </c:pt>
                <c:pt idx="6">
                  <c:v>13.75</c:v>
                </c:pt>
                <c:pt idx="7">
                  <c:v>5.25</c:v>
                </c:pt>
                <c:pt idx="8">
                  <c:v>13</c:v>
                </c:pt>
                <c:pt idx="9">
                  <c:v>15.75</c:v>
                </c:pt>
                <c:pt idx="10">
                  <c:v>6.5</c:v>
                </c:pt>
                <c:pt idx="11">
                  <c:v>0.25</c:v>
                </c:pt>
                <c:pt idx="12">
                  <c:v>6</c:v>
                </c:pt>
                <c:pt idx="13">
                  <c:v>12.25</c:v>
                </c:pt>
                <c:pt idx="14">
                  <c:v>6.5</c:v>
                </c:pt>
                <c:pt idx="15">
                  <c:v>3.75</c:v>
                </c:pt>
                <c:pt idx="16">
                  <c:v>13.25</c:v>
                </c:pt>
                <c:pt idx="17">
                  <c:v>39.5</c:v>
                </c:pt>
                <c:pt idx="18">
                  <c:v>78.25</c:v>
                </c:pt>
                <c:pt idx="19">
                  <c:v>74.25</c:v>
                </c:pt>
                <c:pt idx="20">
                  <c:v>35.5</c:v>
                </c:pt>
                <c:pt idx="21">
                  <c:v>30.5</c:v>
                </c:pt>
                <c:pt idx="22">
                  <c:v>44.5</c:v>
                </c:pt>
                <c:pt idx="23">
                  <c:v>46.25</c:v>
                </c:pt>
                <c:pt idx="24">
                  <c:v>38.25</c:v>
                </c:pt>
                <c:pt idx="25">
                  <c:v>24</c:v>
                </c:pt>
                <c:pt idx="26">
                  <c:v>11.25</c:v>
                </c:pt>
                <c:pt idx="27">
                  <c:v>3</c:v>
                </c:pt>
                <c:pt idx="28">
                  <c:v>13.5</c:v>
                </c:pt>
                <c:pt idx="29">
                  <c:v>57.5</c:v>
                </c:pt>
                <c:pt idx="30">
                  <c:v>105.5</c:v>
                </c:pt>
                <c:pt idx="31">
                  <c:v>136.30000305175781</c:v>
                </c:pt>
                <c:pt idx="32">
                  <c:v>300.20001220703125</c:v>
                </c:pt>
                <c:pt idx="33">
                  <c:v>622.29998779296875</c:v>
                </c:pt>
                <c:pt idx="34">
                  <c:v>717</c:v>
                </c:pt>
                <c:pt idx="35">
                  <c:v>525.5</c:v>
                </c:pt>
                <c:pt idx="36">
                  <c:v>381</c:v>
                </c:pt>
                <c:pt idx="37">
                  <c:v>325.20001220703125</c:v>
                </c:pt>
                <c:pt idx="38">
                  <c:v>356.29998779296875</c:v>
                </c:pt>
                <c:pt idx="39">
                  <c:v>515.70001220703125</c:v>
                </c:pt>
                <c:pt idx="40">
                  <c:v>684.29998779296875</c:v>
                </c:pt>
                <c:pt idx="41">
                  <c:v>818.5</c:v>
                </c:pt>
                <c:pt idx="42">
                  <c:v>829.70001220703125</c:v>
                </c:pt>
                <c:pt idx="43">
                  <c:v>572.29998779296875</c:v>
                </c:pt>
                <c:pt idx="44">
                  <c:v>245.30000305175781</c:v>
                </c:pt>
                <c:pt idx="45">
                  <c:v>89.75</c:v>
                </c:pt>
                <c:pt idx="46">
                  <c:v>59</c:v>
                </c:pt>
                <c:pt idx="47">
                  <c:v>89.25</c:v>
                </c:pt>
                <c:pt idx="48">
                  <c:v>129.80000305175781</c:v>
                </c:pt>
                <c:pt idx="49">
                  <c:v>101.80000305175781</c:v>
                </c:pt>
                <c:pt idx="50">
                  <c:v>56.75</c:v>
                </c:pt>
                <c:pt idx="51">
                  <c:v>48.25</c:v>
                </c:pt>
                <c:pt idx="52">
                  <c:v>39.75</c:v>
                </c:pt>
                <c:pt idx="53">
                  <c:v>22.75</c:v>
                </c:pt>
                <c:pt idx="54">
                  <c:v>15.75</c:v>
                </c:pt>
                <c:pt idx="55">
                  <c:v>32.25</c:v>
                </c:pt>
                <c:pt idx="56">
                  <c:v>68</c:v>
                </c:pt>
                <c:pt idx="57">
                  <c:v>82.75</c:v>
                </c:pt>
                <c:pt idx="58">
                  <c:v>49</c:v>
                </c:pt>
                <c:pt idx="59">
                  <c:v>21.5</c:v>
                </c:pt>
                <c:pt idx="60">
                  <c:v>21</c:v>
                </c:pt>
                <c:pt idx="61">
                  <c:v>18</c:v>
                </c:pt>
                <c:pt idx="62">
                  <c:v>19.5</c:v>
                </c:pt>
                <c:pt idx="63">
                  <c:v>17.5</c:v>
                </c:pt>
                <c:pt idx="64">
                  <c:v>16</c:v>
                </c:pt>
                <c:pt idx="65">
                  <c:v>35.75</c:v>
                </c:pt>
                <c:pt idx="66">
                  <c:v>41.5</c:v>
                </c:pt>
                <c:pt idx="67">
                  <c:v>19.5</c:v>
                </c:pt>
                <c:pt idx="68">
                  <c:v>16.75</c:v>
                </c:pt>
                <c:pt idx="69">
                  <c:v>35</c:v>
                </c:pt>
                <c:pt idx="70">
                  <c:v>52.5</c:v>
                </c:pt>
                <c:pt idx="71">
                  <c:v>55.75</c:v>
                </c:pt>
                <c:pt idx="72">
                  <c:v>36</c:v>
                </c:pt>
                <c:pt idx="73">
                  <c:v>29.75</c:v>
                </c:pt>
                <c:pt idx="74">
                  <c:v>47.5</c:v>
                </c:pt>
                <c:pt idx="75">
                  <c:v>49.25</c:v>
                </c:pt>
                <c:pt idx="76">
                  <c:v>34.25</c:v>
                </c:pt>
                <c:pt idx="77">
                  <c:v>27.25</c:v>
                </c:pt>
                <c:pt idx="78">
                  <c:v>23</c:v>
                </c:pt>
                <c:pt idx="79">
                  <c:v>41.75</c:v>
                </c:pt>
                <c:pt idx="80">
                  <c:v>70.5</c:v>
                </c:pt>
                <c:pt idx="81">
                  <c:v>125</c:v>
                </c:pt>
                <c:pt idx="82">
                  <c:v>522.79998779296875</c:v>
                </c:pt>
                <c:pt idx="83">
                  <c:v>1247</c:v>
                </c:pt>
                <c:pt idx="84">
                  <c:v>1648</c:v>
                </c:pt>
                <c:pt idx="85">
                  <c:v>1345</c:v>
                </c:pt>
                <c:pt idx="86">
                  <c:v>695.70001220703125</c:v>
                </c:pt>
                <c:pt idx="87">
                  <c:v>285.70001220703125</c:v>
                </c:pt>
                <c:pt idx="88">
                  <c:v>177.80000305175781</c:v>
                </c:pt>
                <c:pt idx="89">
                  <c:v>252.5</c:v>
                </c:pt>
                <c:pt idx="90">
                  <c:v>594.5</c:v>
                </c:pt>
                <c:pt idx="91">
                  <c:v>990</c:v>
                </c:pt>
                <c:pt idx="92">
                  <c:v>964.79998779296875</c:v>
                </c:pt>
                <c:pt idx="93">
                  <c:v>545.70001220703125</c:v>
                </c:pt>
                <c:pt idx="94">
                  <c:v>209.80000305175781</c:v>
                </c:pt>
                <c:pt idx="95">
                  <c:v>109.5</c:v>
                </c:pt>
                <c:pt idx="96">
                  <c:v>84.75</c:v>
                </c:pt>
                <c:pt idx="97">
                  <c:v>54</c:v>
                </c:pt>
                <c:pt idx="98">
                  <c:v>21.5</c:v>
                </c:pt>
                <c:pt idx="99">
                  <c:v>5.75</c:v>
                </c:pt>
                <c:pt idx="100">
                  <c:v>9</c:v>
                </c:pt>
                <c:pt idx="101">
                  <c:v>9</c:v>
                </c:pt>
                <c:pt idx="102">
                  <c:v>3.25</c:v>
                </c:pt>
                <c:pt idx="103">
                  <c:v>8</c:v>
                </c:pt>
                <c:pt idx="104">
                  <c:v>30.5</c:v>
                </c:pt>
                <c:pt idx="105">
                  <c:v>45</c:v>
                </c:pt>
                <c:pt idx="106">
                  <c:v>34</c:v>
                </c:pt>
                <c:pt idx="107">
                  <c:v>25</c:v>
                </c:pt>
                <c:pt idx="108">
                  <c:v>34.25</c:v>
                </c:pt>
                <c:pt idx="109">
                  <c:v>37.25</c:v>
                </c:pt>
                <c:pt idx="110">
                  <c:v>20</c:v>
                </c:pt>
                <c:pt idx="111">
                  <c:v>3.75</c:v>
                </c:pt>
                <c:pt idx="112">
                  <c:v>18.5</c:v>
                </c:pt>
                <c:pt idx="113">
                  <c:v>54</c:v>
                </c:pt>
                <c:pt idx="114">
                  <c:v>64.25</c:v>
                </c:pt>
                <c:pt idx="115">
                  <c:v>47.25</c:v>
                </c:pt>
                <c:pt idx="116">
                  <c:v>32</c:v>
                </c:pt>
                <c:pt idx="117">
                  <c:v>25.25</c:v>
                </c:pt>
                <c:pt idx="118">
                  <c:v>22.25</c:v>
                </c:pt>
                <c:pt idx="119">
                  <c:v>33.75</c:v>
                </c:pt>
                <c:pt idx="120">
                  <c:v>44.5</c:v>
                </c:pt>
                <c:pt idx="121">
                  <c:v>24.75</c:v>
                </c:pt>
                <c:pt idx="122">
                  <c:v>3.5</c:v>
                </c:pt>
                <c:pt idx="123">
                  <c:v>31</c:v>
                </c:pt>
                <c:pt idx="124">
                  <c:v>74.75</c:v>
                </c:pt>
                <c:pt idx="125">
                  <c:v>67.75</c:v>
                </c:pt>
                <c:pt idx="126">
                  <c:v>61</c:v>
                </c:pt>
                <c:pt idx="127">
                  <c:v>82.75</c:v>
                </c:pt>
                <c:pt idx="128">
                  <c:v>108.5</c:v>
                </c:pt>
                <c:pt idx="129">
                  <c:v>126.30000305175781</c:v>
                </c:pt>
                <c:pt idx="130">
                  <c:v>165.30000305175781</c:v>
                </c:pt>
                <c:pt idx="131">
                  <c:v>444</c:v>
                </c:pt>
                <c:pt idx="132">
                  <c:v>1558</c:v>
                </c:pt>
                <c:pt idx="133">
                  <c:v>4544</c:v>
                </c:pt>
                <c:pt idx="134">
                  <c:v>7651</c:v>
                </c:pt>
                <c:pt idx="135">
                  <c:v>7301</c:v>
                </c:pt>
                <c:pt idx="136">
                  <c:v>4297</c:v>
                </c:pt>
                <c:pt idx="137">
                  <c:v>1804</c:v>
                </c:pt>
                <c:pt idx="138">
                  <c:v>864</c:v>
                </c:pt>
                <c:pt idx="139">
                  <c:v>717</c:v>
                </c:pt>
                <c:pt idx="140">
                  <c:v>777</c:v>
                </c:pt>
                <c:pt idx="141">
                  <c:v>1008</c:v>
                </c:pt>
                <c:pt idx="142">
                  <c:v>1041</c:v>
                </c:pt>
                <c:pt idx="143">
                  <c:v>778.5</c:v>
                </c:pt>
                <c:pt idx="144">
                  <c:v>474.5</c:v>
                </c:pt>
                <c:pt idx="145">
                  <c:v>237.5</c:v>
                </c:pt>
                <c:pt idx="146">
                  <c:v>107.69999694824219</c:v>
                </c:pt>
                <c:pt idx="147">
                  <c:v>76.5</c:v>
                </c:pt>
                <c:pt idx="148">
                  <c:v>100.80000305175781</c:v>
                </c:pt>
                <c:pt idx="149">
                  <c:v>108.69999694824219</c:v>
                </c:pt>
                <c:pt idx="150">
                  <c:v>76.5</c:v>
                </c:pt>
                <c:pt idx="151">
                  <c:v>59</c:v>
                </c:pt>
                <c:pt idx="152">
                  <c:v>47.5</c:v>
                </c:pt>
                <c:pt idx="153">
                  <c:v>45.5</c:v>
                </c:pt>
                <c:pt idx="154">
                  <c:v>63.75</c:v>
                </c:pt>
                <c:pt idx="155">
                  <c:v>94</c:v>
                </c:pt>
                <c:pt idx="156">
                  <c:v>114</c:v>
                </c:pt>
                <c:pt idx="157">
                  <c:v>95</c:v>
                </c:pt>
                <c:pt idx="158">
                  <c:v>103.30000305175781</c:v>
                </c:pt>
                <c:pt idx="159">
                  <c:v>126.5</c:v>
                </c:pt>
                <c:pt idx="160">
                  <c:v>108</c:v>
                </c:pt>
                <c:pt idx="161">
                  <c:v>100.80000305175781</c:v>
                </c:pt>
                <c:pt idx="162">
                  <c:v>93</c:v>
                </c:pt>
                <c:pt idx="163">
                  <c:v>62.25</c:v>
                </c:pt>
                <c:pt idx="164">
                  <c:v>57.5</c:v>
                </c:pt>
                <c:pt idx="165">
                  <c:v>87.75</c:v>
                </c:pt>
                <c:pt idx="166">
                  <c:v>112.69999694824219</c:v>
                </c:pt>
                <c:pt idx="167">
                  <c:v>113.30000305175781</c:v>
                </c:pt>
                <c:pt idx="168">
                  <c:v>98.5</c:v>
                </c:pt>
                <c:pt idx="169">
                  <c:v>102.30000305175781</c:v>
                </c:pt>
                <c:pt idx="170">
                  <c:v>123.80000305175781</c:v>
                </c:pt>
                <c:pt idx="171">
                  <c:v>106.69999694824219</c:v>
                </c:pt>
                <c:pt idx="172">
                  <c:v>79.5</c:v>
                </c:pt>
                <c:pt idx="173">
                  <c:v>62.75</c:v>
                </c:pt>
                <c:pt idx="174">
                  <c:v>34.5</c:v>
                </c:pt>
                <c:pt idx="175">
                  <c:v>32.25</c:v>
                </c:pt>
                <c:pt idx="176">
                  <c:v>53</c:v>
                </c:pt>
                <c:pt idx="177">
                  <c:v>89</c:v>
                </c:pt>
                <c:pt idx="178">
                  <c:v>144</c:v>
                </c:pt>
                <c:pt idx="179">
                  <c:v>211.5</c:v>
                </c:pt>
                <c:pt idx="180">
                  <c:v>323.5</c:v>
                </c:pt>
                <c:pt idx="181">
                  <c:v>704.29998779296875</c:v>
                </c:pt>
                <c:pt idx="182">
                  <c:v>3140</c:v>
                </c:pt>
                <c:pt idx="183">
                  <c:v>13830</c:v>
                </c:pt>
                <c:pt idx="184">
                  <c:v>30630</c:v>
                </c:pt>
                <c:pt idx="185">
                  <c:v>34670</c:v>
                </c:pt>
                <c:pt idx="186">
                  <c:v>20990</c:v>
                </c:pt>
                <c:pt idx="187">
                  <c:v>6872</c:v>
                </c:pt>
                <c:pt idx="188">
                  <c:v>1351</c:v>
                </c:pt>
                <c:pt idx="189">
                  <c:v>444</c:v>
                </c:pt>
                <c:pt idx="190">
                  <c:v>558.20001220703125</c:v>
                </c:pt>
                <c:pt idx="191">
                  <c:v>710</c:v>
                </c:pt>
                <c:pt idx="192">
                  <c:v>612.5</c:v>
                </c:pt>
                <c:pt idx="193">
                  <c:v>385</c:v>
                </c:pt>
                <c:pt idx="194">
                  <c:v>232</c:v>
                </c:pt>
                <c:pt idx="195">
                  <c:v>166</c:v>
                </c:pt>
                <c:pt idx="196">
                  <c:v>138.30000305175781</c:v>
                </c:pt>
                <c:pt idx="197">
                  <c:v>101.30000305175781</c:v>
                </c:pt>
                <c:pt idx="198">
                  <c:v>131.30000305175781</c:v>
                </c:pt>
                <c:pt idx="199">
                  <c:v>233</c:v>
                </c:pt>
                <c:pt idx="200">
                  <c:v>217.80000305175781</c:v>
                </c:pt>
                <c:pt idx="201">
                  <c:v>126.5</c:v>
                </c:pt>
                <c:pt idx="202">
                  <c:v>127</c:v>
                </c:pt>
                <c:pt idx="203">
                  <c:v>165.80000305175781</c:v>
                </c:pt>
                <c:pt idx="204">
                  <c:v>162</c:v>
                </c:pt>
                <c:pt idx="205">
                  <c:v>152.80000305175781</c:v>
                </c:pt>
                <c:pt idx="206">
                  <c:v>133.30000305175781</c:v>
                </c:pt>
                <c:pt idx="207">
                  <c:v>80.25</c:v>
                </c:pt>
                <c:pt idx="208">
                  <c:v>53.25</c:v>
                </c:pt>
                <c:pt idx="209">
                  <c:v>65.75</c:v>
                </c:pt>
                <c:pt idx="210">
                  <c:v>88.5</c:v>
                </c:pt>
                <c:pt idx="211">
                  <c:v>96.5</c:v>
                </c:pt>
                <c:pt idx="212">
                  <c:v>83.25</c:v>
                </c:pt>
                <c:pt idx="213">
                  <c:v>79.5</c:v>
                </c:pt>
                <c:pt idx="214">
                  <c:v>104</c:v>
                </c:pt>
                <c:pt idx="215">
                  <c:v>161.30000305175781</c:v>
                </c:pt>
                <c:pt idx="216">
                  <c:v>188</c:v>
                </c:pt>
                <c:pt idx="217">
                  <c:v>143.80000305175781</c:v>
                </c:pt>
                <c:pt idx="218">
                  <c:v>116.5</c:v>
                </c:pt>
                <c:pt idx="219">
                  <c:v>127</c:v>
                </c:pt>
                <c:pt idx="220">
                  <c:v>102</c:v>
                </c:pt>
                <c:pt idx="221">
                  <c:v>92.5</c:v>
                </c:pt>
                <c:pt idx="222">
                  <c:v>170</c:v>
                </c:pt>
                <c:pt idx="223">
                  <c:v>271.5</c:v>
                </c:pt>
                <c:pt idx="224">
                  <c:v>307</c:v>
                </c:pt>
                <c:pt idx="225">
                  <c:v>272.5</c:v>
                </c:pt>
                <c:pt idx="226">
                  <c:v>229</c:v>
                </c:pt>
                <c:pt idx="227">
                  <c:v>213</c:v>
                </c:pt>
                <c:pt idx="228">
                  <c:v>208.30000305175781</c:v>
                </c:pt>
                <c:pt idx="229">
                  <c:v>195.80000305175781</c:v>
                </c:pt>
                <c:pt idx="230">
                  <c:v>264</c:v>
                </c:pt>
                <c:pt idx="231">
                  <c:v>661.5</c:v>
                </c:pt>
                <c:pt idx="232">
                  <c:v>2886</c:v>
                </c:pt>
                <c:pt idx="233">
                  <c:v>21750</c:v>
                </c:pt>
                <c:pt idx="234">
                  <c:v>72570</c:v>
                </c:pt>
                <c:pt idx="235">
                  <c:v>105400</c:v>
                </c:pt>
                <c:pt idx="236">
                  <c:v>71390</c:v>
                </c:pt>
                <c:pt idx="237">
                  <c:v>22490</c:v>
                </c:pt>
                <c:pt idx="238">
                  <c:v>3845</c:v>
                </c:pt>
                <c:pt idx="239">
                  <c:v>943.20001220703125</c:v>
                </c:pt>
                <c:pt idx="240">
                  <c:v>846.5</c:v>
                </c:pt>
                <c:pt idx="241">
                  <c:v>927</c:v>
                </c:pt>
                <c:pt idx="242">
                  <c:v>813.29998779296875</c:v>
                </c:pt>
                <c:pt idx="243">
                  <c:v>563.79998779296875</c:v>
                </c:pt>
                <c:pt idx="244">
                  <c:v>407.20001220703125</c:v>
                </c:pt>
                <c:pt idx="245">
                  <c:v>356.70001220703125</c:v>
                </c:pt>
                <c:pt idx="246">
                  <c:v>327.70001220703125</c:v>
                </c:pt>
                <c:pt idx="247">
                  <c:v>299.5</c:v>
                </c:pt>
                <c:pt idx="248">
                  <c:v>246</c:v>
                </c:pt>
                <c:pt idx="249">
                  <c:v>225</c:v>
                </c:pt>
                <c:pt idx="250">
                  <c:v>191.80000305175781</c:v>
                </c:pt>
                <c:pt idx="251">
                  <c:v>149.5</c:v>
                </c:pt>
                <c:pt idx="252">
                  <c:v>200.5</c:v>
                </c:pt>
                <c:pt idx="253">
                  <c:v>265.5</c:v>
                </c:pt>
                <c:pt idx="254">
                  <c:v>252.30000305175781</c:v>
                </c:pt>
                <c:pt idx="255">
                  <c:v>251.80000305175781</c:v>
                </c:pt>
                <c:pt idx="256">
                  <c:v>277.70001220703125</c:v>
                </c:pt>
                <c:pt idx="257">
                  <c:v>243.30000305175781</c:v>
                </c:pt>
                <c:pt idx="258">
                  <c:v>220</c:v>
                </c:pt>
                <c:pt idx="259">
                  <c:v>234.19999694824219</c:v>
                </c:pt>
                <c:pt idx="260">
                  <c:v>198.19999694824219</c:v>
                </c:pt>
                <c:pt idx="261">
                  <c:v>145.80000305175781</c:v>
                </c:pt>
                <c:pt idx="262">
                  <c:v>146</c:v>
                </c:pt>
                <c:pt idx="263">
                  <c:v>151.80000305175781</c:v>
                </c:pt>
                <c:pt idx="264">
                  <c:v>132</c:v>
                </c:pt>
                <c:pt idx="265">
                  <c:v>106.5</c:v>
                </c:pt>
                <c:pt idx="266">
                  <c:v>149.80000305175781</c:v>
                </c:pt>
                <c:pt idx="267">
                  <c:v>240.80000305175781</c:v>
                </c:pt>
                <c:pt idx="268">
                  <c:v>262.29998779296875</c:v>
                </c:pt>
                <c:pt idx="269">
                  <c:v>284</c:v>
                </c:pt>
                <c:pt idx="270">
                  <c:v>301</c:v>
                </c:pt>
                <c:pt idx="271">
                  <c:v>269.70001220703125</c:v>
                </c:pt>
                <c:pt idx="272">
                  <c:v>242</c:v>
                </c:pt>
                <c:pt idx="273">
                  <c:v>210.5</c:v>
                </c:pt>
                <c:pt idx="274">
                  <c:v>240</c:v>
                </c:pt>
                <c:pt idx="275">
                  <c:v>345</c:v>
                </c:pt>
                <c:pt idx="276">
                  <c:v>370.5</c:v>
                </c:pt>
                <c:pt idx="277">
                  <c:v>307</c:v>
                </c:pt>
                <c:pt idx="278">
                  <c:v>331.29998779296875</c:v>
                </c:pt>
                <c:pt idx="279">
                  <c:v>403.70001220703125</c:v>
                </c:pt>
                <c:pt idx="280">
                  <c:v>455.5</c:v>
                </c:pt>
                <c:pt idx="281">
                  <c:v>726.29998779296875</c:v>
                </c:pt>
                <c:pt idx="282">
                  <c:v>2470</c:v>
                </c:pt>
                <c:pt idx="283">
                  <c:v>21690</c:v>
                </c:pt>
                <c:pt idx="284">
                  <c:v>107400</c:v>
                </c:pt>
                <c:pt idx="285">
                  <c:v>203700</c:v>
                </c:pt>
                <c:pt idx="286">
                  <c:v>167800</c:v>
                </c:pt>
                <c:pt idx="287">
                  <c:v>58000</c:v>
                </c:pt>
                <c:pt idx="288">
                  <c:v>6953</c:v>
                </c:pt>
                <c:pt idx="289">
                  <c:v>1051</c:v>
                </c:pt>
                <c:pt idx="290">
                  <c:v>657.20001220703125</c:v>
                </c:pt>
                <c:pt idx="291">
                  <c:v>1225</c:v>
                </c:pt>
                <c:pt idx="292">
                  <c:v>1576</c:v>
                </c:pt>
                <c:pt idx="293">
                  <c:v>1038</c:v>
                </c:pt>
                <c:pt idx="294">
                  <c:v>398.5</c:v>
                </c:pt>
                <c:pt idx="295">
                  <c:v>220</c:v>
                </c:pt>
                <c:pt idx="296">
                  <c:v>335</c:v>
                </c:pt>
                <c:pt idx="297">
                  <c:v>647.29998779296875</c:v>
                </c:pt>
                <c:pt idx="298">
                  <c:v>779.5</c:v>
                </c:pt>
                <c:pt idx="299">
                  <c:v>493.5</c:v>
                </c:pt>
                <c:pt idx="300">
                  <c:v>196.19999694824219</c:v>
                </c:pt>
                <c:pt idx="301">
                  <c:v>130.80000305175781</c:v>
                </c:pt>
                <c:pt idx="302">
                  <c:v>208.30000305175781</c:v>
                </c:pt>
                <c:pt idx="303">
                  <c:v>527.5</c:v>
                </c:pt>
                <c:pt idx="304">
                  <c:v>1060</c:v>
                </c:pt>
                <c:pt idx="305">
                  <c:v>1222</c:v>
                </c:pt>
                <c:pt idx="306">
                  <c:v>801.79998779296875</c:v>
                </c:pt>
                <c:pt idx="307">
                  <c:v>378.79998779296875</c:v>
                </c:pt>
                <c:pt idx="308">
                  <c:v>236.5</c:v>
                </c:pt>
                <c:pt idx="309">
                  <c:v>227.30000305175781</c:v>
                </c:pt>
                <c:pt idx="310">
                  <c:v>218.5</c:v>
                </c:pt>
                <c:pt idx="311">
                  <c:v>196.19999694824219</c:v>
                </c:pt>
                <c:pt idx="312">
                  <c:v>193.30000305175781</c:v>
                </c:pt>
                <c:pt idx="313">
                  <c:v>214.80000305175781</c:v>
                </c:pt>
                <c:pt idx="314">
                  <c:v>288.5</c:v>
                </c:pt>
                <c:pt idx="315">
                  <c:v>356.29998779296875</c:v>
                </c:pt>
                <c:pt idx="316">
                  <c:v>408.79998779296875</c:v>
                </c:pt>
                <c:pt idx="317">
                  <c:v>438.79998779296875</c:v>
                </c:pt>
                <c:pt idx="318">
                  <c:v>337</c:v>
                </c:pt>
                <c:pt idx="319">
                  <c:v>188.5</c:v>
                </c:pt>
                <c:pt idx="320">
                  <c:v>130.80000305175781</c:v>
                </c:pt>
                <c:pt idx="321">
                  <c:v>142.5</c:v>
                </c:pt>
                <c:pt idx="322">
                  <c:v>182.69999694824219</c:v>
                </c:pt>
                <c:pt idx="323">
                  <c:v>226.80000305175781</c:v>
                </c:pt>
                <c:pt idx="324">
                  <c:v>218.80000305175781</c:v>
                </c:pt>
                <c:pt idx="325">
                  <c:v>186.5</c:v>
                </c:pt>
                <c:pt idx="326">
                  <c:v>245.80000305175781</c:v>
                </c:pt>
                <c:pt idx="327">
                  <c:v>335.70001220703125</c:v>
                </c:pt>
                <c:pt idx="328">
                  <c:v>384.20001220703125</c:v>
                </c:pt>
                <c:pt idx="329">
                  <c:v>425.5</c:v>
                </c:pt>
                <c:pt idx="330">
                  <c:v>380.5</c:v>
                </c:pt>
                <c:pt idx="331">
                  <c:v>372.79998779296875</c:v>
                </c:pt>
                <c:pt idx="332">
                  <c:v>1564</c:v>
                </c:pt>
                <c:pt idx="333">
                  <c:v>15690</c:v>
                </c:pt>
                <c:pt idx="334">
                  <c:v>106900</c:v>
                </c:pt>
                <c:pt idx="335">
                  <c:v>245200</c:v>
                </c:pt>
                <c:pt idx="336">
                  <c:v>236100</c:v>
                </c:pt>
                <c:pt idx="337">
                  <c:v>94360</c:v>
                </c:pt>
                <c:pt idx="338">
                  <c:v>12020</c:v>
                </c:pt>
                <c:pt idx="339">
                  <c:v>1348</c:v>
                </c:pt>
                <c:pt idx="340">
                  <c:v>791.79998779296875</c:v>
                </c:pt>
                <c:pt idx="341">
                  <c:v>1672</c:v>
                </c:pt>
                <c:pt idx="342">
                  <c:v>2473</c:v>
                </c:pt>
                <c:pt idx="343">
                  <c:v>1905</c:v>
                </c:pt>
                <c:pt idx="344">
                  <c:v>821.29998779296875</c:v>
                </c:pt>
                <c:pt idx="345">
                  <c:v>406.5</c:v>
                </c:pt>
                <c:pt idx="346">
                  <c:v>674.20001220703125</c:v>
                </c:pt>
                <c:pt idx="347">
                  <c:v>1534</c:v>
                </c:pt>
                <c:pt idx="348">
                  <c:v>2059</c:v>
                </c:pt>
                <c:pt idx="349">
                  <c:v>1344</c:v>
                </c:pt>
                <c:pt idx="350">
                  <c:v>407.5</c:v>
                </c:pt>
                <c:pt idx="351">
                  <c:v>149.80000305175781</c:v>
                </c:pt>
                <c:pt idx="352">
                  <c:v>243.5</c:v>
                </c:pt>
                <c:pt idx="353">
                  <c:v>601.79998779296875</c:v>
                </c:pt>
                <c:pt idx="354">
                  <c:v>1386</c:v>
                </c:pt>
                <c:pt idx="355">
                  <c:v>1728</c:v>
                </c:pt>
                <c:pt idx="356">
                  <c:v>1079</c:v>
                </c:pt>
                <c:pt idx="357">
                  <c:v>450.29998779296875</c:v>
                </c:pt>
                <c:pt idx="358">
                  <c:v>296.20001220703125</c:v>
                </c:pt>
                <c:pt idx="359">
                  <c:v>337.29998779296875</c:v>
                </c:pt>
                <c:pt idx="360">
                  <c:v>413.5</c:v>
                </c:pt>
                <c:pt idx="361">
                  <c:v>402.29998779296875</c:v>
                </c:pt>
                <c:pt idx="362">
                  <c:v>362.29998779296875</c:v>
                </c:pt>
                <c:pt idx="363">
                  <c:v>302.5</c:v>
                </c:pt>
                <c:pt idx="364">
                  <c:v>249.80000305175781</c:v>
                </c:pt>
                <c:pt idx="365">
                  <c:v>376.5</c:v>
                </c:pt>
                <c:pt idx="366">
                  <c:v>528.70001220703125</c:v>
                </c:pt>
                <c:pt idx="367">
                  <c:v>409</c:v>
                </c:pt>
                <c:pt idx="368">
                  <c:v>191.5</c:v>
                </c:pt>
                <c:pt idx="369">
                  <c:v>123.5</c:v>
                </c:pt>
                <c:pt idx="370">
                  <c:v>149.19999694824219</c:v>
                </c:pt>
                <c:pt idx="371">
                  <c:v>165.80000305175781</c:v>
                </c:pt>
                <c:pt idx="372">
                  <c:v>151.30000305175781</c:v>
                </c:pt>
                <c:pt idx="373">
                  <c:v>140.30000305175781</c:v>
                </c:pt>
                <c:pt idx="374">
                  <c:v>179</c:v>
                </c:pt>
                <c:pt idx="375">
                  <c:v>253.30000305175781</c:v>
                </c:pt>
                <c:pt idx="376">
                  <c:v>343.29998779296875</c:v>
                </c:pt>
                <c:pt idx="377">
                  <c:v>368.79998779296875</c:v>
                </c:pt>
                <c:pt idx="378">
                  <c:v>309.79998779296875</c:v>
                </c:pt>
                <c:pt idx="379">
                  <c:v>349.5</c:v>
                </c:pt>
                <c:pt idx="380">
                  <c:v>471</c:v>
                </c:pt>
                <c:pt idx="381">
                  <c:v>644.5</c:v>
                </c:pt>
                <c:pt idx="382">
                  <c:v>1486</c:v>
                </c:pt>
                <c:pt idx="383">
                  <c:v>9599</c:v>
                </c:pt>
                <c:pt idx="384">
                  <c:v>71540</c:v>
                </c:pt>
                <c:pt idx="385">
                  <c:v>182900</c:v>
                </c:pt>
                <c:pt idx="386">
                  <c:v>197300</c:v>
                </c:pt>
                <c:pt idx="387">
                  <c:v>91410</c:v>
                </c:pt>
                <c:pt idx="388">
                  <c:v>15260</c:v>
                </c:pt>
                <c:pt idx="389">
                  <c:v>1513</c:v>
                </c:pt>
                <c:pt idx="390">
                  <c:v>577</c:v>
                </c:pt>
                <c:pt idx="391">
                  <c:v>1006</c:v>
                </c:pt>
                <c:pt idx="392">
                  <c:v>1545</c:v>
                </c:pt>
                <c:pt idx="393">
                  <c:v>1287</c:v>
                </c:pt>
                <c:pt idx="394">
                  <c:v>507</c:v>
                </c:pt>
                <c:pt idx="395">
                  <c:v>167.5</c:v>
                </c:pt>
                <c:pt idx="396">
                  <c:v>346.5</c:v>
                </c:pt>
                <c:pt idx="397">
                  <c:v>1256</c:v>
                </c:pt>
                <c:pt idx="398">
                  <c:v>2165</c:v>
                </c:pt>
                <c:pt idx="399">
                  <c:v>1636</c:v>
                </c:pt>
                <c:pt idx="400">
                  <c:v>602.5</c:v>
                </c:pt>
                <c:pt idx="401">
                  <c:v>214.30000305175781</c:v>
                </c:pt>
                <c:pt idx="402">
                  <c:v>166</c:v>
                </c:pt>
                <c:pt idx="403">
                  <c:v>288</c:v>
                </c:pt>
                <c:pt idx="404">
                  <c:v>617.5</c:v>
                </c:pt>
                <c:pt idx="405">
                  <c:v>797.29998779296875</c:v>
                </c:pt>
                <c:pt idx="406">
                  <c:v>562</c:v>
                </c:pt>
                <c:pt idx="407">
                  <c:v>251</c:v>
                </c:pt>
                <c:pt idx="408">
                  <c:v>161.69999694824219</c:v>
                </c:pt>
                <c:pt idx="409">
                  <c:v>213.5</c:v>
                </c:pt>
                <c:pt idx="410">
                  <c:v>217.19999694824219</c:v>
                </c:pt>
                <c:pt idx="411">
                  <c:v>181.5</c:v>
                </c:pt>
                <c:pt idx="412">
                  <c:v>159</c:v>
                </c:pt>
                <c:pt idx="413">
                  <c:v>170</c:v>
                </c:pt>
                <c:pt idx="414">
                  <c:v>213.19999694824219</c:v>
                </c:pt>
                <c:pt idx="415">
                  <c:v>255.80000305175781</c:v>
                </c:pt>
                <c:pt idx="416">
                  <c:v>306</c:v>
                </c:pt>
                <c:pt idx="417">
                  <c:v>288.20001220703125</c:v>
                </c:pt>
                <c:pt idx="418">
                  <c:v>204.5</c:v>
                </c:pt>
                <c:pt idx="419">
                  <c:v>174</c:v>
                </c:pt>
                <c:pt idx="420">
                  <c:v>210.5</c:v>
                </c:pt>
                <c:pt idx="421">
                  <c:v>216</c:v>
                </c:pt>
                <c:pt idx="422">
                  <c:v>150.80000305175781</c:v>
                </c:pt>
                <c:pt idx="423">
                  <c:v>72.75</c:v>
                </c:pt>
                <c:pt idx="424">
                  <c:v>69.5</c:v>
                </c:pt>
                <c:pt idx="425">
                  <c:v>160.5</c:v>
                </c:pt>
                <c:pt idx="426">
                  <c:v>259</c:v>
                </c:pt>
                <c:pt idx="427">
                  <c:v>333.29998779296875</c:v>
                </c:pt>
                <c:pt idx="428">
                  <c:v>401</c:v>
                </c:pt>
                <c:pt idx="429">
                  <c:v>376</c:v>
                </c:pt>
                <c:pt idx="430">
                  <c:v>248.19999694824219</c:v>
                </c:pt>
                <c:pt idx="431">
                  <c:v>237.30000305175781</c:v>
                </c:pt>
                <c:pt idx="432">
                  <c:v>915.5</c:v>
                </c:pt>
                <c:pt idx="433">
                  <c:v>6140</c:v>
                </c:pt>
                <c:pt idx="434">
                  <c:v>33830</c:v>
                </c:pt>
                <c:pt idx="435">
                  <c:v>83200</c:v>
                </c:pt>
                <c:pt idx="436">
                  <c:v>95580</c:v>
                </c:pt>
                <c:pt idx="437">
                  <c:v>51820</c:v>
                </c:pt>
                <c:pt idx="438">
                  <c:v>12410</c:v>
                </c:pt>
                <c:pt idx="439">
                  <c:v>1807</c:v>
                </c:pt>
                <c:pt idx="440">
                  <c:v>638</c:v>
                </c:pt>
                <c:pt idx="441">
                  <c:v>568</c:v>
                </c:pt>
                <c:pt idx="442">
                  <c:v>657.5</c:v>
                </c:pt>
                <c:pt idx="443">
                  <c:v>560.5</c:v>
                </c:pt>
                <c:pt idx="444">
                  <c:v>326.79998779296875</c:v>
                </c:pt>
                <c:pt idx="445">
                  <c:v>170.80000305175781</c:v>
                </c:pt>
                <c:pt idx="446">
                  <c:v>224.30000305175781</c:v>
                </c:pt>
                <c:pt idx="447">
                  <c:v>681.29998779296875</c:v>
                </c:pt>
                <c:pt idx="448">
                  <c:v>1071</c:v>
                </c:pt>
                <c:pt idx="449">
                  <c:v>738.79998779296875</c:v>
                </c:pt>
                <c:pt idx="450">
                  <c:v>226.80000305175781</c:v>
                </c:pt>
                <c:pt idx="451">
                  <c:v>72.5</c:v>
                </c:pt>
                <c:pt idx="452">
                  <c:v>67.75</c:v>
                </c:pt>
                <c:pt idx="453">
                  <c:v>89.25</c:v>
                </c:pt>
                <c:pt idx="454">
                  <c:v>164.5</c:v>
                </c:pt>
                <c:pt idx="455">
                  <c:v>221.5</c:v>
                </c:pt>
                <c:pt idx="456">
                  <c:v>197.5</c:v>
                </c:pt>
                <c:pt idx="457">
                  <c:v>164</c:v>
                </c:pt>
                <c:pt idx="458">
                  <c:v>144</c:v>
                </c:pt>
                <c:pt idx="459">
                  <c:v>106</c:v>
                </c:pt>
                <c:pt idx="460">
                  <c:v>84.25</c:v>
                </c:pt>
                <c:pt idx="461">
                  <c:v>107.30000305175781</c:v>
                </c:pt>
                <c:pt idx="462">
                  <c:v>113.80000305175781</c:v>
                </c:pt>
                <c:pt idx="463">
                  <c:v>106</c:v>
                </c:pt>
                <c:pt idx="464">
                  <c:v>146.5</c:v>
                </c:pt>
                <c:pt idx="465">
                  <c:v>175.80000305175781</c:v>
                </c:pt>
                <c:pt idx="466">
                  <c:v>147.5</c:v>
                </c:pt>
                <c:pt idx="467">
                  <c:v>119.80000305175781</c:v>
                </c:pt>
                <c:pt idx="468">
                  <c:v>93.25</c:v>
                </c:pt>
                <c:pt idx="469">
                  <c:v>65.75</c:v>
                </c:pt>
                <c:pt idx="470">
                  <c:v>66</c:v>
                </c:pt>
                <c:pt idx="471">
                  <c:v>77.5</c:v>
                </c:pt>
                <c:pt idx="472">
                  <c:v>102.30000305175781</c:v>
                </c:pt>
                <c:pt idx="473">
                  <c:v>123.80000305175781</c:v>
                </c:pt>
                <c:pt idx="474">
                  <c:v>114.30000305175781</c:v>
                </c:pt>
                <c:pt idx="475">
                  <c:v>102.5</c:v>
                </c:pt>
                <c:pt idx="476">
                  <c:v>98.25</c:v>
                </c:pt>
                <c:pt idx="477">
                  <c:v>82.5</c:v>
                </c:pt>
                <c:pt idx="478">
                  <c:v>70</c:v>
                </c:pt>
                <c:pt idx="479">
                  <c:v>85</c:v>
                </c:pt>
                <c:pt idx="480">
                  <c:v>136.5</c:v>
                </c:pt>
                <c:pt idx="481">
                  <c:v>219.69999694824219</c:v>
                </c:pt>
                <c:pt idx="482">
                  <c:v>602.70001220703125</c:v>
                </c:pt>
                <c:pt idx="483">
                  <c:v>3124</c:v>
                </c:pt>
                <c:pt idx="484">
                  <c:v>12280</c:v>
                </c:pt>
                <c:pt idx="485">
                  <c:v>26100</c:v>
                </c:pt>
                <c:pt idx="486">
                  <c:v>29440</c:v>
                </c:pt>
                <c:pt idx="487">
                  <c:v>17790</c:v>
                </c:pt>
                <c:pt idx="488">
                  <c:v>6063</c:v>
                </c:pt>
                <c:pt idx="489">
                  <c:v>1537</c:v>
                </c:pt>
                <c:pt idx="490">
                  <c:v>399.29998779296875</c:v>
                </c:pt>
                <c:pt idx="491">
                  <c:v>212</c:v>
                </c:pt>
                <c:pt idx="492">
                  <c:v>260</c:v>
                </c:pt>
                <c:pt idx="493">
                  <c:v>212.30000305175781</c:v>
                </c:pt>
                <c:pt idx="494">
                  <c:v>97.5</c:v>
                </c:pt>
                <c:pt idx="495">
                  <c:v>60</c:v>
                </c:pt>
                <c:pt idx="496">
                  <c:v>71</c:v>
                </c:pt>
                <c:pt idx="497">
                  <c:v>109.69999694824219</c:v>
                </c:pt>
                <c:pt idx="498">
                  <c:v>183</c:v>
                </c:pt>
                <c:pt idx="499">
                  <c:v>199.19999694824219</c:v>
                </c:pt>
                <c:pt idx="500">
                  <c:v>144.5</c:v>
                </c:pt>
                <c:pt idx="501">
                  <c:v>111</c:v>
                </c:pt>
                <c:pt idx="502">
                  <c:v>100.80000305175781</c:v>
                </c:pt>
                <c:pt idx="503">
                  <c:v>68.75</c:v>
                </c:pt>
                <c:pt idx="504">
                  <c:v>49</c:v>
                </c:pt>
                <c:pt idx="505">
                  <c:v>73.5</c:v>
                </c:pt>
                <c:pt idx="506">
                  <c:v>82.25</c:v>
                </c:pt>
                <c:pt idx="507">
                  <c:v>55.5</c:v>
                </c:pt>
                <c:pt idx="508">
                  <c:v>49.5</c:v>
                </c:pt>
                <c:pt idx="509">
                  <c:v>45.75</c:v>
                </c:pt>
                <c:pt idx="510">
                  <c:v>26.5</c:v>
                </c:pt>
                <c:pt idx="511">
                  <c:v>27</c:v>
                </c:pt>
                <c:pt idx="512">
                  <c:v>32.5</c:v>
                </c:pt>
                <c:pt idx="513">
                  <c:v>32.5</c:v>
                </c:pt>
                <c:pt idx="514">
                  <c:v>36.75</c:v>
                </c:pt>
                <c:pt idx="515">
                  <c:v>57.75</c:v>
                </c:pt>
                <c:pt idx="516">
                  <c:v>102.80000305175781</c:v>
                </c:pt>
                <c:pt idx="517">
                  <c:v>122.5</c:v>
                </c:pt>
                <c:pt idx="518">
                  <c:v>86.25</c:v>
                </c:pt>
                <c:pt idx="519">
                  <c:v>45.25</c:v>
                </c:pt>
                <c:pt idx="520">
                  <c:v>38.75</c:v>
                </c:pt>
                <c:pt idx="521">
                  <c:v>38.75</c:v>
                </c:pt>
                <c:pt idx="522">
                  <c:v>27.75</c:v>
                </c:pt>
                <c:pt idx="523">
                  <c:v>33.75</c:v>
                </c:pt>
                <c:pt idx="524">
                  <c:v>54</c:v>
                </c:pt>
                <c:pt idx="525">
                  <c:v>59.25</c:v>
                </c:pt>
                <c:pt idx="526">
                  <c:v>58.75</c:v>
                </c:pt>
                <c:pt idx="527">
                  <c:v>53.75</c:v>
                </c:pt>
                <c:pt idx="528">
                  <c:v>73.75</c:v>
                </c:pt>
                <c:pt idx="529">
                  <c:v>149</c:v>
                </c:pt>
                <c:pt idx="530">
                  <c:v>200.69999694824219</c:v>
                </c:pt>
                <c:pt idx="531">
                  <c:v>231.5</c:v>
                </c:pt>
                <c:pt idx="532">
                  <c:v>414.5</c:v>
                </c:pt>
                <c:pt idx="533">
                  <c:v>1309</c:v>
                </c:pt>
                <c:pt idx="534">
                  <c:v>4002</c:v>
                </c:pt>
                <c:pt idx="535">
                  <c:v>7685</c:v>
                </c:pt>
                <c:pt idx="536">
                  <c:v>8544</c:v>
                </c:pt>
                <c:pt idx="537">
                  <c:v>5524</c:v>
                </c:pt>
                <c:pt idx="538">
                  <c:v>2223</c:v>
                </c:pt>
                <c:pt idx="539">
                  <c:v>782.70001220703125</c:v>
                </c:pt>
                <c:pt idx="540">
                  <c:v>443</c:v>
                </c:pt>
                <c:pt idx="541">
                  <c:v>363.79998779296875</c:v>
                </c:pt>
                <c:pt idx="542">
                  <c:v>284.20001220703125</c:v>
                </c:pt>
                <c:pt idx="543">
                  <c:v>192.30000305175781</c:v>
                </c:pt>
                <c:pt idx="544">
                  <c:v>128</c:v>
                </c:pt>
                <c:pt idx="545">
                  <c:v>94.5</c:v>
                </c:pt>
                <c:pt idx="546">
                  <c:v>73.5</c:v>
                </c:pt>
                <c:pt idx="547">
                  <c:v>67.5</c:v>
                </c:pt>
                <c:pt idx="548">
                  <c:v>75.25</c:v>
                </c:pt>
                <c:pt idx="549">
                  <c:v>80.25</c:v>
                </c:pt>
                <c:pt idx="550">
                  <c:v>64</c:v>
                </c:pt>
                <c:pt idx="551">
                  <c:v>49.5</c:v>
                </c:pt>
                <c:pt idx="552">
                  <c:v>64.5</c:v>
                </c:pt>
                <c:pt idx="553">
                  <c:v>68.5</c:v>
                </c:pt>
                <c:pt idx="554">
                  <c:v>62.75</c:v>
                </c:pt>
                <c:pt idx="555">
                  <c:v>75.5</c:v>
                </c:pt>
                <c:pt idx="556">
                  <c:v>73.5</c:v>
                </c:pt>
                <c:pt idx="557">
                  <c:v>70.75</c:v>
                </c:pt>
                <c:pt idx="558">
                  <c:v>79</c:v>
                </c:pt>
                <c:pt idx="559">
                  <c:v>65.75</c:v>
                </c:pt>
                <c:pt idx="560">
                  <c:v>54.25</c:v>
                </c:pt>
                <c:pt idx="561">
                  <c:v>61</c:v>
                </c:pt>
                <c:pt idx="562">
                  <c:v>60.75</c:v>
                </c:pt>
                <c:pt idx="563">
                  <c:v>60</c:v>
                </c:pt>
                <c:pt idx="564">
                  <c:v>72.75</c:v>
                </c:pt>
                <c:pt idx="565">
                  <c:v>71.75</c:v>
                </c:pt>
                <c:pt idx="566">
                  <c:v>47.5</c:v>
                </c:pt>
                <c:pt idx="567">
                  <c:v>29.25</c:v>
                </c:pt>
                <c:pt idx="568">
                  <c:v>27</c:v>
                </c:pt>
                <c:pt idx="569">
                  <c:v>24.25</c:v>
                </c:pt>
                <c:pt idx="570">
                  <c:v>14.25</c:v>
                </c:pt>
                <c:pt idx="571">
                  <c:v>27.25</c:v>
                </c:pt>
                <c:pt idx="572">
                  <c:v>55.25</c:v>
                </c:pt>
                <c:pt idx="573">
                  <c:v>68</c:v>
                </c:pt>
                <c:pt idx="574">
                  <c:v>87.5</c:v>
                </c:pt>
                <c:pt idx="575">
                  <c:v>83.5</c:v>
                </c:pt>
                <c:pt idx="576">
                  <c:v>48.75</c:v>
                </c:pt>
                <c:pt idx="577">
                  <c:v>53</c:v>
                </c:pt>
                <c:pt idx="578">
                  <c:v>71</c:v>
                </c:pt>
                <c:pt idx="579">
                  <c:v>68.75</c:v>
                </c:pt>
                <c:pt idx="580">
                  <c:v>69</c:v>
                </c:pt>
                <c:pt idx="581">
                  <c:v>91.5</c:v>
                </c:pt>
                <c:pt idx="582">
                  <c:v>186.5</c:v>
                </c:pt>
                <c:pt idx="583">
                  <c:v>438.79998779296875</c:v>
                </c:pt>
                <c:pt idx="584">
                  <c:v>885.70001220703125</c:v>
                </c:pt>
                <c:pt idx="585">
                  <c:v>1405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90A-46BE-AF3F-5D9C56AA9B3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{13 min}'!$G$10:$G$11</c:f>
              <c:numCache>
                <c:formatCode>General</c:formatCode>
                <c:ptCount val="2"/>
                <c:pt idx="0">
                  <c:v>525.093017578125</c:v>
                </c:pt>
                <c:pt idx="1">
                  <c:v>528.41900634765625</c:v>
                </c:pt>
              </c:numCache>
            </c:numRef>
          </c:xVal>
          <c:yVal>
            <c:numRef>
              <c:f>'Sheet1 {13 min}'!$F$13:$F$14</c:f>
              <c:numCache>
                <c:formatCode>General</c:formatCode>
                <c:ptCount val="2"/>
                <c:pt idx="0">
                  <c:v>24520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90A-46BE-AF3F-5D9C56AA9B3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{13 min}'!$G$4,'Sheet1 {13 min}'!$G$4)</c:f>
              <c:numCache>
                <c:formatCode>General</c:formatCode>
                <c:ptCount val="2"/>
                <c:pt idx="0">
                  <c:v>526.7777099609375</c:v>
                </c:pt>
                <c:pt idx="1">
                  <c:v>526.7777099609375</c:v>
                </c:pt>
              </c:numCache>
            </c:numRef>
          </c:xVal>
          <c:yVal>
            <c:numRef>
              <c:f>'Sheet1 {13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90A-46BE-AF3F-5D9C56AA9B3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{13 min}'!$D$1:$D$14</c:f>
              <c:numCache>
                <c:formatCode>General</c:formatCode>
                <c:ptCount val="14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7651</c:v>
                </c:pt>
                <c:pt idx="3">
                  <c:v>34670</c:v>
                </c:pt>
                <c:pt idx="4">
                  <c:v>105400</c:v>
                </c:pt>
                <c:pt idx="5">
                  <c:v>203700</c:v>
                </c:pt>
                <c:pt idx="6">
                  <c:v>245200</c:v>
                </c:pt>
                <c:pt idx="7">
                  <c:v>197300</c:v>
                </c:pt>
                <c:pt idx="8">
                  <c:v>95580</c:v>
                </c:pt>
                <c:pt idx="9">
                  <c:v>29440</c:v>
                </c:pt>
                <c:pt idx="10">
                  <c:v>8544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90A-46BE-AF3F-5D9C56AA9B30}"/>
            </c:ext>
          </c:extLst>
        </c:ser>
        <c:ser>
          <c:idx val="4"/>
          <c:order val="4"/>
          <c:tx>
            <c:v>Binomial p = 0.141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min}'!$P$1:$P$31</c:f>
              <c:numCache>
                <c:formatCode>General</c:formatCode>
                <c:ptCount val="31"/>
                <c:pt idx="0">
                  <c:v>31.28036820126222</c:v>
                </c:pt>
                <c:pt idx="1">
                  <c:v>698.73996838739652</c:v>
                </c:pt>
                <c:pt idx="2">
                  <c:v>6597.6795994929507</c:v>
                </c:pt>
                <c:pt idx="3">
                  <c:v>34199.836825992439</c:v>
                </c:pt>
                <c:pt idx="4">
                  <c:v>106100.68378072759</c:v>
                </c:pt>
                <c:pt idx="5">
                  <c:v>203306.5290327305</c:v>
                </c:pt>
                <c:pt idx="6">
                  <c:v>245253.39015027171</c:v>
                </c:pt>
                <c:pt idx="7">
                  <c:v>197688.35788544186</c:v>
                </c:pt>
                <c:pt idx="8">
                  <c:v>94559.666755999016</c:v>
                </c:pt>
                <c:pt idx="9">
                  <c:v>30731.23217608744</c:v>
                </c:pt>
                <c:pt idx="10">
                  <c:v>7589.0274639312747</c:v>
                </c:pt>
                <c:pt idx="11">
                  <c:v>1522.1748800074977</c:v>
                </c:pt>
                <c:pt idx="12">
                  <c:v>258.62526739610746</c:v>
                </c:pt>
                <c:pt idx="13">
                  <c:v>38.286160226761204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90A-46BE-AF3F-5D9C56AA9B30}"/>
            </c:ext>
          </c:extLst>
        </c:ser>
        <c:ser>
          <c:idx val="5"/>
          <c:order val="5"/>
          <c:tx>
            <c:v>Bimodal(1) 5.7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min}'!$M$1:$M$31</c:f>
              <c:numCache>
                <c:formatCode>General</c:formatCode>
                <c:ptCount val="31"/>
                <c:pt idx="0">
                  <c:v>30.2518850738495</c:v>
                </c:pt>
                <c:pt idx="1">
                  <c:v>663.74638515824017</c:v>
                </c:pt>
                <c:pt idx="2">
                  <c:v>6081.9054362896759</c:v>
                </c:pt>
                <c:pt idx="3">
                  <c:v>29908.943202471892</c:v>
                </c:pt>
                <c:pt idx="4">
                  <c:v>84133.615991512008</c:v>
                </c:pt>
                <c:pt idx="5">
                  <c:v>132731.16401794893</c:v>
                </c:pt>
                <c:pt idx="6">
                  <c:v>106812.58862157266</c:v>
                </c:pt>
                <c:pt idx="7">
                  <c:v>44991.152663925292</c:v>
                </c:pt>
                <c:pt idx="8">
                  <c:v>12988.839503203302</c:v>
                </c:pt>
                <c:pt idx="9">
                  <c:v>2895.8619049679796</c:v>
                </c:pt>
                <c:pt idx="10">
                  <c:v>531.56632313862463</c:v>
                </c:pt>
                <c:pt idx="11">
                  <c:v>83.527708271860021</c:v>
                </c:pt>
                <c:pt idx="12">
                  <c:v>11.528957474456927</c:v>
                </c:pt>
                <c:pt idx="13">
                  <c:v>1.4225553112187783</c:v>
                </c:pt>
                <c:pt idx="14">
                  <c:v>0.1570679495414693</c:v>
                </c:pt>
                <c:pt idx="15">
                  <c:v>1.3333764717300219E-2</c:v>
                </c:pt>
                <c:pt idx="16">
                  <c:v>7.2092574722210677E-9</c:v>
                </c:pt>
                <c:pt idx="17">
                  <c:v>7.2092574722210677E-9</c:v>
                </c:pt>
                <c:pt idx="18">
                  <c:v>7.2092574722210677E-9</c:v>
                </c:pt>
                <c:pt idx="19">
                  <c:v>7.2092574722210677E-9</c:v>
                </c:pt>
                <c:pt idx="20">
                  <c:v>7.2092574722210677E-9</c:v>
                </c:pt>
                <c:pt idx="21">
                  <c:v>7.2092574722210677E-9</c:v>
                </c:pt>
                <c:pt idx="22">
                  <c:v>7.2092574722210677E-9</c:v>
                </c:pt>
                <c:pt idx="23">
                  <c:v>7.2092574722210677E-9</c:v>
                </c:pt>
                <c:pt idx="24">
                  <c:v>7.2092574722210677E-9</c:v>
                </c:pt>
                <c:pt idx="25">
                  <c:v>7.2092574722210677E-9</c:v>
                </c:pt>
                <c:pt idx="26">
                  <c:v>7.2092574722210677E-9</c:v>
                </c:pt>
                <c:pt idx="27">
                  <c:v>7.2092574722210677E-9</c:v>
                </c:pt>
                <c:pt idx="28">
                  <c:v>7.2092574722210677E-9</c:v>
                </c:pt>
                <c:pt idx="29">
                  <c:v>7.2092574722210677E-9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90A-46BE-AF3F-5D9C56AA9B30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{13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{13 min}'!$O$1:$O$31</c:f>
              <c:numCache>
                <c:formatCode>General</c:formatCode>
                <c:ptCount val="31"/>
                <c:pt idx="0">
                  <c:v>1.0284831346219787</c:v>
                </c:pt>
                <c:pt idx="1">
                  <c:v>34.993583236365588</c:v>
                </c:pt>
                <c:pt idx="2">
                  <c:v>515.77416321048418</c:v>
                </c:pt>
                <c:pt idx="3">
                  <c:v>4290.8936235277579</c:v>
                </c:pt>
                <c:pt idx="4">
                  <c:v>21967.06778922278</c:v>
                </c:pt>
                <c:pt idx="5">
                  <c:v>70575.365014788767</c:v>
                </c:pt>
                <c:pt idx="6">
                  <c:v>138440.80152870627</c:v>
                </c:pt>
                <c:pt idx="7">
                  <c:v>152697.20522152379</c:v>
                </c:pt>
                <c:pt idx="8">
                  <c:v>81570.827252802919</c:v>
                </c:pt>
                <c:pt idx="9">
                  <c:v>27835.370271126671</c:v>
                </c:pt>
                <c:pt idx="10">
                  <c:v>7057.46114079986</c:v>
                </c:pt>
                <c:pt idx="11">
                  <c:v>1438.6471717428469</c:v>
                </c:pt>
                <c:pt idx="12">
                  <c:v>247.09630992885982</c:v>
                </c:pt>
                <c:pt idx="13">
                  <c:v>36.863604922751684</c:v>
                </c:pt>
                <c:pt idx="14">
                  <c:v>4.8780160292186521</c:v>
                </c:pt>
                <c:pt idx="15">
                  <c:v>0.57965527001366879</c:v>
                </c:pt>
                <c:pt idx="16">
                  <c:v>5.9800775384952425E-2</c:v>
                </c:pt>
                <c:pt idx="17">
                  <c:v>3.4269440258151472E-3</c:v>
                </c:pt>
                <c:pt idx="18">
                  <c:v>7.2092574722210677E-9</c:v>
                </c:pt>
                <c:pt idx="19">
                  <c:v>7.2092574722210677E-9</c:v>
                </c:pt>
                <c:pt idx="20">
                  <c:v>7.2092574722210677E-9</c:v>
                </c:pt>
                <c:pt idx="21">
                  <c:v>7.2092574722210677E-9</c:v>
                </c:pt>
                <c:pt idx="22">
                  <c:v>7.2092574722210677E-9</c:v>
                </c:pt>
                <c:pt idx="23">
                  <c:v>7.2092574722210677E-9</c:v>
                </c:pt>
                <c:pt idx="24">
                  <c:v>7.2092574722210677E-9</c:v>
                </c:pt>
                <c:pt idx="25">
                  <c:v>7.2092574722210677E-9</c:v>
                </c:pt>
                <c:pt idx="26">
                  <c:v>7.2092574722210677E-9</c:v>
                </c:pt>
                <c:pt idx="27">
                  <c:v>7.2092574722210677E-9</c:v>
                </c:pt>
                <c:pt idx="28">
                  <c:v>7.2092574722210677E-9</c:v>
                </c:pt>
                <c:pt idx="29">
                  <c:v>7.2092574722210677E-9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90A-46BE-AF3F-5D9C56AA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8735"/>
        <c:axId val="294618303"/>
      </c:scatterChart>
      <c:valAx>
        <c:axId val="2946087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18303"/>
        <c:crosses val="autoZero"/>
        <c:crossBetween val="midCat"/>
      </c:valAx>
      <c:valAx>
        <c:axId val="29461830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87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{13 min}'!$I$78</c:f>
              <c:numCache>
                <c:formatCode>General</c:formatCode>
                <c:ptCount val="1"/>
                <c:pt idx="0">
                  <c:v>0.24811181839008248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ED4-4F32-8BCE-D6E9F79F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14143"/>
        <c:axId val="29461289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ED4-4F32-8BCE-D6E9F79FD59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EED4-4F32-8BCE-D6E9F79FD59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ED4-4F32-8BCE-D6E9F79F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4143"/>
        <c:axId val="294612895"/>
      </c:scatterChart>
      <c:catAx>
        <c:axId val="294614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12895"/>
        <c:crosses val="autoZero"/>
        <c:auto val="1"/>
        <c:lblAlgn val="ctr"/>
        <c:lblOffset val="100"/>
        <c:noMultiLvlLbl val="0"/>
      </c:catAx>
      <c:valAx>
        <c:axId val="29461289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1414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{13 min}'!$J$78</c:f>
              <c:numCache>
                <c:formatCode>General</c:formatCode>
                <c:ptCount val="1"/>
                <c:pt idx="0">
                  <c:v>2.8600988258446627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1-4706-936C-756F8BA8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13727"/>
        <c:axId val="29461539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min}'!$J$79</c:f>
              <c:numCache>
                <c:formatCode>General</c:formatCode>
                <c:ptCount val="1"/>
                <c:pt idx="0">
                  <c:v>211.40888026654886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1-4706-936C-756F8BA850F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min}'!$J$80</c:f>
              <c:numCache>
                <c:formatCode>General</c:formatCode>
                <c:ptCount val="1"/>
                <c:pt idx="0">
                  <c:v>105.70444013327443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1-4706-936C-756F8BA850F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min}'!$J$81</c:f>
              <c:numCache>
                <c:formatCode>General</c:formatCode>
                <c:ptCount val="1"/>
                <c:pt idx="0">
                  <c:v>52.852220066637216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B1-4706-936C-756F8BA85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3727"/>
        <c:axId val="294615391"/>
      </c:scatterChart>
      <c:catAx>
        <c:axId val="294613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615391"/>
        <c:crosses val="autoZero"/>
        <c:auto val="1"/>
        <c:lblAlgn val="ctr"/>
        <c:lblOffset val="100"/>
        <c:noMultiLvlLbl val="0"/>
      </c:catAx>
      <c:valAx>
        <c:axId val="29461539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137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{13 min}'!$K$78</c:f>
              <c:numCache>
                <c:formatCode>General</c:formatCode>
                <c:ptCount val="1"/>
                <c:pt idx="0">
                  <c:v>1.4102139466286174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B-402F-BB34-40B39EF0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5632639"/>
        <c:axId val="18562847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{13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B-402F-BB34-40B39EF0338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{13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B-402F-BB34-40B39EF0338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{13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6B-402F-BB34-40B39EF0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2639"/>
        <c:axId val="185628479"/>
      </c:scatterChart>
      <c:catAx>
        <c:axId val="185632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8479"/>
        <c:crosses val="autoZero"/>
        <c:auto val="1"/>
        <c:lblAlgn val="ctr"/>
        <c:lblOffset val="100"/>
        <c:noMultiLvlLbl val="0"/>
      </c:catAx>
      <c:valAx>
        <c:axId val="18562847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563263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 min}'!$I$78</c:f>
              <c:numCache>
                <c:formatCode>General</c:formatCode>
                <c:ptCount val="1"/>
                <c:pt idx="0">
                  <c:v>4.0251245965341642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82-4841-BBCB-814C67E9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89433279"/>
        <c:axId val="8942828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D82-4841-BBCB-814C67E9884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D82-4841-BBCB-814C67E9884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D82-4841-BBCB-814C67E9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33279"/>
        <c:axId val="89428287"/>
      </c:scatterChart>
      <c:catAx>
        <c:axId val="89433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428287"/>
        <c:crosses val="autoZero"/>
        <c:auto val="1"/>
        <c:lblAlgn val="ctr"/>
        <c:lblOffset val="100"/>
        <c:noMultiLvlLbl val="0"/>
      </c:catAx>
      <c:valAx>
        <c:axId val="8942828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8943327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{13 min}'!$K$101:$K$120</c:f>
              <c:numCache>
                <c:formatCode>General</c:formatCode>
                <c:ptCount val="20"/>
                <c:pt idx="0">
                  <c:v>5.0991426020869381</c:v>
                </c:pt>
                <c:pt idx="1">
                  <c:v>4.5694979812362835</c:v>
                </c:pt>
                <c:pt idx="2">
                  <c:v>4.0791250167031059</c:v>
                </c:pt>
                <c:pt idx="3">
                  <c:v>4.7296017210910701</c:v>
                </c:pt>
                <c:pt idx="4">
                  <c:v>3.90484693165125</c:v>
                </c:pt>
                <c:pt idx="5">
                  <c:v>4.8954609774104467</c:v>
                </c:pt>
                <c:pt idx="6">
                  <c:v>4.1117844041286986</c:v>
                </c:pt>
                <c:pt idx="7">
                  <c:v>3.8398388148248093</c:v>
                </c:pt>
                <c:pt idx="8">
                  <c:v>0.86192557907347689</c:v>
                </c:pt>
                <c:pt idx="9">
                  <c:v>4.5225691276462952</c:v>
                </c:pt>
              </c:numCache>
            </c:numRef>
          </c:xVal>
          <c:yVal>
            <c:numRef>
              <c:f>'Sheet1 {13 min}'!$Q$101:$Q$120</c:f>
              <c:numCache>
                <c:formatCode>General</c:formatCode>
                <c:ptCount val="20"/>
                <c:pt idx="0">
                  <c:v>0.2776040992897239</c:v>
                </c:pt>
                <c:pt idx="1">
                  <c:v>0.34131055156881546</c:v>
                </c:pt>
                <c:pt idx="2">
                  <c:v>0.25007599298202809</c:v>
                </c:pt>
                <c:pt idx="3">
                  <c:v>0.5689223450837384</c:v>
                </c:pt>
                <c:pt idx="4">
                  <c:v>0.22640899114954721</c:v>
                </c:pt>
                <c:pt idx="5">
                  <c:v>0.61130323409433995</c:v>
                </c:pt>
                <c:pt idx="6">
                  <c:v>0.3174500218034611</c:v>
                </c:pt>
                <c:pt idx="7">
                  <c:v>0.15271360353618646</c:v>
                </c:pt>
                <c:pt idx="8">
                  <c:v>0</c:v>
                </c:pt>
                <c:pt idx="9">
                  <c:v>0.45242162014448811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2-4DE8-990E-54F71DA443A7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{13 min}'!$M$101:$M$120</c:f>
              <c:numCache>
                <c:formatCode>General</c:formatCode>
                <c:ptCount val="20"/>
                <c:pt idx="0">
                  <c:v>5.4541581214323385</c:v>
                </c:pt>
                <c:pt idx="1">
                  <c:v>5.3762961370303044</c:v>
                </c:pt>
                <c:pt idx="2">
                  <c:v>5.789404603170448</c:v>
                </c:pt>
                <c:pt idx="3">
                  <c:v>5.9374358333748987</c:v>
                </c:pt>
                <c:pt idx="4">
                  <c:v>5.8309078413081457</c:v>
                </c:pt>
                <c:pt idx="5">
                  <c:v>5.9374358333748987</c:v>
                </c:pt>
                <c:pt idx="6">
                  <c:v>5.8506825700893028</c:v>
                </c:pt>
                <c:pt idx="7">
                  <c:v>5.5732789915370846</c:v>
                </c:pt>
                <c:pt idx="8">
                  <c:v>5.3050552967524798</c:v>
                </c:pt>
                <c:pt idx="9">
                  <c:v>5.9374358333748987</c:v>
                </c:pt>
              </c:numCache>
            </c:numRef>
          </c:xVal>
          <c:yVal>
            <c:numRef>
              <c:f>'Sheet1 {13 min}'!$R$101:$R$120</c:f>
              <c:numCache>
                <c:formatCode>General</c:formatCode>
                <c:ptCount val="20"/>
                <c:pt idx="0">
                  <c:v>0.72239590071027615</c:v>
                </c:pt>
                <c:pt idx="1">
                  <c:v>0.65868944843118449</c:v>
                </c:pt>
                <c:pt idx="2">
                  <c:v>0.74992400701797191</c:v>
                </c:pt>
                <c:pt idx="3">
                  <c:v>0.4310776549162616</c:v>
                </c:pt>
                <c:pt idx="4">
                  <c:v>0.77359100885045273</c:v>
                </c:pt>
                <c:pt idx="5">
                  <c:v>0.38869676590566005</c:v>
                </c:pt>
                <c:pt idx="6">
                  <c:v>0.68254997819653895</c:v>
                </c:pt>
                <c:pt idx="7">
                  <c:v>0.84728639646381354</c:v>
                </c:pt>
                <c:pt idx="8">
                  <c:v>1</c:v>
                </c:pt>
                <c:pt idx="9">
                  <c:v>0.54757837985551183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2-4DE8-990E-54F71DA44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35967"/>
        <c:axId val="185643039"/>
      </c:scatterChart>
      <c:valAx>
        <c:axId val="185635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43039"/>
        <c:crosses val="autoZero"/>
        <c:crossBetween val="midCat"/>
      </c:valAx>
      <c:valAx>
        <c:axId val="18564303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3596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{14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min}'!$A$1:$A$585</c:f>
              <c:numCache>
                <c:formatCode>General</c:formatCode>
                <c:ptCount val="585"/>
                <c:pt idx="0">
                  <c:v>523.43499755859375</c:v>
                </c:pt>
                <c:pt idx="1">
                  <c:v>523.44500732421875</c:v>
                </c:pt>
                <c:pt idx="2">
                  <c:v>523.46502685546875</c:v>
                </c:pt>
                <c:pt idx="3">
                  <c:v>523.4749755859375</c:v>
                </c:pt>
                <c:pt idx="4">
                  <c:v>523.4849853515625</c:v>
                </c:pt>
                <c:pt idx="5">
                  <c:v>523.4949951171875</c:v>
                </c:pt>
                <c:pt idx="6">
                  <c:v>523.5050048828125</c:v>
                </c:pt>
                <c:pt idx="7">
                  <c:v>523.5150146484375</c:v>
                </c:pt>
                <c:pt idx="8">
                  <c:v>523.5250244140625</c:v>
                </c:pt>
                <c:pt idx="9">
                  <c:v>523.53497314453125</c:v>
                </c:pt>
                <c:pt idx="10">
                  <c:v>523.54498291015625</c:v>
                </c:pt>
                <c:pt idx="11">
                  <c:v>523.55499267578125</c:v>
                </c:pt>
                <c:pt idx="12">
                  <c:v>523.56500244140625</c:v>
                </c:pt>
                <c:pt idx="13">
                  <c:v>523.57501220703125</c:v>
                </c:pt>
                <c:pt idx="14">
                  <c:v>523.58502197265625</c:v>
                </c:pt>
                <c:pt idx="15">
                  <c:v>523.594970703125</c:v>
                </c:pt>
                <c:pt idx="16">
                  <c:v>523.60498046875</c:v>
                </c:pt>
                <c:pt idx="17">
                  <c:v>523.614990234375</c:v>
                </c:pt>
                <c:pt idx="18">
                  <c:v>523.625</c:v>
                </c:pt>
                <c:pt idx="19">
                  <c:v>523.635009765625</c:v>
                </c:pt>
                <c:pt idx="20">
                  <c:v>523.64501953125</c:v>
                </c:pt>
                <c:pt idx="21">
                  <c:v>523.655029296875</c:v>
                </c:pt>
                <c:pt idx="22">
                  <c:v>523.66497802734375</c:v>
                </c:pt>
                <c:pt idx="23">
                  <c:v>523.67498779296875</c:v>
                </c:pt>
                <c:pt idx="24">
                  <c:v>523.68499755859375</c:v>
                </c:pt>
                <c:pt idx="25">
                  <c:v>523.69500732421875</c:v>
                </c:pt>
                <c:pt idx="26">
                  <c:v>523.70501708984375</c:v>
                </c:pt>
                <c:pt idx="27">
                  <c:v>523.71502685546875</c:v>
                </c:pt>
                <c:pt idx="28">
                  <c:v>523.7249755859375</c:v>
                </c:pt>
                <c:pt idx="29">
                  <c:v>523.7349853515625</c:v>
                </c:pt>
                <c:pt idx="30">
                  <c:v>523.7449951171875</c:v>
                </c:pt>
                <c:pt idx="31">
                  <c:v>523.7550048828125</c:v>
                </c:pt>
                <c:pt idx="32">
                  <c:v>523.7650146484375</c:v>
                </c:pt>
                <c:pt idx="33">
                  <c:v>523.7750244140625</c:v>
                </c:pt>
                <c:pt idx="34">
                  <c:v>523.78497314453125</c:v>
                </c:pt>
                <c:pt idx="35">
                  <c:v>523.79498291015625</c:v>
                </c:pt>
                <c:pt idx="36">
                  <c:v>523.80499267578125</c:v>
                </c:pt>
                <c:pt idx="37">
                  <c:v>523.81500244140625</c:v>
                </c:pt>
                <c:pt idx="38">
                  <c:v>523.82501220703125</c:v>
                </c:pt>
                <c:pt idx="39">
                  <c:v>523.83502197265625</c:v>
                </c:pt>
                <c:pt idx="40">
                  <c:v>523.844970703125</c:v>
                </c:pt>
                <c:pt idx="41">
                  <c:v>523.85498046875</c:v>
                </c:pt>
                <c:pt idx="42">
                  <c:v>523.864990234375</c:v>
                </c:pt>
                <c:pt idx="43">
                  <c:v>523.875</c:v>
                </c:pt>
                <c:pt idx="44">
                  <c:v>523.885009765625</c:v>
                </c:pt>
                <c:pt idx="45">
                  <c:v>523.89501953125</c:v>
                </c:pt>
                <c:pt idx="46">
                  <c:v>523.905029296875</c:v>
                </c:pt>
                <c:pt idx="47">
                  <c:v>523.91497802734375</c:v>
                </c:pt>
                <c:pt idx="48">
                  <c:v>523.92498779296875</c:v>
                </c:pt>
                <c:pt idx="49">
                  <c:v>523.93499755859375</c:v>
                </c:pt>
                <c:pt idx="50">
                  <c:v>523.94500732421875</c:v>
                </c:pt>
                <c:pt idx="51">
                  <c:v>523.95501708984375</c:v>
                </c:pt>
                <c:pt idx="52">
                  <c:v>523.96502685546875</c:v>
                </c:pt>
                <c:pt idx="53">
                  <c:v>523.9749755859375</c:v>
                </c:pt>
                <c:pt idx="54">
                  <c:v>523.9849853515625</c:v>
                </c:pt>
                <c:pt idx="55">
                  <c:v>523.9949951171875</c:v>
                </c:pt>
                <c:pt idx="56">
                  <c:v>524.0050048828125</c:v>
                </c:pt>
                <c:pt idx="57">
                  <c:v>524.0150146484375</c:v>
                </c:pt>
                <c:pt idx="58">
                  <c:v>524.0250244140625</c:v>
                </c:pt>
                <c:pt idx="59">
                  <c:v>524.03497314453125</c:v>
                </c:pt>
                <c:pt idx="60">
                  <c:v>524.04498291015625</c:v>
                </c:pt>
                <c:pt idx="61">
                  <c:v>524.05499267578125</c:v>
                </c:pt>
                <c:pt idx="62">
                  <c:v>524.06500244140625</c:v>
                </c:pt>
                <c:pt idx="63">
                  <c:v>524.07501220703125</c:v>
                </c:pt>
                <c:pt idx="64">
                  <c:v>524.08502197265625</c:v>
                </c:pt>
                <c:pt idx="65">
                  <c:v>524.094970703125</c:v>
                </c:pt>
                <c:pt idx="66">
                  <c:v>524.10400390625</c:v>
                </c:pt>
                <c:pt idx="67">
                  <c:v>524.114990234375</c:v>
                </c:pt>
                <c:pt idx="68">
                  <c:v>524.125</c:v>
                </c:pt>
                <c:pt idx="69">
                  <c:v>524.135009765625</c:v>
                </c:pt>
                <c:pt idx="70">
                  <c:v>524.14398193359375</c:v>
                </c:pt>
                <c:pt idx="71">
                  <c:v>524.15399169921875</c:v>
                </c:pt>
                <c:pt idx="72">
                  <c:v>524.16400146484375</c:v>
                </c:pt>
                <c:pt idx="73">
                  <c:v>524.17401123046875</c:v>
                </c:pt>
                <c:pt idx="74">
                  <c:v>524.18402099609375</c:v>
                </c:pt>
                <c:pt idx="75">
                  <c:v>524.1939697265625</c:v>
                </c:pt>
                <c:pt idx="76">
                  <c:v>524.2039794921875</c:v>
                </c:pt>
                <c:pt idx="77">
                  <c:v>524.2139892578125</c:v>
                </c:pt>
                <c:pt idx="78">
                  <c:v>524.2239990234375</c:v>
                </c:pt>
                <c:pt idx="79">
                  <c:v>524.2340087890625</c:v>
                </c:pt>
                <c:pt idx="80">
                  <c:v>524.2440185546875</c:v>
                </c:pt>
                <c:pt idx="81">
                  <c:v>524.2540283203125</c:v>
                </c:pt>
                <c:pt idx="82">
                  <c:v>524.26397705078125</c:v>
                </c:pt>
                <c:pt idx="83">
                  <c:v>524.27398681640625</c:v>
                </c:pt>
                <c:pt idx="84">
                  <c:v>524.28399658203125</c:v>
                </c:pt>
                <c:pt idx="85">
                  <c:v>524.29400634765625</c:v>
                </c:pt>
                <c:pt idx="86">
                  <c:v>524.30401611328125</c:v>
                </c:pt>
                <c:pt idx="87">
                  <c:v>524.31402587890625</c:v>
                </c:pt>
                <c:pt idx="88">
                  <c:v>524.323974609375</c:v>
                </c:pt>
                <c:pt idx="89">
                  <c:v>524.333984375</c:v>
                </c:pt>
                <c:pt idx="90">
                  <c:v>524.343994140625</c:v>
                </c:pt>
                <c:pt idx="91">
                  <c:v>524.35400390625</c:v>
                </c:pt>
                <c:pt idx="92">
                  <c:v>524.364013671875</c:v>
                </c:pt>
                <c:pt idx="93">
                  <c:v>524.3740234375</c:v>
                </c:pt>
                <c:pt idx="94">
                  <c:v>524.38397216796875</c:v>
                </c:pt>
                <c:pt idx="95">
                  <c:v>524.39398193359375</c:v>
                </c:pt>
                <c:pt idx="96">
                  <c:v>524.40399169921875</c:v>
                </c:pt>
                <c:pt idx="97">
                  <c:v>524.41400146484375</c:v>
                </c:pt>
                <c:pt idx="98">
                  <c:v>524.42401123046875</c:v>
                </c:pt>
                <c:pt idx="99">
                  <c:v>524.43402099609375</c:v>
                </c:pt>
                <c:pt idx="100">
                  <c:v>524.4439697265625</c:v>
                </c:pt>
                <c:pt idx="101">
                  <c:v>524.4539794921875</c:v>
                </c:pt>
                <c:pt idx="102">
                  <c:v>524.4639892578125</c:v>
                </c:pt>
                <c:pt idx="103">
                  <c:v>524.4739990234375</c:v>
                </c:pt>
                <c:pt idx="104">
                  <c:v>524.4840087890625</c:v>
                </c:pt>
                <c:pt idx="105">
                  <c:v>524.4940185546875</c:v>
                </c:pt>
                <c:pt idx="106">
                  <c:v>524.5040283203125</c:v>
                </c:pt>
                <c:pt idx="107">
                  <c:v>524.51397705078125</c:v>
                </c:pt>
                <c:pt idx="108">
                  <c:v>524.52398681640625</c:v>
                </c:pt>
                <c:pt idx="109">
                  <c:v>524.53399658203125</c:v>
                </c:pt>
                <c:pt idx="110">
                  <c:v>524.54400634765625</c:v>
                </c:pt>
                <c:pt idx="111">
                  <c:v>524.55401611328125</c:v>
                </c:pt>
                <c:pt idx="112">
                  <c:v>524.56402587890625</c:v>
                </c:pt>
                <c:pt idx="113">
                  <c:v>524.573974609375</c:v>
                </c:pt>
                <c:pt idx="114">
                  <c:v>524.583984375</c:v>
                </c:pt>
                <c:pt idx="115">
                  <c:v>524.593994140625</c:v>
                </c:pt>
                <c:pt idx="116">
                  <c:v>524.60400390625</c:v>
                </c:pt>
                <c:pt idx="117">
                  <c:v>524.614013671875</c:v>
                </c:pt>
                <c:pt idx="118">
                  <c:v>524.6240234375</c:v>
                </c:pt>
                <c:pt idx="119">
                  <c:v>524.63397216796875</c:v>
                </c:pt>
                <c:pt idx="120">
                  <c:v>524.64398193359375</c:v>
                </c:pt>
                <c:pt idx="121">
                  <c:v>524.65399169921875</c:v>
                </c:pt>
                <c:pt idx="122">
                  <c:v>524.66400146484375</c:v>
                </c:pt>
                <c:pt idx="123">
                  <c:v>524.67401123046875</c:v>
                </c:pt>
                <c:pt idx="124">
                  <c:v>524.68402099609375</c:v>
                </c:pt>
                <c:pt idx="125">
                  <c:v>524.6939697265625</c:v>
                </c:pt>
                <c:pt idx="126">
                  <c:v>524.7039794921875</c:v>
                </c:pt>
                <c:pt idx="127">
                  <c:v>524.7139892578125</c:v>
                </c:pt>
                <c:pt idx="128">
                  <c:v>524.7239990234375</c:v>
                </c:pt>
                <c:pt idx="129">
                  <c:v>524.7340087890625</c:v>
                </c:pt>
                <c:pt idx="130">
                  <c:v>524.7440185546875</c:v>
                </c:pt>
                <c:pt idx="131">
                  <c:v>524.7540283203125</c:v>
                </c:pt>
                <c:pt idx="132">
                  <c:v>524.76397705078125</c:v>
                </c:pt>
                <c:pt idx="133">
                  <c:v>524.77398681640625</c:v>
                </c:pt>
                <c:pt idx="134">
                  <c:v>524.78399658203125</c:v>
                </c:pt>
                <c:pt idx="135">
                  <c:v>524.79400634765625</c:v>
                </c:pt>
                <c:pt idx="136">
                  <c:v>524.80401611328125</c:v>
                </c:pt>
                <c:pt idx="137">
                  <c:v>524.81402587890625</c:v>
                </c:pt>
                <c:pt idx="138">
                  <c:v>524.823974609375</c:v>
                </c:pt>
                <c:pt idx="139">
                  <c:v>524.833984375</c:v>
                </c:pt>
                <c:pt idx="140">
                  <c:v>524.843994140625</c:v>
                </c:pt>
                <c:pt idx="141">
                  <c:v>524.85400390625</c:v>
                </c:pt>
                <c:pt idx="142">
                  <c:v>524.864013671875</c:v>
                </c:pt>
                <c:pt idx="143">
                  <c:v>524.8740234375</c:v>
                </c:pt>
                <c:pt idx="144">
                  <c:v>524.88397216796875</c:v>
                </c:pt>
                <c:pt idx="145">
                  <c:v>524.89398193359375</c:v>
                </c:pt>
                <c:pt idx="146">
                  <c:v>524.90399169921875</c:v>
                </c:pt>
                <c:pt idx="147">
                  <c:v>524.91400146484375</c:v>
                </c:pt>
                <c:pt idx="148">
                  <c:v>524.92401123046875</c:v>
                </c:pt>
                <c:pt idx="149">
                  <c:v>524.93402099609375</c:v>
                </c:pt>
                <c:pt idx="150">
                  <c:v>524.9439697265625</c:v>
                </c:pt>
                <c:pt idx="151">
                  <c:v>524.9539794921875</c:v>
                </c:pt>
                <c:pt idx="152">
                  <c:v>524.9639892578125</c:v>
                </c:pt>
                <c:pt idx="153">
                  <c:v>524.9739990234375</c:v>
                </c:pt>
                <c:pt idx="154">
                  <c:v>524.9840087890625</c:v>
                </c:pt>
                <c:pt idx="155">
                  <c:v>524.9940185546875</c:v>
                </c:pt>
                <c:pt idx="156">
                  <c:v>525.0040283203125</c:v>
                </c:pt>
                <c:pt idx="157">
                  <c:v>525.01397705078125</c:v>
                </c:pt>
                <c:pt idx="158">
                  <c:v>525.02398681640625</c:v>
                </c:pt>
                <c:pt idx="159">
                  <c:v>525.03399658203125</c:v>
                </c:pt>
                <c:pt idx="160">
                  <c:v>525.04400634765625</c:v>
                </c:pt>
                <c:pt idx="161">
                  <c:v>525.05401611328125</c:v>
                </c:pt>
                <c:pt idx="162">
                  <c:v>525.06402587890625</c:v>
                </c:pt>
                <c:pt idx="163">
                  <c:v>525.073974609375</c:v>
                </c:pt>
                <c:pt idx="164">
                  <c:v>525.083984375</c:v>
                </c:pt>
                <c:pt idx="165">
                  <c:v>525.093994140625</c:v>
                </c:pt>
                <c:pt idx="166">
                  <c:v>525.10400390625</c:v>
                </c:pt>
                <c:pt idx="167">
                  <c:v>525.114013671875</c:v>
                </c:pt>
                <c:pt idx="168">
                  <c:v>525.1240234375</c:v>
                </c:pt>
                <c:pt idx="169">
                  <c:v>525.13397216796875</c:v>
                </c:pt>
                <c:pt idx="170">
                  <c:v>525.14398193359375</c:v>
                </c:pt>
                <c:pt idx="171">
                  <c:v>525.15399169921875</c:v>
                </c:pt>
                <c:pt idx="172">
                  <c:v>525.16400146484375</c:v>
                </c:pt>
                <c:pt idx="173">
                  <c:v>525.17401123046875</c:v>
                </c:pt>
                <c:pt idx="174">
                  <c:v>525.18499755859375</c:v>
                </c:pt>
                <c:pt idx="175">
                  <c:v>525.19500732421875</c:v>
                </c:pt>
                <c:pt idx="176">
                  <c:v>525.2039794921875</c:v>
                </c:pt>
                <c:pt idx="177">
                  <c:v>525.2139892578125</c:v>
                </c:pt>
                <c:pt idx="178">
                  <c:v>525.2239990234375</c:v>
                </c:pt>
                <c:pt idx="179">
                  <c:v>525.2340087890625</c:v>
                </c:pt>
                <c:pt idx="180">
                  <c:v>525.2449951171875</c:v>
                </c:pt>
                <c:pt idx="181">
                  <c:v>525.2550048828125</c:v>
                </c:pt>
                <c:pt idx="182">
                  <c:v>525.2650146484375</c:v>
                </c:pt>
                <c:pt idx="183">
                  <c:v>525.2750244140625</c:v>
                </c:pt>
                <c:pt idx="184">
                  <c:v>525.28497314453125</c:v>
                </c:pt>
                <c:pt idx="185">
                  <c:v>525.29400634765625</c:v>
                </c:pt>
                <c:pt idx="186">
                  <c:v>525.30499267578125</c:v>
                </c:pt>
                <c:pt idx="187">
                  <c:v>525.31500244140625</c:v>
                </c:pt>
                <c:pt idx="188">
                  <c:v>525.32501220703125</c:v>
                </c:pt>
                <c:pt idx="189">
                  <c:v>525.33502197265625</c:v>
                </c:pt>
                <c:pt idx="190">
                  <c:v>525.344970703125</c:v>
                </c:pt>
                <c:pt idx="191">
                  <c:v>525.35498046875</c:v>
                </c:pt>
                <c:pt idx="192">
                  <c:v>525.364990234375</c:v>
                </c:pt>
                <c:pt idx="193">
                  <c:v>525.375</c:v>
                </c:pt>
                <c:pt idx="194">
                  <c:v>525.385009765625</c:v>
                </c:pt>
                <c:pt idx="195">
                  <c:v>525.39501953125</c:v>
                </c:pt>
                <c:pt idx="196">
                  <c:v>525.405029296875</c:v>
                </c:pt>
                <c:pt idx="197">
                  <c:v>525.41497802734375</c:v>
                </c:pt>
                <c:pt idx="198">
                  <c:v>525.42498779296875</c:v>
                </c:pt>
                <c:pt idx="199">
                  <c:v>525.43499755859375</c:v>
                </c:pt>
                <c:pt idx="200">
                  <c:v>525.44500732421875</c:v>
                </c:pt>
                <c:pt idx="201">
                  <c:v>525.45501708984375</c:v>
                </c:pt>
                <c:pt idx="202">
                  <c:v>525.46502685546875</c:v>
                </c:pt>
                <c:pt idx="203">
                  <c:v>525.4749755859375</c:v>
                </c:pt>
                <c:pt idx="204">
                  <c:v>525.4849853515625</c:v>
                </c:pt>
                <c:pt idx="205">
                  <c:v>525.4949951171875</c:v>
                </c:pt>
                <c:pt idx="206">
                  <c:v>525.5050048828125</c:v>
                </c:pt>
                <c:pt idx="207">
                  <c:v>525.5150146484375</c:v>
                </c:pt>
                <c:pt idx="208">
                  <c:v>525.5250244140625</c:v>
                </c:pt>
                <c:pt idx="209">
                  <c:v>525.53497314453125</c:v>
                </c:pt>
                <c:pt idx="210">
                  <c:v>525.54498291015625</c:v>
                </c:pt>
                <c:pt idx="211">
                  <c:v>525.55499267578125</c:v>
                </c:pt>
                <c:pt idx="212">
                  <c:v>525.56500244140625</c:v>
                </c:pt>
                <c:pt idx="213">
                  <c:v>525.57501220703125</c:v>
                </c:pt>
                <c:pt idx="214">
                  <c:v>525.58502197265625</c:v>
                </c:pt>
                <c:pt idx="215">
                  <c:v>525.594970703125</c:v>
                </c:pt>
                <c:pt idx="216">
                  <c:v>525.60498046875</c:v>
                </c:pt>
                <c:pt idx="217">
                  <c:v>525.614990234375</c:v>
                </c:pt>
                <c:pt idx="218">
                  <c:v>525.625</c:v>
                </c:pt>
                <c:pt idx="219">
                  <c:v>525.635009765625</c:v>
                </c:pt>
                <c:pt idx="220">
                  <c:v>525.64501953125</c:v>
                </c:pt>
                <c:pt idx="221">
                  <c:v>525.655029296875</c:v>
                </c:pt>
                <c:pt idx="222">
                  <c:v>525.66497802734375</c:v>
                </c:pt>
                <c:pt idx="223">
                  <c:v>525.67498779296875</c:v>
                </c:pt>
                <c:pt idx="224">
                  <c:v>525.68499755859375</c:v>
                </c:pt>
                <c:pt idx="225">
                  <c:v>525.69500732421875</c:v>
                </c:pt>
                <c:pt idx="226">
                  <c:v>525.70501708984375</c:v>
                </c:pt>
                <c:pt idx="227">
                  <c:v>525.71502685546875</c:v>
                </c:pt>
                <c:pt idx="228">
                  <c:v>525.7249755859375</c:v>
                </c:pt>
                <c:pt idx="229">
                  <c:v>525.7349853515625</c:v>
                </c:pt>
                <c:pt idx="230">
                  <c:v>525.7449951171875</c:v>
                </c:pt>
                <c:pt idx="231">
                  <c:v>525.7550048828125</c:v>
                </c:pt>
                <c:pt idx="232">
                  <c:v>525.7650146484375</c:v>
                </c:pt>
                <c:pt idx="233">
                  <c:v>525.7750244140625</c:v>
                </c:pt>
                <c:pt idx="234">
                  <c:v>525.78497314453125</c:v>
                </c:pt>
                <c:pt idx="235">
                  <c:v>525.79498291015625</c:v>
                </c:pt>
                <c:pt idx="236">
                  <c:v>525.80499267578125</c:v>
                </c:pt>
                <c:pt idx="237">
                  <c:v>525.81500244140625</c:v>
                </c:pt>
                <c:pt idx="238">
                  <c:v>525.82501220703125</c:v>
                </c:pt>
                <c:pt idx="239">
                  <c:v>525.83502197265625</c:v>
                </c:pt>
                <c:pt idx="240">
                  <c:v>525.844970703125</c:v>
                </c:pt>
                <c:pt idx="241">
                  <c:v>525.85498046875</c:v>
                </c:pt>
                <c:pt idx="242">
                  <c:v>525.864990234375</c:v>
                </c:pt>
                <c:pt idx="243">
                  <c:v>525.875</c:v>
                </c:pt>
                <c:pt idx="244">
                  <c:v>525.885009765625</c:v>
                </c:pt>
                <c:pt idx="245">
                  <c:v>525.89501953125</c:v>
                </c:pt>
                <c:pt idx="246">
                  <c:v>525.905029296875</c:v>
                </c:pt>
                <c:pt idx="247">
                  <c:v>525.91497802734375</c:v>
                </c:pt>
                <c:pt idx="248">
                  <c:v>525.92498779296875</c:v>
                </c:pt>
                <c:pt idx="249">
                  <c:v>525.93499755859375</c:v>
                </c:pt>
                <c:pt idx="250">
                  <c:v>525.94500732421875</c:v>
                </c:pt>
                <c:pt idx="251">
                  <c:v>525.95501708984375</c:v>
                </c:pt>
                <c:pt idx="252">
                  <c:v>525.96502685546875</c:v>
                </c:pt>
                <c:pt idx="253">
                  <c:v>525.9749755859375</c:v>
                </c:pt>
                <c:pt idx="254">
                  <c:v>525.9849853515625</c:v>
                </c:pt>
                <c:pt idx="255">
                  <c:v>525.9949951171875</c:v>
                </c:pt>
                <c:pt idx="256">
                  <c:v>526.0050048828125</c:v>
                </c:pt>
                <c:pt idx="257">
                  <c:v>526.0150146484375</c:v>
                </c:pt>
                <c:pt idx="258">
                  <c:v>526.0250244140625</c:v>
                </c:pt>
                <c:pt idx="259">
                  <c:v>526.03497314453125</c:v>
                </c:pt>
                <c:pt idx="260">
                  <c:v>526.04498291015625</c:v>
                </c:pt>
                <c:pt idx="261">
                  <c:v>526.05499267578125</c:v>
                </c:pt>
                <c:pt idx="262">
                  <c:v>526.06500244140625</c:v>
                </c:pt>
                <c:pt idx="263">
                  <c:v>526.07501220703125</c:v>
                </c:pt>
                <c:pt idx="264">
                  <c:v>526.08502197265625</c:v>
                </c:pt>
                <c:pt idx="265">
                  <c:v>526.094970703125</c:v>
                </c:pt>
                <c:pt idx="266">
                  <c:v>526.10498046875</c:v>
                </c:pt>
                <c:pt idx="267">
                  <c:v>526.114990234375</c:v>
                </c:pt>
                <c:pt idx="268">
                  <c:v>526.125</c:v>
                </c:pt>
                <c:pt idx="269">
                  <c:v>526.135009765625</c:v>
                </c:pt>
                <c:pt idx="270">
                  <c:v>526.14501953125</c:v>
                </c:pt>
                <c:pt idx="271">
                  <c:v>526.155029296875</c:v>
                </c:pt>
                <c:pt idx="272">
                  <c:v>526.16497802734375</c:v>
                </c:pt>
                <c:pt idx="273">
                  <c:v>526.17498779296875</c:v>
                </c:pt>
                <c:pt idx="274">
                  <c:v>526.18499755859375</c:v>
                </c:pt>
                <c:pt idx="275">
                  <c:v>526.19500732421875</c:v>
                </c:pt>
                <c:pt idx="276">
                  <c:v>526.20501708984375</c:v>
                </c:pt>
                <c:pt idx="277">
                  <c:v>526.21502685546875</c:v>
                </c:pt>
                <c:pt idx="278">
                  <c:v>526.2249755859375</c:v>
                </c:pt>
                <c:pt idx="279">
                  <c:v>526.2349853515625</c:v>
                </c:pt>
                <c:pt idx="280">
                  <c:v>526.2449951171875</c:v>
                </c:pt>
                <c:pt idx="281">
                  <c:v>526.2550048828125</c:v>
                </c:pt>
                <c:pt idx="282">
                  <c:v>526.2659912109375</c:v>
                </c:pt>
                <c:pt idx="283">
                  <c:v>526.2760009765625</c:v>
                </c:pt>
                <c:pt idx="284">
                  <c:v>526.2860107421875</c:v>
                </c:pt>
                <c:pt idx="285">
                  <c:v>526.2960205078125</c:v>
                </c:pt>
                <c:pt idx="286">
                  <c:v>526.3060302734375</c:v>
                </c:pt>
                <c:pt idx="287">
                  <c:v>526.31597900390625</c:v>
                </c:pt>
                <c:pt idx="288">
                  <c:v>526.32598876953125</c:v>
                </c:pt>
                <c:pt idx="289">
                  <c:v>526.33599853515625</c:v>
                </c:pt>
                <c:pt idx="290">
                  <c:v>526.34600830078125</c:v>
                </c:pt>
                <c:pt idx="291">
                  <c:v>526.35601806640625</c:v>
                </c:pt>
                <c:pt idx="292">
                  <c:v>526.36602783203125</c:v>
                </c:pt>
                <c:pt idx="293">
                  <c:v>526.3759765625</c:v>
                </c:pt>
                <c:pt idx="294">
                  <c:v>526.385986328125</c:v>
                </c:pt>
                <c:pt idx="295">
                  <c:v>526.39599609375</c:v>
                </c:pt>
                <c:pt idx="296">
                  <c:v>526.406005859375</c:v>
                </c:pt>
                <c:pt idx="297">
                  <c:v>526.416015625</c:v>
                </c:pt>
                <c:pt idx="298">
                  <c:v>526.426025390625</c:v>
                </c:pt>
                <c:pt idx="299">
                  <c:v>526.43597412109375</c:v>
                </c:pt>
                <c:pt idx="300">
                  <c:v>526.44598388671875</c:v>
                </c:pt>
                <c:pt idx="301">
                  <c:v>526.45599365234375</c:v>
                </c:pt>
                <c:pt idx="302">
                  <c:v>526.46600341796875</c:v>
                </c:pt>
                <c:pt idx="303">
                  <c:v>526.47601318359375</c:v>
                </c:pt>
                <c:pt idx="304">
                  <c:v>526.48602294921875</c:v>
                </c:pt>
                <c:pt idx="305">
                  <c:v>526.4959716796875</c:v>
                </c:pt>
                <c:pt idx="306">
                  <c:v>526.5059814453125</c:v>
                </c:pt>
                <c:pt idx="307">
                  <c:v>526.5159912109375</c:v>
                </c:pt>
                <c:pt idx="308">
                  <c:v>526.5260009765625</c:v>
                </c:pt>
                <c:pt idx="309">
                  <c:v>526.5360107421875</c:v>
                </c:pt>
                <c:pt idx="310">
                  <c:v>526.5460205078125</c:v>
                </c:pt>
                <c:pt idx="311">
                  <c:v>526.5560302734375</c:v>
                </c:pt>
                <c:pt idx="312">
                  <c:v>526.56597900390625</c:v>
                </c:pt>
                <c:pt idx="313">
                  <c:v>526.57598876953125</c:v>
                </c:pt>
                <c:pt idx="314">
                  <c:v>526.58599853515625</c:v>
                </c:pt>
                <c:pt idx="315">
                  <c:v>526.59600830078125</c:v>
                </c:pt>
                <c:pt idx="316">
                  <c:v>526.60601806640625</c:v>
                </c:pt>
                <c:pt idx="317">
                  <c:v>526.61602783203125</c:v>
                </c:pt>
                <c:pt idx="318">
                  <c:v>526.6259765625</c:v>
                </c:pt>
                <c:pt idx="319">
                  <c:v>526.635986328125</c:v>
                </c:pt>
                <c:pt idx="320">
                  <c:v>526.64599609375</c:v>
                </c:pt>
                <c:pt idx="321">
                  <c:v>526.656005859375</c:v>
                </c:pt>
                <c:pt idx="322">
                  <c:v>526.666015625</c:v>
                </c:pt>
                <c:pt idx="323">
                  <c:v>526.676025390625</c:v>
                </c:pt>
                <c:pt idx="324">
                  <c:v>526.68597412109375</c:v>
                </c:pt>
                <c:pt idx="325">
                  <c:v>526.69598388671875</c:v>
                </c:pt>
                <c:pt idx="326">
                  <c:v>526.70599365234375</c:v>
                </c:pt>
                <c:pt idx="327">
                  <c:v>526.71600341796875</c:v>
                </c:pt>
                <c:pt idx="328">
                  <c:v>526.72601318359375</c:v>
                </c:pt>
                <c:pt idx="329">
                  <c:v>526.73602294921875</c:v>
                </c:pt>
                <c:pt idx="330">
                  <c:v>526.7459716796875</c:v>
                </c:pt>
                <c:pt idx="331">
                  <c:v>526.7559814453125</c:v>
                </c:pt>
                <c:pt idx="332">
                  <c:v>526.7659912109375</c:v>
                </c:pt>
                <c:pt idx="333">
                  <c:v>526.7760009765625</c:v>
                </c:pt>
                <c:pt idx="334">
                  <c:v>526.7860107421875</c:v>
                </c:pt>
                <c:pt idx="335">
                  <c:v>526.7960205078125</c:v>
                </c:pt>
                <c:pt idx="336">
                  <c:v>526.8060302734375</c:v>
                </c:pt>
                <c:pt idx="337">
                  <c:v>526.81597900390625</c:v>
                </c:pt>
                <c:pt idx="338">
                  <c:v>526.8270263671875</c:v>
                </c:pt>
                <c:pt idx="339">
                  <c:v>526.83697509765625</c:v>
                </c:pt>
                <c:pt idx="340">
                  <c:v>526.84698486328125</c:v>
                </c:pt>
                <c:pt idx="341">
                  <c:v>526.85699462890625</c:v>
                </c:pt>
                <c:pt idx="342">
                  <c:v>526.86700439453125</c:v>
                </c:pt>
                <c:pt idx="343">
                  <c:v>526.87701416015625</c:v>
                </c:pt>
                <c:pt idx="344">
                  <c:v>526.88702392578125</c:v>
                </c:pt>
                <c:pt idx="345">
                  <c:v>526.89697265625</c:v>
                </c:pt>
                <c:pt idx="346">
                  <c:v>526.906982421875</c:v>
                </c:pt>
                <c:pt idx="347">
                  <c:v>526.9169921875</c:v>
                </c:pt>
                <c:pt idx="348">
                  <c:v>526.927001953125</c:v>
                </c:pt>
                <c:pt idx="349">
                  <c:v>526.93701171875</c:v>
                </c:pt>
                <c:pt idx="350">
                  <c:v>526.947021484375</c:v>
                </c:pt>
                <c:pt idx="351">
                  <c:v>526.95697021484375</c:v>
                </c:pt>
                <c:pt idx="352">
                  <c:v>526.96697998046875</c:v>
                </c:pt>
                <c:pt idx="353">
                  <c:v>526.97698974609375</c:v>
                </c:pt>
                <c:pt idx="354">
                  <c:v>526.98699951171875</c:v>
                </c:pt>
                <c:pt idx="355">
                  <c:v>526.99700927734375</c:v>
                </c:pt>
                <c:pt idx="356">
                  <c:v>527.00701904296875</c:v>
                </c:pt>
                <c:pt idx="357">
                  <c:v>527.01702880859375</c:v>
                </c:pt>
                <c:pt idx="358">
                  <c:v>527.0269775390625</c:v>
                </c:pt>
                <c:pt idx="359">
                  <c:v>527.0369873046875</c:v>
                </c:pt>
                <c:pt idx="360">
                  <c:v>527.0469970703125</c:v>
                </c:pt>
                <c:pt idx="361">
                  <c:v>527.0570068359375</c:v>
                </c:pt>
                <c:pt idx="362">
                  <c:v>527.0670166015625</c:v>
                </c:pt>
                <c:pt idx="363">
                  <c:v>527.0770263671875</c:v>
                </c:pt>
                <c:pt idx="364">
                  <c:v>527.08697509765625</c:v>
                </c:pt>
                <c:pt idx="365">
                  <c:v>527.09698486328125</c:v>
                </c:pt>
                <c:pt idx="366">
                  <c:v>527.10699462890625</c:v>
                </c:pt>
                <c:pt idx="367">
                  <c:v>527.11700439453125</c:v>
                </c:pt>
                <c:pt idx="368">
                  <c:v>527.12701416015625</c:v>
                </c:pt>
                <c:pt idx="369">
                  <c:v>527.13702392578125</c:v>
                </c:pt>
                <c:pt idx="370">
                  <c:v>527.14697265625</c:v>
                </c:pt>
                <c:pt idx="371">
                  <c:v>527.156982421875</c:v>
                </c:pt>
                <c:pt idx="372">
                  <c:v>527.1669921875</c:v>
                </c:pt>
                <c:pt idx="373">
                  <c:v>527.177001953125</c:v>
                </c:pt>
                <c:pt idx="374">
                  <c:v>527.18701171875</c:v>
                </c:pt>
                <c:pt idx="375">
                  <c:v>527.197021484375</c:v>
                </c:pt>
                <c:pt idx="376">
                  <c:v>527.20697021484375</c:v>
                </c:pt>
                <c:pt idx="377">
                  <c:v>527.21697998046875</c:v>
                </c:pt>
                <c:pt idx="378">
                  <c:v>527.22698974609375</c:v>
                </c:pt>
                <c:pt idx="379">
                  <c:v>527.23699951171875</c:v>
                </c:pt>
                <c:pt idx="380">
                  <c:v>527.24700927734375</c:v>
                </c:pt>
                <c:pt idx="381">
                  <c:v>527.25799560546875</c:v>
                </c:pt>
                <c:pt idx="382">
                  <c:v>527.26800537109375</c:v>
                </c:pt>
                <c:pt idx="383">
                  <c:v>527.27801513671875</c:v>
                </c:pt>
                <c:pt idx="384">
                  <c:v>527.28802490234375</c:v>
                </c:pt>
                <c:pt idx="385">
                  <c:v>527.2979736328125</c:v>
                </c:pt>
                <c:pt idx="386">
                  <c:v>527.3079833984375</c:v>
                </c:pt>
                <c:pt idx="387">
                  <c:v>527.3179931640625</c:v>
                </c:pt>
                <c:pt idx="388">
                  <c:v>527.3280029296875</c:v>
                </c:pt>
                <c:pt idx="389">
                  <c:v>527.3380126953125</c:v>
                </c:pt>
                <c:pt idx="390">
                  <c:v>527.3480224609375</c:v>
                </c:pt>
                <c:pt idx="391">
                  <c:v>527.35797119140625</c:v>
                </c:pt>
                <c:pt idx="392">
                  <c:v>527.36798095703125</c:v>
                </c:pt>
                <c:pt idx="393">
                  <c:v>527.37799072265625</c:v>
                </c:pt>
                <c:pt idx="394">
                  <c:v>527.38800048828125</c:v>
                </c:pt>
                <c:pt idx="395">
                  <c:v>527.39801025390625</c:v>
                </c:pt>
                <c:pt idx="396">
                  <c:v>527.40802001953125</c:v>
                </c:pt>
                <c:pt idx="397">
                  <c:v>527.41802978515625</c:v>
                </c:pt>
                <c:pt idx="398">
                  <c:v>527.427978515625</c:v>
                </c:pt>
                <c:pt idx="399">
                  <c:v>527.43798828125</c:v>
                </c:pt>
                <c:pt idx="400">
                  <c:v>527.447998046875</c:v>
                </c:pt>
                <c:pt idx="401">
                  <c:v>527.4580078125</c:v>
                </c:pt>
                <c:pt idx="402">
                  <c:v>527.468017578125</c:v>
                </c:pt>
                <c:pt idx="403">
                  <c:v>527.47802734375</c:v>
                </c:pt>
                <c:pt idx="404">
                  <c:v>527.48797607421875</c:v>
                </c:pt>
                <c:pt idx="405">
                  <c:v>527.49798583984375</c:v>
                </c:pt>
                <c:pt idx="406">
                  <c:v>527.50799560546875</c:v>
                </c:pt>
                <c:pt idx="407">
                  <c:v>527.51800537109375</c:v>
                </c:pt>
                <c:pt idx="408">
                  <c:v>527.52801513671875</c:v>
                </c:pt>
                <c:pt idx="409">
                  <c:v>527.53802490234375</c:v>
                </c:pt>
                <c:pt idx="410">
                  <c:v>527.5479736328125</c:v>
                </c:pt>
                <c:pt idx="411">
                  <c:v>527.5579833984375</c:v>
                </c:pt>
                <c:pt idx="412">
                  <c:v>527.5679931640625</c:v>
                </c:pt>
                <c:pt idx="413">
                  <c:v>527.5780029296875</c:v>
                </c:pt>
                <c:pt idx="414">
                  <c:v>527.5880126953125</c:v>
                </c:pt>
                <c:pt idx="415">
                  <c:v>527.5980224609375</c:v>
                </c:pt>
                <c:pt idx="416">
                  <c:v>527.60797119140625</c:v>
                </c:pt>
                <c:pt idx="417">
                  <c:v>527.61798095703125</c:v>
                </c:pt>
                <c:pt idx="418">
                  <c:v>527.62799072265625</c:v>
                </c:pt>
                <c:pt idx="419">
                  <c:v>527.63800048828125</c:v>
                </c:pt>
                <c:pt idx="420">
                  <c:v>527.64801025390625</c:v>
                </c:pt>
                <c:pt idx="421">
                  <c:v>527.65899658203125</c:v>
                </c:pt>
                <c:pt idx="422">
                  <c:v>527.66900634765625</c:v>
                </c:pt>
                <c:pt idx="423">
                  <c:v>527.67901611328125</c:v>
                </c:pt>
                <c:pt idx="424">
                  <c:v>527.68902587890625</c:v>
                </c:pt>
                <c:pt idx="425">
                  <c:v>527.698974609375</c:v>
                </c:pt>
                <c:pt idx="426">
                  <c:v>527.708984375</c:v>
                </c:pt>
                <c:pt idx="427">
                  <c:v>527.718994140625</c:v>
                </c:pt>
                <c:pt idx="428">
                  <c:v>527.72900390625</c:v>
                </c:pt>
                <c:pt idx="429">
                  <c:v>527.739013671875</c:v>
                </c:pt>
                <c:pt idx="430">
                  <c:v>527.7490234375</c:v>
                </c:pt>
                <c:pt idx="431">
                  <c:v>527.75897216796875</c:v>
                </c:pt>
                <c:pt idx="432">
                  <c:v>527.76898193359375</c:v>
                </c:pt>
                <c:pt idx="433">
                  <c:v>527.77899169921875</c:v>
                </c:pt>
                <c:pt idx="434">
                  <c:v>527.78900146484375</c:v>
                </c:pt>
                <c:pt idx="435">
                  <c:v>527.79901123046875</c:v>
                </c:pt>
                <c:pt idx="436">
                  <c:v>527.80902099609375</c:v>
                </c:pt>
                <c:pt idx="437">
                  <c:v>527.8189697265625</c:v>
                </c:pt>
                <c:pt idx="438">
                  <c:v>527.8289794921875</c:v>
                </c:pt>
                <c:pt idx="439">
                  <c:v>527.8389892578125</c:v>
                </c:pt>
                <c:pt idx="440">
                  <c:v>527.8489990234375</c:v>
                </c:pt>
                <c:pt idx="441">
                  <c:v>527.8590087890625</c:v>
                </c:pt>
                <c:pt idx="442">
                  <c:v>527.8690185546875</c:v>
                </c:pt>
                <c:pt idx="443">
                  <c:v>527.8790283203125</c:v>
                </c:pt>
                <c:pt idx="444">
                  <c:v>527.88897705078125</c:v>
                </c:pt>
                <c:pt idx="445">
                  <c:v>527.89898681640625</c:v>
                </c:pt>
                <c:pt idx="446">
                  <c:v>527.90899658203125</c:v>
                </c:pt>
                <c:pt idx="447">
                  <c:v>527.91900634765625</c:v>
                </c:pt>
                <c:pt idx="448">
                  <c:v>527.92901611328125</c:v>
                </c:pt>
                <c:pt idx="449">
                  <c:v>527.93902587890625</c:v>
                </c:pt>
                <c:pt idx="450">
                  <c:v>527.948974609375</c:v>
                </c:pt>
                <c:pt idx="451">
                  <c:v>527.958984375</c:v>
                </c:pt>
                <c:pt idx="452">
                  <c:v>527.969970703125</c:v>
                </c:pt>
                <c:pt idx="453">
                  <c:v>527.97998046875</c:v>
                </c:pt>
                <c:pt idx="454">
                  <c:v>527.989990234375</c:v>
                </c:pt>
                <c:pt idx="455">
                  <c:v>528</c:v>
                </c:pt>
                <c:pt idx="456">
                  <c:v>528.010009765625</c:v>
                </c:pt>
                <c:pt idx="457">
                  <c:v>528.02001953125</c:v>
                </c:pt>
                <c:pt idx="458">
                  <c:v>528.030029296875</c:v>
                </c:pt>
                <c:pt idx="459">
                  <c:v>528.03997802734375</c:v>
                </c:pt>
                <c:pt idx="460">
                  <c:v>528.04998779296875</c:v>
                </c:pt>
                <c:pt idx="461">
                  <c:v>528.05999755859375</c:v>
                </c:pt>
                <c:pt idx="462">
                  <c:v>528.07000732421875</c:v>
                </c:pt>
                <c:pt idx="463">
                  <c:v>528.08001708984375</c:v>
                </c:pt>
                <c:pt idx="464">
                  <c:v>528.09002685546875</c:v>
                </c:pt>
                <c:pt idx="465">
                  <c:v>528.0999755859375</c:v>
                </c:pt>
                <c:pt idx="466">
                  <c:v>528.1099853515625</c:v>
                </c:pt>
                <c:pt idx="467">
                  <c:v>528.1199951171875</c:v>
                </c:pt>
                <c:pt idx="468">
                  <c:v>528.1300048828125</c:v>
                </c:pt>
                <c:pt idx="469">
                  <c:v>528.1400146484375</c:v>
                </c:pt>
                <c:pt idx="470">
                  <c:v>528.1500244140625</c:v>
                </c:pt>
                <c:pt idx="471">
                  <c:v>528.15997314453125</c:v>
                </c:pt>
                <c:pt idx="472">
                  <c:v>528.16998291015625</c:v>
                </c:pt>
                <c:pt idx="473">
                  <c:v>528.17999267578125</c:v>
                </c:pt>
                <c:pt idx="474">
                  <c:v>528.19000244140625</c:v>
                </c:pt>
                <c:pt idx="475">
                  <c:v>528.20001220703125</c:v>
                </c:pt>
                <c:pt idx="476">
                  <c:v>528.21002197265625</c:v>
                </c:pt>
                <c:pt idx="477">
                  <c:v>528.219970703125</c:v>
                </c:pt>
                <c:pt idx="478">
                  <c:v>528.22998046875</c:v>
                </c:pt>
                <c:pt idx="479">
                  <c:v>528.239990234375</c:v>
                </c:pt>
                <c:pt idx="480">
                  <c:v>528.25</c:v>
                </c:pt>
                <c:pt idx="481">
                  <c:v>528.260009765625</c:v>
                </c:pt>
                <c:pt idx="482">
                  <c:v>528.27099609375</c:v>
                </c:pt>
                <c:pt idx="483">
                  <c:v>528.281005859375</c:v>
                </c:pt>
                <c:pt idx="484">
                  <c:v>528.291015625</c:v>
                </c:pt>
                <c:pt idx="485">
                  <c:v>528.301025390625</c:v>
                </c:pt>
                <c:pt idx="486">
                  <c:v>528.31097412109375</c:v>
                </c:pt>
                <c:pt idx="487">
                  <c:v>528.32098388671875</c:v>
                </c:pt>
                <c:pt idx="488">
                  <c:v>528.33099365234375</c:v>
                </c:pt>
                <c:pt idx="489">
                  <c:v>528.34100341796875</c:v>
                </c:pt>
                <c:pt idx="490">
                  <c:v>528.35101318359375</c:v>
                </c:pt>
                <c:pt idx="491">
                  <c:v>528.36102294921875</c:v>
                </c:pt>
                <c:pt idx="492">
                  <c:v>528.3709716796875</c:v>
                </c:pt>
                <c:pt idx="493">
                  <c:v>528.3809814453125</c:v>
                </c:pt>
                <c:pt idx="494">
                  <c:v>528.3909912109375</c:v>
                </c:pt>
                <c:pt idx="495">
                  <c:v>528.4010009765625</c:v>
                </c:pt>
                <c:pt idx="496">
                  <c:v>528.4110107421875</c:v>
                </c:pt>
                <c:pt idx="497">
                  <c:v>528.4210205078125</c:v>
                </c:pt>
                <c:pt idx="498">
                  <c:v>528.4310302734375</c:v>
                </c:pt>
                <c:pt idx="499">
                  <c:v>528.44097900390625</c:v>
                </c:pt>
                <c:pt idx="500">
                  <c:v>528.45098876953125</c:v>
                </c:pt>
                <c:pt idx="501">
                  <c:v>528.46099853515625</c:v>
                </c:pt>
                <c:pt idx="502">
                  <c:v>528.47100830078125</c:v>
                </c:pt>
                <c:pt idx="503">
                  <c:v>528.48101806640625</c:v>
                </c:pt>
                <c:pt idx="504">
                  <c:v>528.49102783203125</c:v>
                </c:pt>
                <c:pt idx="505">
                  <c:v>528.5009765625</c:v>
                </c:pt>
                <c:pt idx="506">
                  <c:v>528.510986328125</c:v>
                </c:pt>
                <c:pt idx="507">
                  <c:v>528.52099609375</c:v>
                </c:pt>
                <c:pt idx="508">
                  <c:v>528.531005859375</c:v>
                </c:pt>
                <c:pt idx="509">
                  <c:v>528.541015625</c:v>
                </c:pt>
                <c:pt idx="510">
                  <c:v>528.552001953125</c:v>
                </c:pt>
                <c:pt idx="511">
                  <c:v>528.56201171875</c:v>
                </c:pt>
                <c:pt idx="512">
                  <c:v>528.572021484375</c:v>
                </c:pt>
                <c:pt idx="513">
                  <c:v>528.58197021484375</c:v>
                </c:pt>
                <c:pt idx="514">
                  <c:v>528.59197998046875</c:v>
                </c:pt>
                <c:pt idx="515">
                  <c:v>528.60198974609375</c:v>
                </c:pt>
                <c:pt idx="516">
                  <c:v>528.61199951171875</c:v>
                </c:pt>
                <c:pt idx="517">
                  <c:v>528.62200927734375</c:v>
                </c:pt>
                <c:pt idx="518">
                  <c:v>528.63201904296875</c:v>
                </c:pt>
                <c:pt idx="519">
                  <c:v>528.64202880859375</c:v>
                </c:pt>
                <c:pt idx="520">
                  <c:v>528.6519775390625</c:v>
                </c:pt>
                <c:pt idx="521">
                  <c:v>528.6619873046875</c:v>
                </c:pt>
                <c:pt idx="522">
                  <c:v>528.6719970703125</c:v>
                </c:pt>
                <c:pt idx="523">
                  <c:v>528.6820068359375</c:v>
                </c:pt>
                <c:pt idx="524">
                  <c:v>528.6920166015625</c:v>
                </c:pt>
                <c:pt idx="525">
                  <c:v>528.7020263671875</c:v>
                </c:pt>
                <c:pt idx="526">
                  <c:v>528.71197509765625</c:v>
                </c:pt>
                <c:pt idx="527">
                  <c:v>528.72198486328125</c:v>
                </c:pt>
                <c:pt idx="528">
                  <c:v>528.73199462890625</c:v>
                </c:pt>
                <c:pt idx="529">
                  <c:v>528.74200439453125</c:v>
                </c:pt>
                <c:pt idx="530">
                  <c:v>528.75201416015625</c:v>
                </c:pt>
                <c:pt idx="531">
                  <c:v>528.76202392578125</c:v>
                </c:pt>
                <c:pt idx="532">
                  <c:v>528.77197265625</c:v>
                </c:pt>
                <c:pt idx="533">
                  <c:v>528.781982421875</c:v>
                </c:pt>
                <c:pt idx="534">
                  <c:v>528.7919921875</c:v>
                </c:pt>
                <c:pt idx="535">
                  <c:v>528.802001953125</c:v>
                </c:pt>
                <c:pt idx="536">
                  <c:v>528.81201171875</c:v>
                </c:pt>
                <c:pt idx="537">
                  <c:v>528.822998046875</c:v>
                </c:pt>
                <c:pt idx="538">
                  <c:v>528.8330078125</c:v>
                </c:pt>
                <c:pt idx="539">
                  <c:v>528.843017578125</c:v>
                </c:pt>
                <c:pt idx="540">
                  <c:v>528.85302734375</c:v>
                </c:pt>
                <c:pt idx="541">
                  <c:v>528.86297607421875</c:v>
                </c:pt>
                <c:pt idx="542">
                  <c:v>528.87298583984375</c:v>
                </c:pt>
                <c:pt idx="543">
                  <c:v>528.88299560546875</c:v>
                </c:pt>
                <c:pt idx="544">
                  <c:v>528.89300537109375</c:v>
                </c:pt>
                <c:pt idx="545">
                  <c:v>528.90301513671875</c:v>
                </c:pt>
                <c:pt idx="546">
                  <c:v>528.91302490234375</c:v>
                </c:pt>
                <c:pt idx="547">
                  <c:v>528.9229736328125</c:v>
                </c:pt>
                <c:pt idx="548">
                  <c:v>528.9329833984375</c:v>
                </c:pt>
                <c:pt idx="549">
                  <c:v>528.9429931640625</c:v>
                </c:pt>
                <c:pt idx="550">
                  <c:v>528.9530029296875</c:v>
                </c:pt>
                <c:pt idx="551">
                  <c:v>528.9630126953125</c:v>
                </c:pt>
                <c:pt idx="552">
                  <c:v>528.9730224609375</c:v>
                </c:pt>
                <c:pt idx="553">
                  <c:v>528.98297119140625</c:v>
                </c:pt>
                <c:pt idx="554">
                  <c:v>528.99298095703125</c:v>
                </c:pt>
                <c:pt idx="555">
                  <c:v>529.00299072265625</c:v>
                </c:pt>
                <c:pt idx="556">
                  <c:v>529.01300048828125</c:v>
                </c:pt>
                <c:pt idx="557">
                  <c:v>529.02301025390625</c:v>
                </c:pt>
                <c:pt idx="558">
                  <c:v>529.03302001953125</c:v>
                </c:pt>
                <c:pt idx="559">
                  <c:v>529.04302978515625</c:v>
                </c:pt>
                <c:pt idx="560">
                  <c:v>529.052978515625</c:v>
                </c:pt>
                <c:pt idx="561">
                  <c:v>529.06298828125</c:v>
                </c:pt>
                <c:pt idx="562">
                  <c:v>529.072998046875</c:v>
                </c:pt>
                <c:pt idx="563">
                  <c:v>529.0830078125</c:v>
                </c:pt>
                <c:pt idx="564">
                  <c:v>529.093994140625</c:v>
                </c:pt>
                <c:pt idx="565">
                  <c:v>529.10400390625</c:v>
                </c:pt>
                <c:pt idx="566">
                  <c:v>529.114013671875</c:v>
                </c:pt>
                <c:pt idx="567">
                  <c:v>529.1240234375</c:v>
                </c:pt>
                <c:pt idx="568">
                  <c:v>529.13397216796875</c:v>
                </c:pt>
                <c:pt idx="569">
                  <c:v>529.14398193359375</c:v>
                </c:pt>
                <c:pt idx="570">
                  <c:v>529.15399169921875</c:v>
                </c:pt>
                <c:pt idx="571">
                  <c:v>529.16400146484375</c:v>
                </c:pt>
                <c:pt idx="572">
                  <c:v>529.17401123046875</c:v>
                </c:pt>
                <c:pt idx="573">
                  <c:v>529.18402099609375</c:v>
                </c:pt>
                <c:pt idx="574">
                  <c:v>529.1939697265625</c:v>
                </c:pt>
                <c:pt idx="575">
                  <c:v>529.2039794921875</c:v>
                </c:pt>
                <c:pt idx="576">
                  <c:v>529.2139892578125</c:v>
                </c:pt>
                <c:pt idx="577">
                  <c:v>529.2239990234375</c:v>
                </c:pt>
                <c:pt idx="578">
                  <c:v>529.2340087890625</c:v>
                </c:pt>
                <c:pt idx="579">
                  <c:v>529.2440185546875</c:v>
                </c:pt>
                <c:pt idx="580">
                  <c:v>529.2540283203125</c:v>
                </c:pt>
                <c:pt idx="581">
                  <c:v>529.26397705078125</c:v>
                </c:pt>
                <c:pt idx="582">
                  <c:v>529.27398681640625</c:v>
                </c:pt>
                <c:pt idx="583">
                  <c:v>529.28399658203125</c:v>
                </c:pt>
                <c:pt idx="584">
                  <c:v>529.29400634765625</c:v>
                </c:pt>
              </c:numCache>
            </c:numRef>
          </c:xVal>
          <c:yVal>
            <c:numRef>
              <c:f>'Sheet1 {14 min}'!$B$1:$B$585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9.5</c:v>
                </c:pt>
                <c:pt idx="3">
                  <c:v>25</c:v>
                </c:pt>
                <c:pt idx="4">
                  <c:v>21.75</c:v>
                </c:pt>
                <c:pt idx="5">
                  <c:v>30.5</c:v>
                </c:pt>
                <c:pt idx="6">
                  <c:v>55.75</c:v>
                </c:pt>
                <c:pt idx="7">
                  <c:v>39.25</c:v>
                </c:pt>
                <c:pt idx="8">
                  <c:v>11.75</c:v>
                </c:pt>
                <c:pt idx="9">
                  <c:v>7.75</c:v>
                </c:pt>
                <c:pt idx="10">
                  <c:v>31</c:v>
                </c:pt>
                <c:pt idx="11">
                  <c:v>58.75</c:v>
                </c:pt>
                <c:pt idx="12">
                  <c:v>36.5</c:v>
                </c:pt>
                <c:pt idx="13">
                  <c:v>23.75</c:v>
                </c:pt>
                <c:pt idx="14">
                  <c:v>57.25</c:v>
                </c:pt>
                <c:pt idx="15">
                  <c:v>83.25</c:v>
                </c:pt>
                <c:pt idx="16">
                  <c:v>81.5</c:v>
                </c:pt>
                <c:pt idx="17">
                  <c:v>51.5</c:v>
                </c:pt>
                <c:pt idx="18">
                  <c:v>25.75</c:v>
                </c:pt>
                <c:pt idx="19">
                  <c:v>29.75</c:v>
                </c:pt>
                <c:pt idx="20">
                  <c:v>34</c:v>
                </c:pt>
                <c:pt idx="21">
                  <c:v>40</c:v>
                </c:pt>
                <c:pt idx="22">
                  <c:v>86.5</c:v>
                </c:pt>
                <c:pt idx="23">
                  <c:v>135.30000305175781</c:v>
                </c:pt>
                <c:pt idx="24">
                  <c:v>124.80000305175781</c:v>
                </c:pt>
                <c:pt idx="25">
                  <c:v>95.75</c:v>
                </c:pt>
                <c:pt idx="26">
                  <c:v>88.5</c:v>
                </c:pt>
                <c:pt idx="27">
                  <c:v>107.5</c:v>
                </c:pt>
                <c:pt idx="28">
                  <c:v>174.19999694824219</c:v>
                </c:pt>
                <c:pt idx="29">
                  <c:v>398.70001220703125</c:v>
                </c:pt>
                <c:pt idx="30">
                  <c:v>1557</c:v>
                </c:pt>
                <c:pt idx="31">
                  <c:v>5336</c:v>
                </c:pt>
                <c:pt idx="32">
                  <c:v>11670</c:v>
                </c:pt>
                <c:pt idx="33">
                  <c:v>14400</c:v>
                </c:pt>
                <c:pt idx="34">
                  <c:v>9535</c:v>
                </c:pt>
                <c:pt idx="35">
                  <c:v>3479</c:v>
                </c:pt>
                <c:pt idx="36">
                  <c:v>1006</c:v>
                </c:pt>
                <c:pt idx="37">
                  <c:v>438.29998779296875</c:v>
                </c:pt>
                <c:pt idx="38">
                  <c:v>377.5</c:v>
                </c:pt>
                <c:pt idx="39">
                  <c:v>474</c:v>
                </c:pt>
                <c:pt idx="40">
                  <c:v>574.70001220703125</c:v>
                </c:pt>
                <c:pt idx="41">
                  <c:v>591.20001220703125</c:v>
                </c:pt>
                <c:pt idx="42">
                  <c:v>428.5</c:v>
                </c:pt>
                <c:pt idx="43">
                  <c:v>206</c:v>
                </c:pt>
                <c:pt idx="44">
                  <c:v>82.75</c:v>
                </c:pt>
                <c:pt idx="45">
                  <c:v>37.75</c:v>
                </c:pt>
                <c:pt idx="46">
                  <c:v>27.5</c:v>
                </c:pt>
                <c:pt idx="47">
                  <c:v>45</c:v>
                </c:pt>
                <c:pt idx="48">
                  <c:v>61.75</c:v>
                </c:pt>
                <c:pt idx="49">
                  <c:v>42.75</c:v>
                </c:pt>
                <c:pt idx="50">
                  <c:v>18</c:v>
                </c:pt>
                <c:pt idx="51">
                  <c:v>23.5</c:v>
                </c:pt>
                <c:pt idx="52">
                  <c:v>41.75</c:v>
                </c:pt>
                <c:pt idx="53">
                  <c:v>43.5</c:v>
                </c:pt>
                <c:pt idx="54">
                  <c:v>30.25</c:v>
                </c:pt>
                <c:pt idx="55">
                  <c:v>56</c:v>
                </c:pt>
                <c:pt idx="56">
                  <c:v>104.80000305175781</c:v>
                </c:pt>
                <c:pt idx="57">
                  <c:v>112</c:v>
                </c:pt>
                <c:pt idx="58">
                  <c:v>92.75</c:v>
                </c:pt>
                <c:pt idx="59">
                  <c:v>74.25</c:v>
                </c:pt>
                <c:pt idx="60">
                  <c:v>65</c:v>
                </c:pt>
                <c:pt idx="61">
                  <c:v>67</c:v>
                </c:pt>
                <c:pt idx="62">
                  <c:v>62</c:v>
                </c:pt>
                <c:pt idx="63">
                  <c:v>40.75</c:v>
                </c:pt>
                <c:pt idx="64">
                  <c:v>23.75</c:v>
                </c:pt>
                <c:pt idx="65">
                  <c:v>49.25</c:v>
                </c:pt>
                <c:pt idx="66">
                  <c:v>99</c:v>
                </c:pt>
                <c:pt idx="67">
                  <c:v>112</c:v>
                </c:pt>
                <c:pt idx="68">
                  <c:v>86.5</c:v>
                </c:pt>
                <c:pt idx="69">
                  <c:v>60.5</c:v>
                </c:pt>
                <c:pt idx="70">
                  <c:v>50.25</c:v>
                </c:pt>
                <c:pt idx="71">
                  <c:v>52.75</c:v>
                </c:pt>
                <c:pt idx="72">
                  <c:v>58.75</c:v>
                </c:pt>
                <c:pt idx="73">
                  <c:v>67.75</c:v>
                </c:pt>
                <c:pt idx="74">
                  <c:v>96.5</c:v>
                </c:pt>
                <c:pt idx="75">
                  <c:v>124.19999694824219</c:v>
                </c:pt>
                <c:pt idx="76">
                  <c:v>164.5</c:v>
                </c:pt>
                <c:pt idx="77">
                  <c:v>195</c:v>
                </c:pt>
                <c:pt idx="78">
                  <c:v>182.5</c:v>
                </c:pt>
                <c:pt idx="79">
                  <c:v>324.5</c:v>
                </c:pt>
                <c:pt idx="80">
                  <c:v>1481</c:v>
                </c:pt>
                <c:pt idx="81">
                  <c:v>9035</c:v>
                </c:pt>
                <c:pt idx="82">
                  <c:v>29100</c:v>
                </c:pt>
                <c:pt idx="83">
                  <c:v>45620</c:v>
                </c:pt>
                <c:pt idx="84">
                  <c:v>36040</c:v>
                </c:pt>
                <c:pt idx="85">
                  <c:v>14050</c:v>
                </c:pt>
                <c:pt idx="86">
                  <c:v>2686</c:v>
                </c:pt>
                <c:pt idx="87">
                  <c:v>469.20001220703125</c:v>
                </c:pt>
                <c:pt idx="88">
                  <c:v>277.29998779296875</c:v>
                </c:pt>
                <c:pt idx="89">
                  <c:v>463.79998779296875</c:v>
                </c:pt>
                <c:pt idx="90">
                  <c:v>676</c:v>
                </c:pt>
                <c:pt idx="91">
                  <c:v>740</c:v>
                </c:pt>
                <c:pt idx="92">
                  <c:v>609.79998779296875</c:v>
                </c:pt>
                <c:pt idx="93">
                  <c:v>389</c:v>
                </c:pt>
                <c:pt idx="94">
                  <c:v>219.19999694824219</c:v>
                </c:pt>
                <c:pt idx="95">
                  <c:v>144.80000305175781</c:v>
                </c:pt>
                <c:pt idx="96">
                  <c:v>103.80000305175781</c:v>
                </c:pt>
                <c:pt idx="97">
                  <c:v>67.25</c:v>
                </c:pt>
                <c:pt idx="98">
                  <c:v>39</c:v>
                </c:pt>
                <c:pt idx="99">
                  <c:v>37.25</c:v>
                </c:pt>
                <c:pt idx="100">
                  <c:v>67.5</c:v>
                </c:pt>
                <c:pt idx="101">
                  <c:v>121.5</c:v>
                </c:pt>
                <c:pt idx="102">
                  <c:v>150</c:v>
                </c:pt>
                <c:pt idx="103">
                  <c:v>103.5</c:v>
                </c:pt>
                <c:pt idx="104">
                  <c:v>50</c:v>
                </c:pt>
                <c:pt idx="105">
                  <c:v>45</c:v>
                </c:pt>
                <c:pt idx="106">
                  <c:v>87</c:v>
                </c:pt>
                <c:pt idx="107">
                  <c:v>123.80000305175781</c:v>
                </c:pt>
                <c:pt idx="108">
                  <c:v>99.25</c:v>
                </c:pt>
                <c:pt idx="109">
                  <c:v>64.5</c:v>
                </c:pt>
                <c:pt idx="110">
                  <c:v>90</c:v>
                </c:pt>
                <c:pt idx="111">
                  <c:v>133</c:v>
                </c:pt>
                <c:pt idx="112">
                  <c:v>111.5</c:v>
                </c:pt>
                <c:pt idx="113">
                  <c:v>79</c:v>
                </c:pt>
                <c:pt idx="114">
                  <c:v>95.25</c:v>
                </c:pt>
                <c:pt idx="115">
                  <c:v>103</c:v>
                </c:pt>
                <c:pt idx="116">
                  <c:v>65.25</c:v>
                </c:pt>
                <c:pt idx="117">
                  <c:v>34</c:v>
                </c:pt>
                <c:pt idx="118">
                  <c:v>35</c:v>
                </c:pt>
                <c:pt idx="119">
                  <c:v>39.75</c:v>
                </c:pt>
                <c:pt idx="120">
                  <c:v>39.5</c:v>
                </c:pt>
                <c:pt idx="121">
                  <c:v>55.75</c:v>
                </c:pt>
                <c:pt idx="122">
                  <c:v>80.5</c:v>
                </c:pt>
                <c:pt idx="123">
                  <c:v>68.75</c:v>
                </c:pt>
                <c:pt idx="124">
                  <c:v>34.75</c:v>
                </c:pt>
                <c:pt idx="125">
                  <c:v>43.25</c:v>
                </c:pt>
                <c:pt idx="126">
                  <c:v>128.30000305175781</c:v>
                </c:pt>
                <c:pt idx="127">
                  <c:v>176.80000305175781</c:v>
                </c:pt>
                <c:pt idx="128">
                  <c:v>192.5</c:v>
                </c:pt>
                <c:pt idx="129">
                  <c:v>381.5</c:v>
                </c:pt>
                <c:pt idx="130">
                  <c:v>1270</c:v>
                </c:pt>
                <c:pt idx="131">
                  <c:v>6855</c:v>
                </c:pt>
                <c:pt idx="132">
                  <c:v>28440</c:v>
                </c:pt>
                <c:pt idx="133">
                  <c:v>55850</c:v>
                </c:pt>
                <c:pt idx="134">
                  <c:v>53420</c:v>
                </c:pt>
                <c:pt idx="135">
                  <c:v>25420</c:v>
                </c:pt>
                <c:pt idx="136">
                  <c:v>6304</c:v>
                </c:pt>
                <c:pt idx="137">
                  <c:v>1490</c:v>
                </c:pt>
                <c:pt idx="138">
                  <c:v>1044</c:v>
                </c:pt>
                <c:pt idx="139">
                  <c:v>1360</c:v>
                </c:pt>
                <c:pt idx="140">
                  <c:v>1464</c:v>
                </c:pt>
                <c:pt idx="141">
                  <c:v>1181</c:v>
                </c:pt>
                <c:pt idx="142">
                  <c:v>744.70001220703125</c:v>
                </c:pt>
                <c:pt idx="143">
                  <c:v>420.70001220703125</c:v>
                </c:pt>
                <c:pt idx="144">
                  <c:v>281</c:v>
                </c:pt>
                <c:pt idx="145">
                  <c:v>212.5</c:v>
                </c:pt>
                <c:pt idx="146">
                  <c:v>188.5</c:v>
                </c:pt>
                <c:pt idx="147">
                  <c:v>178.30000305175781</c:v>
                </c:pt>
                <c:pt idx="148">
                  <c:v>154.80000305175781</c:v>
                </c:pt>
                <c:pt idx="149">
                  <c:v>164.30000305175781</c:v>
                </c:pt>
                <c:pt idx="150">
                  <c:v>150.5</c:v>
                </c:pt>
                <c:pt idx="151">
                  <c:v>100</c:v>
                </c:pt>
                <c:pt idx="152">
                  <c:v>78</c:v>
                </c:pt>
                <c:pt idx="153">
                  <c:v>114.5</c:v>
                </c:pt>
                <c:pt idx="154">
                  <c:v>187</c:v>
                </c:pt>
                <c:pt idx="155">
                  <c:v>218</c:v>
                </c:pt>
                <c:pt idx="156">
                  <c:v>172.5</c:v>
                </c:pt>
                <c:pt idx="157">
                  <c:v>127.5</c:v>
                </c:pt>
                <c:pt idx="158">
                  <c:v>118.30000305175781</c:v>
                </c:pt>
                <c:pt idx="159">
                  <c:v>99.75</c:v>
                </c:pt>
                <c:pt idx="160">
                  <c:v>88.75</c:v>
                </c:pt>
                <c:pt idx="161">
                  <c:v>86</c:v>
                </c:pt>
                <c:pt idx="162">
                  <c:v>64.75</c:v>
                </c:pt>
                <c:pt idx="163">
                  <c:v>80</c:v>
                </c:pt>
                <c:pt idx="164">
                  <c:v>136.30000305175781</c:v>
                </c:pt>
                <c:pt idx="165">
                  <c:v>151.30000305175781</c:v>
                </c:pt>
                <c:pt idx="166">
                  <c:v>102.5</c:v>
                </c:pt>
                <c:pt idx="167">
                  <c:v>77.5</c:v>
                </c:pt>
                <c:pt idx="168">
                  <c:v>103</c:v>
                </c:pt>
                <c:pt idx="169">
                  <c:v>93.75</c:v>
                </c:pt>
                <c:pt idx="170">
                  <c:v>79</c:v>
                </c:pt>
                <c:pt idx="171">
                  <c:v>113.30000305175781</c:v>
                </c:pt>
                <c:pt idx="172">
                  <c:v>159.30000305175781</c:v>
                </c:pt>
                <c:pt idx="173">
                  <c:v>171</c:v>
                </c:pt>
                <c:pt idx="174">
                  <c:v>142.80000305175781</c:v>
                </c:pt>
                <c:pt idx="175">
                  <c:v>121.19999694824219</c:v>
                </c:pt>
                <c:pt idx="176">
                  <c:v>131</c:v>
                </c:pt>
                <c:pt idx="177">
                  <c:v>140.30000305175781</c:v>
                </c:pt>
                <c:pt idx="178">
                  <c:v>131.30000305175781</c:v>
                </c:pt>
                <c:pt idx="179">
                  <c:v>182</c:v>
                </c:pt>
                <c:pt idx="180">
                  <c:v>750.29998779296875</c:v>
                </c:pt>
                <c:pt idx="181">
                  <c:v>4572</c:v>
                </c:pt>
                <c:pt idx="182">
                  <c:v>21270</c:v>
                </c:pt>
                <c:pt idx="183">
                  <c:v>47270</c:v>
                </c:pt>
                <c:pt idx="184">
                  <c:v>51850</c:v>
                </c:pt>
                <c:pt idx="185">
                  <c:v>28690</c:v>
                </c:pt>
                <c:pt idx="186">
                  <c:v>7844</c:v>
                </c:pt>
                <c:pt idx="187">
                  <c:v>1337</c:v>
                </c:pt>
                <c:pt idx="188">
                  <c:v>465.5</c:v>
                </c:pt>
                <c:pt idx="189">
                  <c:v>457</c:v>
                </c:pt>
                <c:pt idx="190">
                  <c:v>632.20001220703125</c:v>
                </c:pt>
                <c:pt idx="191">
                  <c:v>660.5</c:v>
                </c:pt>
                <c:pt idx="192">
                  <c:v>493.29998779296875</c:v>
                </c:pt>
                <c:pt idx="193">
                  <c:v>331.5</c:v>
                </c:pt>
                <c:pt idx="194">
                  <c:v>220.80000305175781</c:v>
                </c:pt>
                <c:pt idx="195">
                  <c:v>154.30000305175781</c:v>
                </c:pt>
                <c:pt idx="196">
                  <c:v>143</c:v>
                </c:pt>
                <c:pt idx="197">
                  <c:v>132.5</c:v>
                </c:pt>
                <c:pt idx="198">
                  <c:v>88.25</c:v>
                </c:pt>
                <c:pt idx="199">
                  <c:v>61.75</c:v>
                </c:pt>
                <c:pt idx="200">
                  <c:v>68.25</c:v>
                </c:pt>
                <c:pt idx="201">
                  <c:v>75</c:v>
                </c:pt>
                <c:pt idx="202">
                  <c:v>91.75</c:v>
                </c:pt>
                <c:pt idx="203">
                  <c:v>113.5</c:v>
                </c:pt>
                <c:pt idx="204">
                  <c:v>98.75</c:v>
                </c:pt>
                <c:pt idx="205">
                  <c:v>49.5</c:v>
                </c:pt>
                <c:pt idx="206">
                  <c:v>19</c:v>
                </c:pt>
                <c:pt idx="207">
                  <c:v>30.75</c:v>
                </c:pt>
                <c:pt idx="208">
                  <c:v>53.5</c:v>
                </c:pt>
                <c:pt idx="209">
                  <c:v>54</c:v>
                </c:pt>
                <c:pt idx="210">
                  <c:v>53.75</c:v>
                </c:pt>
                <c:pt idx="211">
                  <c:v>61.5</c:v>
                </c:pt>
                <c:pt idx="212">
                  <c:v>81</c:v>
                </c:pt>
                <c:pt idx="213">
                  <c:v>114.5</c:v>
                </c:pt>
                <c:pt idx="214">
                  <c:v>104</c:v>
                </c:pt>
                <c:pt idx="215">
                  <c:v>75.5</c:v>
                </c:pt>
                <c:pt idx="216">
                  <c:v>79.25</c:v>
                </c:pt>
                <c:pt idx="217">
                  <c:v>101.80000305175781</c:v>
                </c:pt>
                <c:pt idx="218">
                  <c:v>118.30000305175781</c:v>
                </c:pt>
                <c:pt idx="219">
                  <c:v>105.30000305175781</c:v>
                </c:pt>
                <c:pt idx="220">
                  <c:v>100</c:v>
                </c:pt>
                <c:pt idx="221">
                  <c:v>126</c:v>
                </c:pt>
                <c:pt idx="222">
                  <c:v>133.30000305175781</c:v>
                </c:pt>
                <c:pt idx="223">
                  <c:v>106.5</c:v>
                </c:pt>
                <c:pt idx="224">
                  <c:v>104</c:v>
                </c:pt>
                <c:pt idx="225">
                  <c:v>149.80000305175781</c:v>
                </c:pt>
                <c:pt idx="226">
                  <c:v>175</c:v>
                </c:pt>
                <c:pt idx="227">
                  <c:v>146.19999694824219</c:v>
                </c:pt>
                <c:pt idx="228">
                  <c:v>131.69999694824219</c:v>
                </c:pt>
                <c:pt idx="229">
                  <c:v>175.19999694824219</c:v>
                </c:pt>
                <c:pt idx="230">
                  <c:v>584.79998779296875</c:v>
                </c:pt>
                <c:pt idx="231">
                  <c:v>3103</c:v>
                </c:pt>
                <c:pt idx="232">
                  <c:v>14690</c:v>
                </c:pt>
                <c:pt idx="233">
                  <c:v>39920</c:v>
                </c:pt>
                <c:pt idx="234">
                  <c:v>55340</c:v>
                </c:pt>
                <c:pt idx="235">
                  <c:v>38900</c:v>
                </c:pt>
                <c:pt idx="236">
                  <c:v>13740</c:v>
                </c:pt>
                <c:pt idx="237">
                  <c:v>2809</c:v>
                </c:pt>
                <c:pt idx="238">
                  <c:v>705.5</c:v>
                </c:pt>
                <c:pt idx="239">
                  <c:v>455.5</c:v>
                </c:pt>
                <c:pt idx="240">
                  <c:v>701</c:v>
                </c:pt>
                <c:pt idx="241">
                  <c:v>942</c:v>
                </c:pt>
                <c:pt idx="242">
                  <c:v>772.5</c:v>
                </c:pt>
                <c:pt idx="243">
                  <c:v>494.20001220703125</c:v>
                </c:pt>
                <c:pt idx="244">
                  <c:v>356.70001220703125</c:v>
                </c:pt>
                <c:pt idx="245">
                  <c:v>261.79998779296875</c:v>
                </c:pt>
                <c:pt idx="246">
                  <c:v>206.30000305175781</c:v>
                </c:pt>
                <c:pt idx="247">
                  <c:v>181.69999694824219</c:v>
                </c:pt>
                <c:pt idx="248">
                  <c:v>146.5</c:v>
                </c:pt>
                <c:pt idx="249">
                  <c:v>88.5</c:v>
                </c:pt>
                <c:pt idx="250">
                  <c:v>61.5</c:v>
                </c:pt>
                <c:pt idx="251">
                  <c:v>102.5</c:v>
                </c:pt>
                <c:pt idx="252">
                  <c:v>146.19999694824219</c:v>
                </c:pt>
                <c:pt idx="253">
                  <c:v>155.80000305175781</c:v>
                </c:pt>
                <c:pt idx="254">
                  <c:v>181.30000305175781</c:v>
                </c:pt>
                <c:pt idx="255">
                  <c:v>228.5</c:v>
                </c:pt>
                <c:pt idx="256">
                  <c:v>214</c:v>
                </c:pt>
                <c:pt idx="257">
                  <c:v>155.80000305175781</c:v>
                </c:pt>
                <c:pt idx="258">
                  <c:v>148.19999694824219</c:v>
                </c:pt>
                <c:pt idx="259">
                  <c:v>166</c:v>
                </c:pt>
                <c:pt idx="260">
                  <c:v>154.80000305175781</c:v>
                </c:pt>
                <c:pt idx="261">
                  <c:v>110.30000305175781</c:v>
                </c:pt>
                <c:pt idx="262">
                  <c:v>97.5</c:v>
                </c:pt>
                <c:pt idx="263">
                  <c:v>133</c:v>
                </c:pt>
                <c:pt idx="264">
                  <c:v>138.5</c:v>
                </c:pt>
                <c:pt idx="265">
                  <c:v>146.19999694824219</c:v>
                </c:pt>
                <c:pt idx="266">
                  <c:v>149.80000305175781</c:v>
                </c:pt>
                <c:pt idx="267">
                  <c:v>135</c:v>
                </c:pt>
                <c:pt idx="268">
                  <c:v>160</c:v>
                </c:pt>
                <c:pt idx="269">
                  <c:v>161.69999694824219</c:v>
                </c:pt>
                <c:pt idx="270">
                  <c:v>128.30000305175781</c:v>
                </c:pt>
                <c:pt idx="271">
                  <c:v>130</c:v>
                </c:pt>
                <c:pt idx="272">
                  <c:v>166.80000305175781</c:v>
                </c:pt>
                <c:pt idx="273">
                  <c:v>192.80000305175781</c:v>
                </c:pt>
                <c:pt idx="274">
                  <c:v>179.80000305175781</c:v>
                </c:pt>
                <c:pt idx="275">
                  <c:v>178.5</c:v>
                </c:pt>
                <c:pt idx="276">
                  <c:v>226.5</c:v>
                </c:pt>
                <c:pt idx="277">
                  <c:v>291.29998779296875</c:v>
                </c:pt>
                <c:pt idx="278">
                  <c:v>348.70001220703125</c:v>
                </c:pt>
                <c:pt idx="279">
                  <c:v>325</c:v>
                </c:pt>
                <c:pt idx="280">
                  <c:v>380</c:v>
                </c:pt>
                <c:pt idx="281">
                  <c:v>2119</c:v>
                </c:pt>
                <c:pt idx="282">
                  <c:v>15690</c:v>
                </c:pt>
                <c:pt idx="283">
                  <c:v>64290</c:v>
                </c:pt>
                <c:pt idx="284">
                  <c:v>115500</c:v>
                </c:pt>
                <c:pt idx="285">
                  <c:v>96610</c:v>
                </c:pt>
                <c:pt idx="286">
                  <c:v>37010</c:v>
                </c:pt>
                <c:pt idx="287">
                  <c:v>6173</c:v>
                </c:pt>
                <c:pt idx="288">
                  <c:v>955.70001220703125</c:v>
                </c:pt>
                <c:pt idx="289">
                  <c:v>533</c:v>
                </c:pt>
                <c:pt idx="290">
                  <c:v>778.70001220703125</c:v>
                </c:pt>
                <c:pt idx="291">
                  <c:v>986.70001220703125</c:v>
                </c:pt>
                <c:pt idx="292">
                  <c:v>757</c:v>
                </c:pt>
                <c:pt idx="293">
                  <c:v>356</c:v>
                </c:pt>
                <c:pt idx="294">
                  <c:v>220.30000305175781</c:v>
                </c:pt>
                <c:pt idx="295">
                  <c:v>268.5</c:v>
                </c:pt>
                <c:pt idx="296">
                  <c:v>347.79998779296875</c:v>
                </c:pt>
                <c:pt idx="297">
                  <c:v>369.20001220703125</c:v>
                </c:pt>
                <c:pt idx="298">
                  <c:v>252.5</c:v>
                </c:pt>
                <c:pt idx="299">
                  <c:v>129.30000305175781</c:v>
                </c:pt>
                <c:pt idx="300">
                  <c:v>108</c:v>
                </c:pt>
                <c:pt idx="301">
                  <c:v>164.5</c:v>
                </c:pt>
                <c:pt idx="302">
                  <c:v>279.29998779296875</c:v>
                </c:pt>
                <c:pt idx="303">
                  <c:v>435.5</c:v>
                </c:pt>
                <c:pt idx="304">
                  <c:v>495</c:v>
                </c:pt>
                <c:pt idx="305">
                  <c:v>384</c:v>
                </c:pt>
                <c:pt idx="306">
                  <c:v>294.70001220703125</c:v>
                </c:pt>
                <c:pt idx="307">
                  <c:v>290</c:v>
                </c:pt>
                <c:pt idx="308">
                  <c:v>325.20001220703125</c:v>
                </c:pt>
                <c:pt idx="309">
                  <c:v>322</c:v>
                </c:pt>
                <c:pt idx="310">
                  <c:v>234</c:v>
                </c:pt>
                <c:pt idx="311">
                  <c:v>173.19999694824219</c:v>
                </c:pt>
                <c:pt idx="312">
                  <c:v>186.30000305175781</c:v>
                </c:pt>
                <c:pt idx="313">
                  <c:v>206.30000305175781</c:v>
                </c:pt>
                <c:pt idx="314">
                  <c:v>201.5</c:v>
                </c:pt>
                <c:pt idx="315">
                  <c:v>232.19999694824219</c:v>
                </c:pt>
                <c:pt idx="316">
                  <c:v>268</c:v>
                </c:pt>
                <c:pt idx="317">
                  <c:v>221.5</c:v>
                </c:pt>
                <c:pt idx="318">
                  <c:v>144.19999694824219</c:v>
                </c:pt>
                <c:pt idx="319">
                  <c:v>163.80000305175781</c:v>
                </c:pt>
                <c:pt idx="320">
                  <c:v>234.5</c:v>
                </c:pt>
                <c:pt idx="321">
                  <c:v>223.19999694824219</c:v>
                </c:pt>
                <c:pt idx="322">
                  <c:v>223.69999694824219</c:v>
                </c:pt>
                <c:pt idx="323">
                  <c:v>269.20001220703125</c:v>
                </c:pt>
                <c:pt idx="324">
                  <c:v>283</c:v>
                </c:pt>
                <c:pt idx="325">
                  <c:v>310.70001220703125</c:v>
                </c:pt>
                <c:pt idx="326">
                  <c:v>312.70001220703125</c:v>
                </c:pt>
                <c:pt idx="327">
                  <c:v>315.5</c:v>
                </c:pt>
                <c:pt idx="328">
                  <c:v>389.5</c:v>
                </c:pt>
                <c:pt idx="329">
                  <c:v>409.79998779296875</c:v>
                </c:pt>
                <c:pt idx="330">
                  <c:v>514.5</c:v>
                </c:pt>
                <c:pt idx="331">
                  <c:v>1440</c:v>
                </c:pt>
                <c:pt idx="332">
                  <c:v>12470</c:v>
                </c:pt>
                <c:pt idx="333">
                  <c:v>86090</c:v>
                </c:pt>
                <c:pt idx="334">
                  <c:v>206400</c:v>
                </c:pt>
                <c:pt idx="335">
                  <c:v>209200</c:v>
                </c:pt>
                <c:pt idx="336">
                  <c:v>88240</c:v>
                </c:pt>
                <c:pt idx="337">
                  <c:v>11630</c:v>
                </c:pt>
                <c:pt idx="338">
                  <c:v>1222</c:v>
                </c:pt>
                <c:pt idx="339">
                  <c:v>860.5</c:v>
                </c:pt>
                <c:pt idx="340">
                  <c:v>1326</c:v>
                </c:pt>
                <c:pt idx="341">
                  <c:v>1826</c:v>
                </c:pt>
                <c:pt idx="342">
                  <c:v>1678</c:v>
                </c:pt>
                <c:pt idx="343">
                  <c:v>931.79998779296875</c:v>
                </c:pt>
                <c:pt idx="344">
                  <c:v>439.29998779296875</c:v>
                </c:pt>
                <c:pt idx="345">
                  <c:v>459.5</c:v>
                </c:pt>
                <c:pt idx="346">
                  <c:v>777.5</c:v>
                </c:pt>
                <c:pt idx="347">
                  <c:v>968.79998779296875</c:v>
                </c:pt>
                <c:pt idx="348">
                  <c:v>667.79998779296875</c:v>
                </c:pt>
                <c:pt idx="349">
                  <c:v>276.29998779296875</c:v>
                </c:pt>
                <c:pt idx="350">
                  <c:v>163</c:v>
                </c:pt>
                <c:pt idx="351">
                  <c:v>196.5</c:v>
                </c:pt>
                <c:pt idx="352">
                  <c:v>485</c:v>
                </c:pt>
                <c:pt idx="353">
                  <c:v>1146</c:v>
                </c:pt>
                <c:pt idx="354">
                  <c:v>1351</c:v>
                </c:pt>
                <c:pt idx="355">
                  <c:v>755.29998779296875</c:v>
                </c:pt>
                <c:pt idx="356">
                  <c:v>321</c:v>
                </c:pt>
                <c:pt idx="357">
                  <c:v>288</c:v>
                </c:pt>
                <c:pt idx="358">
                  <c:v>328.79998779296875</c:v>
                </c:pt>
                <c:pt idx="359">
                  <c:v>353</c:v>
                </c:pt>
                <c:pt idx="360">
                  <c:v>280.29998779296875</c:v>
                </c:pt>
                <c:pt idx="361">
                  <c:v>260.70001220703125</c:v>
                </c:pt>
                <c:pt idx="362">
                  <c:v>305</c:v>
                </c:pt>
                <c:pt idx="363">
                  <c:v>322.79998779296875</c:v>
                </c:pt>
                <c:pt idx="364">
                  <c:v>407.70001220703125</c:v>
                </c:pt>
                <c:pt idx="365">
                  <c:v>441.79998779296875</c:v>
                </c:pt>
                <c:pt idx="366">
                  <c:v>301.5</c:v>
                </c:pt>
                <c:pt idx="367">
                  <c:v>156.5</c:v>
                </c:pt>
                <c:pt idx="368">
                  <c:v>98</c:v>
                </c:pt>
                <c:pt idx="369">
                  <c:v>104</c:v>
                </c:pt>
                <c:pt idx="370">
                  <c:v>172.5</c:v>
                </c:pt>
                <c:pt idx="371">
                  <c:v>212.5</c:v>
                </c:pt>
                <c:pt idx="372">
                  <c:v>168.80000305175781</c:v>
                </c:pt>
                <c:pt idx="373">
                  <c:v>168</c:v>
                </c:pt>
                <c:pt idx="374">
                  <c:v>279.5</c:v>
                </c:pt>
                <c:pt idx="375">
                  <c:v>375.5</c:v>
                </c:pt>
                <c:pt idx="376">
                  <c:v>415.20001220703125</c:v>
                </c:pt>
                <c:pt idx="377">
                  <c:v>454.29998779296875</c:v>
                </c:pt>
                <c:pt idx="378">
                  <c:v>446.5</c:v>
                </c:pt>
                <c:pt idx="379">
                  <c:v>371.70001220703125</c:v>
                </c:pt>
                <c:pt idx="380">
                  <c:v>452.5</c:v>
                </c:pt>
                <c:pt idx="381">
                  <c:v>1347</c:v>
                </c:pt>
                <c:pt idx="382">
                  <c:v>9139</c:v>
                </c:pt>
                <c:pt idx="383">
                  <c:v>71070</c:v>
                </c:pt>
                <c:pt idx="384">
                  <c:v>193200</c:v>
                </c:pt>
                <c:pt idx="385">
                  <c:v>221500</c:v>
                </c:pt>
                <c:pt idx="386">
                  <c:v>109300</c:v>
                </c:pt>
                <c:pt idx="387">
                  <c:v>19310</c:v>
                </c:pt>
                <c:pt idx="388">
                  <c:v>1589</c:v>
                </c:pt>
                <c:pt idx="389">
                  <c:v>643.29998779296875</c:v>
                </c:pt>
                <c:pt idx="390">
                  <c:v>1095</c:v>
                </c:pt>
                <c:pt idx="391">
                  <c:v>1591</c:v>
                </c:pt>
                <c:pt idx="392">
                  <c:v>1259</c:v>
                </c:pt>
                <c:pt idx="393">
                  <c:v>506.70001220703125</c:v>
                </c:pt>
                <c:pt idx="394">
                  <c:v>185</c:v>
                </c:pt>
                <c:pt idx="395">
                  <c:v>339</c:v>
                </c:pt>
                <c:pt idx="396">
                  <c:v>1220</c:v>
                </c:pt>
                <c:pt idx="397">
                  <c:v>2063</c:v>
                </c:pt>
                <c:pt idx="398">
                  <c:v>1526</c:v>
                </c:pt>
                <c:pt idx="399">
                  <c:v>508.20001220703125</c:v>
                </c:pt>
                <c:pt idx="400">
                  <c:v>154.30000305175781</c:v>
                </c:pt>
                <c:pt idx="401">
                  <c:v>200.19999694824219</c:v>
                </c:pt>
                <c:pt idx="402">
                  <c:v>420</c:v>
                </c:pt>
                <c:pt idx="403">
                  <c:v>902.29998779296875</c:v>
                </c:pt>
                <c:pt idx="404">
                  <c:v>1215</c:v>
                </c:pt>
                <c:pt idx="405">
                  <c:v>832.20001220703125</c:v>
                </c:pt>
                <c:pt idx="406">
                  <c:v>320.5</c:v>
                </c:pt>
                <c:pt idx="407">
                  <c:v>193</c:v>
                </c:pt>
                <c:pt idx="408">
                  <c:v>200</c:v>
                </c:pt>
                <c:pt idx="409">
                  <c:v>204.69999694824219</c:v>
                </c:pt>
                <c:pt idx="410">
                  <c:v>219.5</c:v>
                </c:pt>
                <c:pt idx="411">
                  <c:v>177</c:v>
                </c:pt>
                <c:pt idx="412">
                  <c:v>118.30000305175781</c:v>
                </c:pt>
                <c:pt idx="413">
                  <c:v>149.19999694824219</c:v>
                </c:pt>
                <c:pt idx="414">
                  <c:v>239.5</c:v>
                </c:pt>
                <c:pt idx="415">
                  <c:v>252.5</c:v>
                </c:pt>
                <c:pt idx="416">
                  <c:v>169.80000305175781</c:v>
                </c:pt>
                <c:pt idx="417">
                  <c:v>144.80000305175781</c:v>
                </c:pt>
                <c:pt idx="418">
                  <c:v>211.5</c:v>
                </c:pt>
                <c:pt idx="419">
                  <c:v>281.29998779296875</c:v>
                </c:pt>
                <c:pt idx="420">
                  <c:v>303</c:v>
                </c:pt>
                <c:pt idx="421">
                  <c:v>258.29998779296875</c:v>
                </c:pt>
                <c:pt idx="422">
                  <c:v>185.5</c:v>
                </c:pt>
                <c:pt idx="423">
                  <c:v>134.69999694824219</c:v>
                </c:pt>
                <c:pt idx="424">
                  <c:v>141</c:v>
                </c:pt>
                <c:pt idx="425">
                  <c:v>167.5</c:v>
                </c:pt>
                <c:pt idx="426">
                  <c:v>188.80000305175781</c:v>
                </c:pt>
                <c:pt idx="427">
                  <c:v>268.79998779296875</c:v>
                </c:pt>
                <c:pt idx="428">
                  <c:v>297.5</c:v>
                </c:pt>
                <c:pt idx="429">
                  <c:v>238.80000305175781</c:v>
                </c:pt>
                <c:pt idx="430">
                  <c:v>294.5</c:v>
                </c:pt>
                <c:pt idx="431">
                  <c:v>848.20001220703125</c:v>
                </c:pt>
                <c:pt idx="432">
                  <c:v>6019</c:v>
                </c:pt>
                <c:pt idx="433">
                  <c:v>39200</c:v>
                </c:pt>
                <c:pt idx="434">
                  <c:v>103400</c:v>
                </c:pt>
                <c:pt idx="435">
                  <c:v>122100</c:v>
                </c:pt>
                <c:pt idx="436">
                  <c:v>66100</c:v>
                </c:pt>
                <c:pt idx="437">
                  <c:v>15470</c:v>
                </c:pt>
                <c:pt idx="438">
                  <c:v>2343</c:v>
                </c:pt>
                <c:pt idx="439">
                  <c:v>780</c:v>
                </c:pt>
                <c:pt idx="440">
                  <c:v>851.20001220703125</c:v>
                </c:pt>
                <c:pt idx="441">
                  <c:v>1119</c:v>
                </c:pt>
                <c:pt idx="442">
                  <c:v>990</c:v>
                </c:pt>
                <c:pt idx="443">
                  <c:v>539</c:v>
                </c:pt>
                <c:pt idx="444">
                  <c:v>182</c:v>
                </c:pt>
                <c:pt idx="445">
                  <c:v>188.30000305175781</c:v>
                </c:pt>
                <c:pt idx="446">
                  <c:v>778.70001220703125</c:v>
                </c:pt>
                <c:pt idx="447">
                  <c:v>1394</c:v>
                </c:pt>
                <c:pt idx="448">
                  <c:v>1123</c:v>
                </c:pt>
                <c:pt idx="449">
                  <c:v>479.29998779296875</c:v>
                </c:pt>
                <c:pt idx="450">
                  <c:v>190.80000305175781</c:v>
                </c:pt>
                <c:pt idx="451">
                  <c:v>88</c:v>
                </c:pt>
                <c:pt idx="452">
                  <c:v>75.25</c:v>
                </c:pt>
                <c:pt idx="453">
                  <c:v>156.30000305175781</c:v>
                </c:pt>
                <c:pt idx="454">
                  <c:v>212.30000305175781</c:v>
                </c:pt>
                <c:pt idx="455">
                  <c:v>190.80000305175781</c:v>
                </c:pt>
                <c:pt idx="456">
                  <c:v>169</c:v>
                </c:pt>
                <c:pt idx="457">
                  <c:v>181.5</c:v>
                </c:pt>
                <c:pt idx="458">
                  <c:v>175</c:v>
                </c:pt>
                <c:pt idx="459">
                  <c:v>177.5</c:v>
                </c:pt>
                <c:pt idx="460">
                  <c:v>170.19999694824219</c:v>
                </c:pt>
                <c:pt idx="461">
                  <c:v>92.25</c:v>
                </c:pt>
                <c:pt idx="462">
                  <c:v>46</c:v>
                </c:pt>
                <c:pt idx="463">
                  <c:v>86.5</c:v>
                </c:pt>
                <c:pt idx="464">
                  <c:v>154</c:v>
                </c:pt>
                <c:pt idx="465">
                  <c:v>219.19999694824219</c:v>
                </c:pt>
                <c:pt idx="466">
                  <c:v>212</c:v>
                </c:pt>
                <c:pt idx="467">
                  <c:v>143.30000305175781</c:v>
                </c:pt>
                <c:pt idx="468">
                  <c:v>107.30000305175781</c:v>
                </c:pt>
                <c:pt idx="469">
                  <c:v>86.5</c:v>
                </c:pt>
                <c:pt idx="470">
                  <c:v>69</c:v>
                </c:pt>
                <c:pt idx="471">
                  <c:v>78.75</c:v>
                </c:pt>
                <c:pt idx="472">
                  <c:v>103.5</c:v>
                </c:pt>
                <c:pt idx="473">
                  <c:v>119.5</c:v>
                </c:pt>
                <c:pt idx="474">
                  <c:v>124</c:v>
                </c:pt>
                <c:pt idx="475">
                  <c:v>115</c:v>
                </c:pt>
                <c:pt idx="476">
                  <c:v>126.5</c:v>
                </c:pt>
                <c:pt idx="477">
                  <c:v>181.5</c:v>
                </c:pt>
                <c:pt idx="478">
                  <c:v>218.80000305175781</c:v>
                </c:pt>
                <c:pt idx="479">
                  <c:v>229.69999694824219</c:v>
                </c:pt>
                <c:pt idx="480">
                  <c:v>251</c:v>
                </c:pt>
                <c:pt idx="481">
                  <c:v>622.29998779296875</c:v>
                </c:pt>
                <c:pt idx="482">
                  <c:v>3693</c:v>
                </c:pt>
                <c:pt idx="483">
                  <c:v>16720</c:v>
                </c:pt>
                <c:pt idx="484">
                  <c:v>37400</c:v>
                </c:pt>
                <c:pt idx="485">
                  <c:v>42350</c:v>
                </c:pt>
                <c:pt idx="486">
                  <c:v>24960</c:v>
                </c:pt>
                <c:pt idx="487">
                  <c:v>7882</c:v>
                </c:pt>
                <c:pt idx="488">
                  <c:v>1649</c:v>
                </c:pt>
                <c:pt idx="489">
                  <c:v>392</c:v>
                </c:pt>
                <c:pt idx="490">
                  <c:v>268</c:v>
                </c:pt>
                <c:pt idx="491">
                  <c:v>275.20001220703125</c:v>
                </c:pt>
                <c:pt idx="492">
                  <c:v>237.30000305175781</c:v>
                </c:pt>
                <c:pt idx="493">
                  <c:v>135.69999694824219</c:v>
                </c:pt>
                <c:pt idx="494">
                  <c:v>56</c:v>
                </c:pt>
                <c:pt idx="495">
                  <c:v>64.25</c:v>
                </c:pt>
                <c:pt idx="496">
                  <c:v>142.30000305175781</c:v>
                </c:pt>
                <c:pt idx="497">
                  <c:v>233</c:v>
                </c:pt>
                <c:pt idx="498">
                  <c:v>244</c:v>
                </c:pt>
                <c:pt idx="499">
                  <c:v>161.5</c:v>
                </c:pt>
                <c:pt idx="500">
                  <c:v>93.5</c:v>
                </c:pt>
                <c:pt idx="501">
                  <c:v>84.75</c:v>
                </c:pt>
                <c:pt idx="502">
                  <c:v>102.30000305175781</c:v>
                </c:pt>
                <c:pt idx="503">
                  <c:v>131</c:v>
                </c:pt>
                <c:pt idx="504">
                  <c:v>138</c:v>
                </c:pt>
                <c:pt idx="505">
                  <c:v>129.80000305175781</c:v>
                </c:pt>
                <c:pt idx="506">
                  <c:v>145</c:v>
                </c:pt>
                <c:pt idx="507">
                  <c:v>139.5</c:v>
                </c:pt>
                <c:pt idx="508">
                  <c:v>95</c:v>
                </c:pt>
                <c:pt idx="509">
                  <c:v>58</c:v>
                </c:pt>
                <c:pt idx="510">
                  <c:v>42</c:v>
                </c:pt>
                <c:pt idx="511">
                  <c:v>47.5</c:v>
                </c:pt>
                <c:pt idx="512">
                  <c:v>52</c:v>
                </c:pt>
                <c:pt idx="513">
                  <c:v>37.25</c:v>
                </c:pt>
                <c:pt idx="514">
                  <c:v>28.75</c:v>
                </c:pt>
                <c:pt idx="515">
                  <c:v>31</c:v>
                </c:pt>
                <c:pt idx="516">
                  <c:v>49.75</c:v>
                </c:pt>
                <c:pt idx="517">
                  <c:v>87.75</c:v>
                </c:pt>
                <c:pt idx="518">
                  <c:v>121.80000305175781</c:v>
                </c:pt>
                <c:pt idx="519">
                  <c:v>139.30000305175781</c:v>
                </c:pt>
                <c:pt idx="520">
                  <c:v>124.5</c:v>
                </c:pt>
                <c:pt idx="521">
                  <c:v>139.80000305175781</c:v>
                </c:pt>
                <c:pt idx="522">
                  <c:v>160</c:v>
                </c:pt>
                <c:pt idx="523">
                  <c:v>108.69999694824219</c:v>
                </c:pt>
                <c:pt idx="524">
                  <c:v>73.5</c:v>
                </c:pt>
                <c:pt idx="525">
                  <c:v>74.75</c:v>
                </c:pt>
                <c:pt idx="526">
                  <c:v>86.75</c:v>
                </c:pt>
                <c:pt idx="527">
                  <c:v>121</c:v>
                </c:pt>
                <c:pt idx="528">
                  <c:v>153.30000305175781</c:v>
                </c:pt>
                <c:pt idx="529">
                  <c:v>160.5</c:v>
                </c:pt>
                <c:pt idx="530">
                  <c:v>189.80000305175781</c:v>
                </c:pt>
                <c:pt idx="531">
                  <c:v>440</c:v>
                </c:pt>
                <c:pt idx="532">
                  <c:v>1549</c:v>
                </c:pt>
                <c:pt idx="533">
                  <c:v>4799</c:v>
                </c:pt>
                <c:pt idx="534">
                  <c:v>9494</c:v>
                </c:pt>
                <c:pt idx="535">
                  <c:v>10990</c:v>
                </c:pt>
                <c:pt idx="536">
                  <c:v>7363</c:v>
                </c:pt>
                <c:pt idx="537">
                  <c:v>2989</c:v>
                </c:pt>
                <c:pt idx="538">
                  <c:v>990</c:v>
                </c:pt>
                <c:pt idx="539">
                  <c:v>468.29998779296875</c:v>
                </c:pt>
                <c:pt idx="540">
                  <c:v>309.5</c:v>
                </c:pt>
                <c:pt idx="541">
                  <c:v>261.20001220703125</c:v>
                </c:pt>
                <c:pt idx="542">
                  <c:v>213.19999694824219</c:v>
                </c:pt>
                <c:pt idx="543">
                  <c:v>133</c:v>
                </c:pt>
                <c:pt idx="544">
                  <c:v>108</c:v>
                </c:pt>
                <c:pt idx="545">
                  <c:v>96.25</c:v>
                </c:pt>
                <c:pt idx="546">
                  <c:v>60.5</c:v>
                </c:pt>
                <c:pt idx="547">
                  <c:v>66.75</c:v>
                </c:pt>
                <c:pt idx="548">
                  <c:v>104.30000305175781</c:v>
                </c:pt>
                <c:pt idx="549">
                  <c:v>110.69999694824219</c:v>
                </c:pt>
                <c:pt idx="550">
                  <c:v>110.5</c:v>
                </c:pt>
                <c:pt idx="551">
                  <c:v>120.80000305175781</c:v>
                </c:pt>
                <c:pt idx="552">
                  <c:v>89</c:v>
                </c:pt>
                <c:pt idx="553">
                  <c:v>51.75</c:v>
                </c:pt>
                <c:pt idx="554">
                  <c:v>38.75</c:v>
                </c:pt>
                <c:pt idx="555">
                  <c:v>47.25</c:v>
                </c:pt>
                <c:pt idx="556">
                  <c:v>70.25</c:v>
                </c:pt>
                <c:pt idx="557">
                  <c:v>77.75</c:v>
                </c:pt>
                <c:pt idx="558">
                  <c:v>95.5</c:v>
                </c:pt>
                <c:pt idx="559">
                  <c:v>127.80000305175781</c:v>
                </c:pt>
                <c:pt idx="560">
                  <c:v>121.19999694824219</c:v>
                </c:pt>
                <c:pt idx="561">
                  <c:v>74.75</c:v>
                </c:pt>
                <c:pt idx="562">
                  <c:v>39</c:v>
                </c:pt>
                <c:pt idx="563">
                  <c:v>48.25</c:v>
                </c:pt>
                <c:pt idx="564">
                  <c:v>68.5</c:v>
                </c:pt>
                <c:pt idx="565">
                  <c:v>49</c:v>
                </c:pt>
                <c:pt idx="566">
                  <c:v>27.5</c:v>
                </c:pt>
                <c:pt idx="567">
                  <c:v>34</c:v>
                </c:pt>
                <c:pt idx="568">
                  <c:v>40.25</c:v>
                </c:pt>
                <c:pt idx="569">
                  <c:v>40.5</c:v>
                </c:pt>
                <c:pt idx="570">
                  <c:v>44.75</c:v>
                </c:pt>
                <c:pt idx="571">
                  <c:v>39.75</c:v>
                </c:pt>
                <c:pt idx="572">
                  <c:v>20.5</c:v>
                </c:pt>
                <c:pt idx="573">
                  <c:v>4.75</c:v>
                </c:pt>
                <c:pt idx="574">
                  <c:v>0</c:v>
                </c:pt>
                <c:pt idx="575">
                  <c:v>16.25</c:v>
                </c:pt>
                <c:pt idx="576">
                  <c:v>53.5</c:v>
                </c:pt>
                <c:pt idx="577">
                  <c:v>83.25</c:v>
                </c:pt>
                <c:pt idx="578">
                  <c:v>93.5</c:v>
                </c:pt>
                <c:pt idx="579">
                  <c:v>96.75</c:v>
                </c:pt>
                <c:pt idx="580">
                  <c:v>99.5</c:v>
                </c:pt>
                <c:pt idx="581">
                  <c:v>153.5</c:v>
                </c:pt>
                <c:pt idx="582">
                  <c:v>429.29998779296875</c:v>
                </c:pt>
                <c:pt idx="583">
                  <c:v>1176</c:v>
                </c:pt>
                <c:pt idx="584">
                  <c:v>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A07-4D0A-A00A-7E52F81BA4EE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{14 min}'!$G$10:$G$11</c:f>
              <c:numCache>
                <c:formatCode>General</c:formatCode>
                <c:ptCount val="2"/>
                <c:pt idx="0">
                  <c:v>523.89886474609375</c:v>
                </c:pt>
                <c:pt idx="1">
                  <c:v>528.62371826171875</c:v>
                </c:pt>
              </c:numCache>
            </c:numRef>
          </c:xVal>
          <c:yVal>
            <c:numRef>
              <c:f>'Sheet1 {14 min}'!$F$13:$F$14</c:f>
              <c:numCache>
                <c:formatCode>General</c:formatCode>
                <c:ptCount val="2"/>
                <c:pt idx="0">
                  <c:v>22150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A07-4D0A-A00A-7E52F81BA4EE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{14 min}'!$G$4,'Sheet1 {14 min}'!$G$4)</c:f>
              <c:numCache>
                <c:formatCode>General</c:formatCode>
                <c:ptCount val="2"/>
                <c:pt idx="0">
                  <c:v>526.63446044921875</c:v>
                </c:pt>
                <c:pt idx="1">
                  <c:v>526.63446044921875</c:v>
                </c:pt>
              </c:numCache>
            </c:numRef>
          </c:xVal>
          <c:yVal>
            <c:numRef>
              <c:f>'Sheet1 {14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A07-4D0A-A00A-7E52F81BA4EE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{14 min}'!$D$1:$D$14</c:f>
              <c:numCache>
                <c:formatCode>General</c:formatCode>
                <c:ptCount val="14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min}'!$E$1:$E$28</c:f>
              <c:numCache>
                <c:formatCode>General</c:formatCode>
                <c:ptCount val="28"/>
                <c:pt idx="0">
                  <c:v>14400</c:v>
                </c:pt>
                <c:pt idx="1">
                  <c:v>45620</c:v>
                </c:pt>
                <c:pt idx="2">
                  <c:v>55850</c:v>
                </c:pt>
                <c:pt idx="3">
                  <c:v>51850</c:v>
                </c:pt>
                <c:pt idx="4">
                  <c:v>55340</c:v>
                </c:pt>
                <c:pt idx="5">
                  <c:v>115500</c:v>
                </c:pt>
                <c:pt idx="6">
                  <c:v>209200</c:v>
                </c:pt>
                <c:pt idx="7">
                  <c:v>221500</c:v>
                </c:pt>
                <c:pt idx="8">
                  <c:v>122100</c:v>
                </c:pt>
                <c:pt idx="9">
                  <c:v>42350</c:v>
                </c:pt>
                <c:pt idx="10">
                  <c:v>10990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A07-4D0A-A00A-7E52F81BA4EE}"/>
            </c:ext>
          </c:extLst>
        </c:ser>
        <c:ser>
          <c:idx val="4"/>
          <c:order val="4"/>
          <c:tx>
            <c:v>Binomial p = 1.08E-06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min}'!$P$1:$P$31</c:f>
              <c:numCache>
                <c:formatCode>General</c:formatCode>
                <c:ptCount val="31"/>
                <c:pt idx="0">
                  <c:v>15556.649369307141</c:v>
                </c:pt>
                <c:pt idx="1">
                  <c:v>44186.18790139183</c:v>
                </c:pt>
                <c:pt idx="2">
                  <c:v>57412.060846792658</c:v>
                </c:pt>
                <c:pt idx="3">
                  <c:v>50373.40661263428</c:v>
                </c:pt>
                <c:pt idx="4">
                  <c:v>56509.715800325743</c:v>
                </c:pt>
                <c:pt idx="5">
                  <c:v>115042.76607632134</c:v>
                </c:pt>
                <c:pt idx="6">
                  <c:v>208094.89872974233</c:v>
                </c:pt>
                <c:pt idx="7">
                  <c:v>224565.68475510459</c:v>
                </c:pt>
                <c:pt idx="8">
                  <c:v>119052.74643246319</c:v>
                </c:pt>
                <c:pt idx="9">
                  <c:v>40474.386435790177</c:v>
                </c:pt>
                <c:pt idx="10">
                  <c:v>10238.55762133863</c:v>
                </c:pt>
                <c:pt idx="11">
                  <c:v>2083.8040597448539</c:v>
                </c:pt>
                <c:pt idx="12">
                  <c:v>357.4818292382119</c:v>
                </c:pt>
                <c:pt idx="13">
                  <c:v>53.281668431420989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A07-4D0A-A00A-7E52F81BA4EE}"/>
            </c:ext>
          </c:extLst>
        </c:ser>
        <c:ser>
          <c:idx val="5"/>
          <c:order val="5"/>
          <c:tx>
            <c:v>Bimodal(1) 6.1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min}'!$M$1:$M$31</c:f>
              <c:numCache>
                <c:formatCode>General</c:formatCode>
                <c:ptCount val="31"/>
                <c:pt idx="0">
                  <c:v>15554.976646535497</c:v>
                </c:pt>
                <c:pt idx="1">
                  <c:v>44130.166356498929</c:v>
                </c:pt>
                <c:pt idx="2">
                  <c:v>56599.220841847469</c:v>
                </c:pt>
                <c:pt idx="3">
                  <c:v>43715.585749234619</c:v>
                </c:pt>
                <c:pt idx="4">
                  <c:v>22944.1167346416</c:v>
                </c:pt>
                <c:pt idx="5">
                  <c:v>8801.6860736650469</c:v>
                </c:pt>
                <c:pt idx="6">
                  <c:v>2606.3476037399473</c:v>
                </c:pt>
                <c:pt idx="7">
                  <c:v>623.15302814277345</c:v>
                </c:pt>
                <c:pt idx="8">
                  <c:v>124.75236324204027</c:v>
                </c:pt>
                <c:pt idx="9">
                  <c:v>21.498994827894759</c:v>
                </c:pt>
                <c:pt idx="10">
                  <c:v>3.2565751934887195</c:v>
                </c:pt>
                <c:pt idx="11">
                  <c:v>0.43971474876886185</c:v>
                </c:pt>
                <c:pt idx="12">
                  <c:v>5.2897804427241402E-2</c:v>
                </c:pt>
                <c:pt idx="13">
                  <c:v>5.4914633957121855E-3</c:v>
                </c:pt>
                <c:pt idx="14">
                  <c:v>4.9981811278568364E-4</c:v>
                </c:pt>
                <c:pt idx="15">
                  <c:v>1.0180415827325887E-4</c:v>
                </c:pt>
                <c:pt idx="16">
                  <c:v>8.3916036683125817E-5</c:v>
                </c:pt>
                <c:pt idx="17">
                  <c:v>8.3796063841971906E-5</c:v>
                </c:pt>
                <c:pt idx="18">
                  <c:v>8.3796063841971906E-5</c:v>
                </c:pt>
                <c:pt idx="19">
                  <c:v>8.3796063841971906E-5</c:v>
                </c:pt>
                <c:pt idx="20">
                  <c:v>8.3796063841971906E-5</c:v>
                </c:pt>
                <c:pt idx="21">
                  <c:v>8.3796063841971906E-5</c:v>
                </c:pt>
                <c:pt idx="22">
                  <c:v>8.3796063841971906E-5</c:v>
                </c:pt>
                <c:pt idx="23">
                  <c:v>8.3796063841971906E-5</c:v>
                </c:pt>
                <c:pt idx="24">
                  <c:v>8.3796063841971906E-5</c:v>
                </c:pt>
                <c:pt idx="25">
                  <c:v>8.3796063841971906E-5</c:v>
                </c:pt>
                <c:pt idx="26">
                  <c:v>8.3796063841971906E-5</c:v>
                </c:pt>
                <c:pt idx="27">
                  <c:v>8.3796063841971906E-5</c:v>
                </c:pt>
                <c:pt idx="28">
                  <c:v>8.3796063841971906E-5</c:v>
                </c:pt>
                <c:pt idx="29">
                  <c:v>8.3796063841971906E-5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A07-4D0A-A00A-7E52F81BA4EE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{14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526.7960205078125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528.802001953125</c:v>
                </c:pt>
                <c:pt idx="11">
                  <c:v>529.302001953125</c:v>
                </c:pt>
                <c:pt idx="12">
                  <c:v>529.802001953125</c:v>
                </c:pt>
                <c:pt idx="13">
                  <c:v>530.302001953125</c:v>
                </c:pt>
              </c:numCache>
            </c:numRef>
          </c:xVal>
          <c:yVal>
            <c:numRef>
              <c:f>'Sheet1 {14 min}'!$O$1:$O$31</c:f>
              <c:numCache>
                <c:formatCode>General</c:formatCode>
                <c:ptCount val="31"/>
                <c:pt idx="0">
                  <c:v>1.6728065677071087</c:v>
                </c:pt>
                <c:pt idx="1">
                  <c:v>56.021628688961741</c:v>
                </c:pt>
                <c:pt idx="2">
                  <c:v>812.84008874124675</c:v>
                </c:pt>
                <c:pt idx="3">
                  <c:v>6657.8209471957252</c:v>
                </c:pt>
                <c:pt idx="4">
                  <c:v>33565.5991494802</c:v>
                </c:pt>
                <c:pt idx="5">
                  <c:v>106241.08008645236</c:v>
                </c:pt>
                <c:pt idx="6">
                  <c:v>205488.55120979846</c:v>
                </c:pt>
                <c:pt idx="7">
                  <c:v>223942.53181075788</c:v>
                </c:pt>
                <c:pt idx="8">
                  <c:v>118927.99415301722</c:v>
                </c:pt>
                <c:pt idx="9">
                  <c:v>40452.887524758342</c:v>
                </c:pt>
                <c:pt idx="10">
                  <c:v>10235.301129941205</c:v>
                </c:pt>
                <c:pt idx="11">
                  <c:v>2083.3644287921488</c:v>
                </c:pt>
                <c:pt idx="12">
                  <c:v>357.42901522984852</c:v>
                </c:pt>
                <c:pt idx="13">
                  <c:v>53.276260764089116</c:v>
                </c:pt>
                <c:pt idx="14">
                  <c:v>7.0446749006966751</c:v>
                </c:pt>
                <c:pt idx="15">
                  <c:v>0.83656708978189831</c:v>
                </c:pt>
                <c:pt idx="16">
                  <c:v>8.6225894611048085E-2</c:v>
                </c:pt>
                <c:pt idx="17">
                  <c:v>4.9844845783680791E-3</c:v>
                </c:pt>
                <c:pt idx="18">
                  <c:v>8.3796063841971906E-5</c:v>
                </c:pt>
                <c:pt idx="19">
                  <c:v>8.3796063841971906E-5</c:v>
                </c:pt>
                <c:pt idx="20">
                  <c:v>8.3796063841971906E-5</c:v>
                </c:pt>
                <c:pt idx="21">
                  <c:v>8.3796063841971906E-5</c:v>
                </c:pt>
                <c:pt idx="22">
                  <c:v>8.3796063841971906E-5</c:v>
                </c:pt>
                <c:pt idx="23">
                  <c:v>8.3796063841971906E-5</c:v>
                </c:pt>
                <c:pt idx="24">
                  <c:v>8.3796063841971906E-5</c:v>
                </c:pt>
                <c:pt idx="25">
                  <c:v>8.3796063841971906E-5</c:v>
                </c:pt>
                <c:pt idx="26">
                  <c:v>8.3796063841971906E-5</c:v>
                </c:pt>
                <c:pt idx="27">
                  <c:v>8.3796063841971906E-5</c:v>
                </c:pt>
                <c:pt idx="28">
                  <c:v>8.3796063841971906E-5</c:v>
                </c:pt>
                <c:pt idx="29">
                  <c:v>8.3796063841971906E-5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A07-4D0A-A00A-7E52F81BA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1663"/>
        <c:axId val="294603327"/>
      </c:scatterChart>
      <c:valAx>
        <c:axId val="294601663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4603327"/>
        <c:crosses val="autoZero"/>
        <c:crossBetween val="midCat"/>
      </c:valAx>
      <c:valAx>
        <c:axId val="2946033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01663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{14 min}'!$I$78</c:f>
              <c:numCache>
                <c:formatCode>General</c:formatCode>
                <c:ptCount val="1"/>
                <c:pt idx="0">
                  <c:v>22.458525284124637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89-46F8-A88E-ACE660EC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34095423"/>
        <c:axId val="205284116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89-46F8-A88E-ACE660ECA1D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89-46F8-A88E-ACE660ECA1D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89-46F8-A88E-ACE660ECA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5423"/>
        <c:axId val="2052841167"/>
      </c:scatterChart>
      <c:catAx>
        <c:axId val="134095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841167"/>
        <c:crosses val="autoZero"/>
        <c:auto val="1"/>
        <c:lblAlgn val="ctr"/>
        <c:lblOffset val="100"/>
        <c:noMultiLvlLbl val="0"/>
      </c:catAx>
      <c:valAx>
        <c:axId val="205284116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3409542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{14 min}'!$J$78</c:f>
              <c:numCache>
                <c:formatCode>General</c:formatCode>
                <c:ptCount val="1"/>
                <c:pt idx="0">
                  <c:v>125.56016390791625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D-4790-9FD0-7F8BA0A5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94601663"/>
        <c:axId val="20628629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min}'!$J$79</c:f>
              <c:numCache>
                <c:formatCode>General</c:formatCode>
                <c:ptCount val="1"/>
                <c:pt idx="0">
                  <c:v>38.09373490381298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D-4790-9FD0-7F8BA0A5C6C3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min}'!$J$80</c:f>
              <c:numCache>
                <c:formatCode>General</c:formatCode>
                <c:ptCount val="1"/>
                <c:pt idx="0">
                  <c:v>19.04686745190649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AD-4790-9FD0-7F8BA0A5C6C3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min}'!$J$81</c:f>
              <c:numCache>
                <c:formatCode>General</c:formatCode>
                <c:ptCount val="1"/>
                <c:pt idx="0">
                  <c:v>9.5234337259532449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AD-4790-9FD0-7F8BA0A5C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01663"/>
        <c:axId val="2062862959"/>
      </c:scatterChart>
      <c:catAx>
        <c:axId val="29460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862959"/>
        <c:crosses val="autoZero"/>
        <c:auto val="1"/>
        <c:lblAlgn val="ctr"/>
        <c:lblOffset val="100"/>
        <c:noMultiLvlLbl val="0"/>
      </c:catAx>
      <c:valAx>
        <c:axId val="20628629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29460166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{14 min}'!$K$78</c:f>
              <c:numCache>
                <c:formatCode>General</c:formatCode>
                <c:ptCount val="1"/>
                <c:pt idx="0">
                  <c:v>4.0215363213003634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5-4E3C-8B56-DDDA7BA6C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2584303"/>
        <c:axId val="121496172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{14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5-4E3C-8B56-DDDA7BA6C98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{14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5-4E3C-8B56-DDDA7BA6C98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{14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35-4E3C-8B56-DDDA7BA6C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4303"/>
        <c:axId val="1214961727"/>
      </c:scatterChart>
      <c:catAx>
        <c:axId val="18258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961727"/>
        <c:crosses val="autoZero"/>
        <c:auto val="1"/>
        <c:lblAlgn val="ctr"/>
        <c:lblOffset val="100"/>
        <c:noMultiLvlLbl val="0"/>
      </c:catAx>
      <c:valAx>
        <c:axId val="121496172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5843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{14 min}'!$K$101:$K$120</c:f>
              <c:numCache>
                <c:formatCode>General</c:formatCode>
                <c:ptCount val="20"/>
                <c:pt idx="0">
                  <c:v>1.5870595276945192</c:v>
                </c:pt>
                <c:pt idx="1">
                  <c:v>1.7054614436463928</c:v>
                </c:pt>
                <c:pt idx="2">
                  <c:v>1.4438664251803177</c:v>
                </c:pt>
                <c:pt idx="3">
                  <c:v>1.4732505827862525</c:v>
                </c:pt>
                <c:pt idx="4">
                  <c:v>1.817444408861661</c:v>
                </c:pt>
                <c:pt idx="5">
                  <c:v>1.55651526646792</c:v>
                </c:pt>
                <c:pt idx="6">
                  <c:v>1.6345867244474253</c:v>
                </c:pt>
                <c:pt idx="7">
                  <c:v>1.5955580451279774</c:v>
                </c:pt>
                <c:pt idx="8">
                  <c:v>1.6673569687431622</c:v>
                </c:pt>
                <c:pt idx="9">
                  <c:v>1.6389071328456009</c:v>
                </c:pt>
              </c:numCache>
            </c:numRef>
          </c:xVal>
          <c:yVal>
            <c:numRef>
              <c:f>'Sheet1 {14 min}'!$Q$101:$Q$120</c:f>
              <c:numCache>
                <c:formatCode>General</c:formatCode>
                <c:ptCount val="20"/>
                <c:pt idx="0">
                  <c:v>0.20143829866759613</c:v>
                </c:pt>
                <c:pt idx="1">
                  <c:v>0.22127264276768055</c:v>
                </c:pt>
                <c:pt idx="2">
                  <c:v>0.19045311003730983</c:v>
                </c:pt>
                <c:pt idx="3">
                  <c:v>0.19432997431561869</c:v>
                </c:pt>
                <c:pt idx="4">
                  <c:v>0.21526468083998676</c:v>
                </c:pt>
                <c:pt idx="5">
                  <c:v>0.19674511282947757</c:v>
                </c:pt>
                <c:pt idx="6">
                  <c:v>0.19643850859857148</c:v>
                </c:pt>
                <c:pt idx="7">
                  <c:v>0.2137796298204461</c:v>
                </c:pt>
                <c:pt idx="8">
                  <c:v>0.19165743265608687</c:v>
                </c:pt>
                <c:pt idx="9">
                  <c:v>0.20811033186584699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5A5-809C-F2B5F87B191E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{14 min}'!$M$101:$M$120</c:f>
              <c:numCache>
                <c:formatCode>General</c:formatCode>
                <c:ptCount val="20"/>
                <c:pt idx="0">
                  <c:v>5.9374358333748987</c:v>
                </c:pt>
                <c:pt idx="1">
                  <c:v>5.9374358333748987</c:v>
                </c:pt>
                <c:pt idx="2">
                  <c:v>5.9060256078929614</c:v>
                </c:pt>
                <c:pt idx="3">
                  <c:v>5.8389478783259303</c:v>
                </c:pt>
                <c:pt idx="4">
                  <c:v>5.9374358333748987</c:v>
                </c:pt>
                <c:pt idx="5">
                  <c:v>5.9374358333748987</c:v>
                </c:pt>
                <c:pt idx="6">
                  <c:v>5.9374358333748987</c:v>
                </c:pt>
                <c:pt idx="7">
                  <c:v>5.9374358333748987</c:v>
                </c:pt>
                <c:pt idx="8">
                  <c:v>5.9374358333748987</c:v>
                </c:pt>
                <c:pt idx="9">
                  <c:v>5.9203850498532598</c:v>
                </c:pt>
              </c:numCache>
            </c:numRef>
          </c:xVal>
          <c:yVal>
            <c:numRef>
              <c:f>'Sheet1 {14 min}'!$R$101:$R$120</c:f>
              <c:numCache>
                <c:formatCode>General</c:formatCode>
                <c:ptCount val="20"/>
                <c:pt idx="0">
                  <c:v>0.79856170133240389</c:v>
                </c:pt>
                <c:pt idx="1">
                  <c:v>0.77872735723231945</c:v>
                </c:pt>
                <c:pt idx="2">
                  <c:v>0.8095468899626902</c:v>
                </c:pt>
                <c:pt idx="3">
                  <c:v>0.80567002568438129</c:v>
                </c:pt>
                <c:pt idx="4">
                  <c:v>0.78473531916001327</c:v>
                </c:pt>
                <c:pt idx="5">
                  <c:v>0.8032548871705224</c:v>
                </c:pt>
                <c:pt idx="6">
                  <c:v>0.80356149140142841</c:v>
                </c:pt>
                <c:pt idx="7">
                  <c:v>0.78622037017955393</c:v>
                </c:pt>
                <c:pt idx="8">
                  <c:v>0.80834256734391319</c:v>
                </c:pt>
                <c:pt idx="9">
                  <c:v>0.79188966813415307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4A-45A5-809C-F2B5F87B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4207"/>
        <c:axId val="184748783"/>
      </c:scatterChart>
      <c:valAx>
        <c:axId val="18474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48783"/>
        <c:crosses val="autoZero"/>
        <c:crossBetween val="midCat"/>
      </c:valAx>
      <c:valAx>
        <c:axId val="184748783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420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{15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{15 min}'!$B$1:$B$586</c:f>
              <c:numCache>
                <c:formatCode>General</c:formatCode>
                <c:ptCount val="586"/>
                <c:pt idx="0">
                  <c:v>60</c:v>
                </c:pt>
                <c:pt idx="1">
                  <c:v>52.25</c:v>
                </c:pt>
                <c:pt idx="2">
                  <c:v>36</c:v>
                </c:pt>
                <c:pt idx="3">
                  <c:v>39.75</c:v>
                </c:pt>
                <c:pt idx="4">
                  <c:v>57.75</c:v>
                </c:pt>
                <c:pt idx="5">
                  <c:v>62</c:v>
                </c:pt>
                <c:pt idx="6">
                  <c:v>62.75</c:v>
                </c:pt>
                <c:pt idx="7">
                  <c:v>46</c:v>
                </c:pt>
                <c:pt idx="8">
                  <c:v>26.75</c:v>
                </c:pt>
                <c:pt idx="9">
                  <c:v>39.5</c:v>
                </c:pt>
                <c:pt idx="10">
                  <c:v>62.5</c:v>
                </c:pt>
                <c:pt idx="11">
                  <c:v>71</c:v>
                </c:pt>
                <c:pt idx="12">
                  <c:v>61.25</c:v>
                </c:pt>
                <c:pt idx="13">
                  <c:v>43</c:v>
                </c:pt>
                <c:pt idx="14">
                  <c:v>29.5</c:v>
                </c:pt>
                <c:pt idx="15">
                  <c:v>55.75</c:v>
                </c:pt>
                <c:pt idx="16">
                  <c:v>104.30000305175781</c:v>
                </c:pt>
                <c:pt idx="17">
                  <c:v>87.75</c:v>
                </c:pt>
                <c:pt idx="18">
                  <c:v>29.75</c:v>
                </c:pt>
                <c:pt idx="19">
                  <c:v>21.25</c:v>
                </c:pt>
                <c:pt idx="20">
                  <c:v>59</c:v>
                </c:pt>
                <c:pt idx="21">
                  <c:v>90.25</c:v>
                </c:pt>
                <c:pt idx="22">
                  <c:v>85</c:v>
                </c:pt>
                <c:pt idx="23">
                  <c:v>73.25</c:v>
                </c:pt>
                <c:pt idx="24">
                  <c:v>69.5</c:v>
                </c:pt>
                <c:pt idx="25">
                  <c:v>59.75</c:v>
                </c:pt>
                <c:pt idx="26">
                  <c:v>101.30000305175781</c:v>
                </c:pt>
                <c:pt idx="27">
                  <c:v>153.30000305175781</c:v>
                </c:pt>
                <c:pt idx="28">
                  <c:v>139.80000305175781</c:v>
                </c:pt>
                <c:pt idx="29">
                  <c:v>140.30000305175781</c:v>
                </c:pt>
                <c:pt idx="30">
                  <c:v>353.5</c:v>
                </c:pt>
                <c:pt idx="31">
                  <c:v>1732</c:v>
                </c:pt>
                <c:pt idx="32">
                  <c:v>7293</c:v>
                </c:pt>
                <c:pt idx="33">
                  <c:v>16630</c:v>
                </c:pt>
                <c:pt idx="34">
                  <c:v>20020</c:v>
                </c:pt>
                <c:pt idx="35">
                  <c:v>13140</c:v>
                </c:pt>
                <c:pt idx="36">
                  <c:v>5061</c:v>
                </c:pt>
                <c:pt idx="37">
                  <c:v>1525</c:v>
                </c:pt>
                <c:pt idx="38">
                  <c:v>661</c:v>
                </c:pt>
                <c:pt idx="39">
                  <c:v>597.5</c:v>
                </c:pt>
                <c:pt idx="40">
                  <c:v>736.5</c:v>
                </c:pt>
                <c:pt idx="41">
                  <c:v>827.29998779296875</c:v>
                </c:pt>
                <c:pt idx="42">
                  <c:v>686.5</c:v>
                </c:pt>
                <c:pt idx="43">
                  <c:v>411.20001220703125</c:v>
                </c:pt>
                <c:pt idx="44">
                  <c:v>213.19999694824219</c:v>
                </c:pt>
                <c:pt idx="45">
                  <c:v>177</c:v>
                </c:pt>
                <c:pt idx="46">
                  <c:v>215.80000305175781</c:v>
                </c:pt>
                <c:pt idx="47">
                  <c:v>209</c:v>
                </c:pt>
                <c:pt idx="48">
                  <c:v>139.5</c:v>
                </c:pt>
                <c:pt idx="49">
                  <c:v>93.5</c:v>
                </c:pt>
                <c:pt idx="50">
                  <c:v>81.5</c:v>
                </c:pt>
                <c:pt idx="51">
                  <c:v>64</c:v>
                </c:pt>
                <c:pt idx="52">
                  <c:v>78.25</c:v>
                </c:pt>
                <c:pt idx="53">
                  <c:v>110</c:v>
                </c:pt>
                <c:pt idx="54">
                  <c:v>104.80000305175781</c:v>
                </c:pt>
                <c:pt idx="55">
                  <c:v>94.25</c:v>
                </c:pt>
                <c:pt idx="56">
                  <c:v>126.5</c:v>
                </c:pt>
                <c:pt idx="57">
                  <c:v>160</c:v>
                </c:pt>
                <c:pt idx="58">
                  <c:v>146.80000305175781</c:v>
                </c:pt>
                <c:pt idx="59">
                  <c:v>104.5</c:v>
                </c:pt>
                <c:pt idx="60">
                  <c:v>79.25</c:v>
                </c:pt>
                <c:pt idx="61">
                  <c:v>68.5</c:v>
                </c:pt>
                <c:pt idx="62">
                  <c:v>57.5</c:v>
                </c:pt>
                <c:pt idx="63">
                  <c:v>80.25</c:v>
                </c:pt>
                <c:pt idx="64">
                  <c:v>114</c:v>
                </c:pt>
                <c:pt idx="65">
                  <c:v>117</c:v>
                </c:pt>
                <c:pt idx="66">
                  <c:v>124.80000305175781</c:v>
                </c:pt>
                <c:pt idx="67">
                  <c:v>141</c:v>
                </c:pt>
                <c:pt idx="68">
                  <c:v>149</c:v>
                </c:pt>
                <c:pt idx="69">
                  <c:v>145</c:v>
                </c:pt>
                <c:pt idx="70">
                  <c:v>98.5</c:v>
                </c:pt>
                <c:pt idx="71">
                  <c:v>76.5</c:v>
                </c:pt>
                <c:pt idx="72">
                  <c:v>108.5</c:v>
                </c:pt>
                <c:pt idx="73">
                  <c:v>107.5</c:v>
                </c:pt>
                <c:pt idx="74">
                  <c:v>87</c:v>
                </c:pt>
                <c:pt idx="75">
                  <c:v>112.5</c:v>
                </c:pt>
                <c:pt idx="76">
                  <c:v>162.69999694824219</c:v>
                </c:pt>
                <c:pt idx="77">
                  <c:v>190.30000305175781</c:v>
                </c:pt>
                <c:pt idx="78">
                  <c:v>220.80000305175781</c:v>
                </c:pt>
                <c:pt idx="79">
                  <c:v>266.29998779296875</c:v>
                </c:pt>
                <c:pt idx="80">
                  <c:v>471.79998779296875</c:v>
                </c:pt>
                <c:pt idx="81">
                  <c:v>2168</c:v>
                </c:pt>
                <c:pt idx="82">
                  <c:v>13780</c:v>
                </c:pt>
                <c:pt idx="83">
                  <c:v>50610</c:v>
                </c:pt>
                <c:pt idx="84">
                  <c:v>84100</c:v>
                </c:pt>
                <c:pt idx="85">
                  <c:v>65690</c:v>
                </c:pt>
                <c:pt idx="86">
                  <c:v>23770</c:v>
                </c:pt>
                <c:pt idx="87">
                  <c:v>3951</c:v>
                </c:pt>
                <c:pt idx="88">
                  <c:v>638.5</c:v>
                </c:pt>
                <c:pt idx="89">
                  <c:v>479</c:v>
                </c:pt>
                <c:pt idx="90">
                  <c:v>776.79998779296875</c:v>
                </c:pt>
                <c:pt idx="91">
                  <c:v>1000</c:v>
                </c:pt>
                <c:pt idx="92">
                  <c:v>854.29998779296875</c:v>
                </c:pt>
                <c:pt idx="93">
                  <c:v>519</c:v>
                </c:pt>
                <c:pt idx="94">
                  <c:v>280.29998779296875</c:v>
                </c:pt>
                <c:pt idx="95">
                  <c:v>184.69999694824219</c:v>
                </c:pt>
                <c:pt idx="96">
                  <c:v>134.5</c:v>
                </c:pt>
                <c:pt idx="97">
                  <c:v>108.69999694824219</c:v>
                </c:pt>
                <c:pt idx="98">
                  <c:v>143.80000305175781</c:v>
                </c:pt>
                <c:pt idx="99">
                  <c:v>168</c:v>
                </c:pt>
                <c:pt idx="100">
                  <c:v>112</c:v>
                </c:pt>
                <c:pt idx="101">
                  <c:v>86.25</c:v>
                </c:pt>
                <c:pt idx="102">
                  <c:v>134.5</c:v>
                </c:pt>
                <c:pt idx="103">
                  <c:v>191.30000305175781</c:v>
                </c:pt>
                <c:pt idx="104">
                  <c:v>220.5</c:v>
                </c:pt>
                <c:pt idx="105">
                  <c:v>178.30000305175781</c:v>
                </c:pt>
                <c:pt idx="106">
                  <c:v>133.30000305175781</c:v>
                </c:pt>
                <c:pt idx="107">
                  <c:v>121</c:v>
                </c:pt>
                <c:pt idx="108">
                  <c:v>97.5</c:v>
                </c:pt>
                <c:pt idx="109">
                  <c:v>111</c:v>
                </c:pt>
                <c:pt idx="110">
                  <c:v>187.30000305175781</c:v>
                </c:pt>
                <c:pt idx="111">
                  <c:v>238.19999694824219</c:v>
                </c:pt>
                <c:pt idx="112">
                  <c:v>193.80000305175781</c:v>
                </c:pt>
                <c:pt idx="113">
                  <c:v>131.30000305175781</c:v>
                </c:pt>
                <c:pt idx="114">
                  <c:v>132.5</c:v>
                </c:pt>
                <c:pt idx="115">
                  <c:v>161.69999694824219</c:v>
                </c:pt>
                <c:pt idx="116">
                  <c:v>167.30000305175781</c:v>
                </c:pt>
                <c:pt idx="117">
                  <c:v>176.30000305175781</c:v>
                </c:pt>
                <c:pt idx="118">
                  <c:v>206.30000305175781</c:v>
                </c:pt>
                <c:pt idx="119">
                  <c:v>198.19999694824219</c:v>
                </c:pt>
                <c:pt idx="120">
                  <c:v>167</c:v>
                </c:pt>
                <c:pt idx="121">
                  <c:v>159.5</c:v>
                </c:pt>
                <c:pt idx="122">
                  <c:v>195.80000305175781</c:v>
                </c:pt>
                <c:pt idx="123">
                  <c:v>249.5</c:v>
                </c:pt>
                <c:pt idx="124">
                  <c:v>268</c:v>
                </c:pt>
                <c:pt idx="125">
                  <c:v>323.5</c:v>
                </c:pt>
                <c:pt idx="126">
                  <c:v>372.79998779296875</c:v>
                </c:pt>
                <c:pt idx="127">
                  <c:v>318.5</c:v>
                </c:pt>
                <c:pt idx="128">
                  <c:v>278.5</c:v>
                </c:pt>
                <c:pt idx="129">
                  <c:v>314.5</c:v>
                </c:pt>
                <c:pt idx="130">
                  <c:v>490</c:v>
                </c:pt>
                <c:pt idx="131">
                  <c:v>1535</c:v>
                </c:pt>
                <c:pt idx="132">
                  <c:v>12030</c:v>
                </c:pt>
                <c:pt idx="133">
                  <c:v>72920</c:v>
                </c:pt>
                <c:pt idx="134">
                  <c:v>161800</c:v>
                </c:pt>
                <c:pt idx="135">
                  <c:v>156000</c:v>
                </c:pt>
                <c:pt idx="136">
                  <c:v>65910</c:v>
                </c:pt>
                <c:pt idx="137">
                  <c:v>10480</c:v>
                </c:pt>
                <c:pt idx="138">
                  <c:v>999</c:v>
                </c:pt>
                <c:pt idx="139">
                  <c:v>592</c:v>
                </c:pt>
                <c:pt idx="140">
                  <c:v>1224</c:v>
                </c:pt>
                <c:pt idx="141">
                  <c:v>1511</c:v>
                </c:pt>
                <c:pt idx="142">
                  <c:v>1200</c:v>
                </c:pt>
                <c:pt idx="143">
                  <c:v>749.5</c:v>
                </c:pt>
                <c:pt idx="144">
                  <c:v>432.70001220703125</c:v>
                </c:pt>
                <c:pt idx="145">
                  <c:v>397.5</c:v>
                </c:pt>
                <c:pt idx="146">
                  <c:v>673</c:v>
                </c:pt>
                <c:pt idx="147">
                  <c:v>842</c:v>
                </c:pt>
                <c:pt idx="148">
                  <c:v>612</c:v>
                </c:pt>
                <c:pt idx="149">
                  <c:v>331.70001220703125</c:v>
                </c:pt>
                <c:pt idx="150">
                  <c:v>266</c:v>
                </c:pt>
                <c:pt idx="151">
                  <c:v>329.5</c:v>
                </c:pt>
                <c:pt idx="152">
                  <c:v>485.5</c:v>
                </c:pt>
                <c:pt idx="153">
                  <c:v>672</c:v>
                </c:pt>
                <c:pt idx="154">
                  <c:v>667.5</c:v>
                </c:pt>
                <c:pt idx="155">
                  <c:v>437</c:v>
                </c:pt>
                <c:pt idx="156">
                  <c:v>260.5</c:v>
                </c:pt>
                <c:pt idx="157">
                  <c:v>195.5</c:v>
                </c:pt>
                <c:pt idx="158">
                  <c:v>186.30000305175781</c:v>
                </c:pt>
                <c:pt idx="159">
                  <c:v>263</c:v>
                </c:pt>
                <c:pt idx="160">
                  <c:v>286</c:v>
                </c:pt>
                <c:pt idx="161">
                  <c:v>244.69999694824219</c:v>
                </c:pt>
                <c:pt idx="162">
                  <c:v>250.5</c:v>
                </c:pt>
                <c:pt idx="163">
                  <c:v>242</c:v>
                </c:pt>
                <c:pt idx="164">
                  <c:v>235.30000305175781</c:v>
                </c:pt>
                <c:pt idx="165">
                  <c:v>294.70001220703125</c:v>
                </c:pt>
                <c:pt idx="166">
                  <c:v>355.5</c:v>
                </c:pt>
                <c:pt idx="167">
                  <c:v>323.5</c:v>
                </c:pt>
                <c:pt idx="168">
                  <c:v>224.80000305175781</c:v>
                </c:pt>
                <c:pt idx="169">
                  <c:v>178.5</c:v>
                </c:pt>
                <c:pt idx="170">
                  <c:v>196.5</c:v>
                </c:pt>
                <c:pt idx="171">
                  <c:v>207.5</c:v>
                </c:pt>
                <c:pt idx="172">
                  <c:v>194.80000305175781</c:v>
                </c:pt>
                <c:pt idx="173">
                  <c:v>212.69999694824219</c:v>
                </c:pt>
                <c:pt idx="174">
                  <c:v>284.79998779296875</c:v>
                </c:pt>
                <c:pt idx="175">
                  <c:v>301.29998779296875</c:v>
                </c:pt>
                <c:pt idx="176">
                  <c:v>245.30000305175781</c:v>
                </c:pt>
                <c:pt idx="177">
                  <c:v>282.20001220703125</c:v>
                </c:pt>
                <c:pt idx="178">
                  <c:v>364</c:v>
                </c:pt>
                <c:pt idx="179">
                  <c:v>374.5</c:v>
                </c:pt>
                <c:pt idx="180">
                  <c:v>415.20001220703125</c:v>
                </c:pt>
                <c:pt idx="181">
                  <c:v>817.79998779296875</c:v>
                </c:pt>
                <c:pt idx="182">
                  <c:v>6495</c:v>
                </c:pt>
                <c:pt idx="183">
                  <c:v>65320</c:v>
                </c:pt>
                <c:pt idx="184">
                  <c:v>196700</c:v>
                </c:pt>
                <c:pt idx="185">
                  <c:v>240500</c:v>
                </c:pt>
                <c:pt idx="186">
                  <c:v>124400</c:v>
                </c:pt>
                <c:pt idx="187">
                  <c:v>22910</c:v>
                </c:pt>
                <c:pt idx="188">
                  <c:v>1950</c:v>
                </c:pt>
                <c:pt idx="189">
                  <c:v>698.20001220703125</c:v>
                </c:pt>
                <c:pt idx="190">
                  <c:v>1117</c:v>
                </c:pt>
                <c:pt idx="191">
                  <c:v>1636</c:v>
                </c:pt>
                <c:pt idx="192">
                  <c:v>1541</c:v>
                </c:pt>
                <c:pt idx="193">
                  <c:v>889.79998779296875</c:v>
                </c:pt>
                <c:pt idx="194">
                  <c:v>366.79998779296875</c:v>
                </c:pt>
                <c:pt idx="195">
                  <c:v>290.79998779296875</c:v>
                </c:pt>
                <c:pt idx="196">
                  <c:v>803.70001220703125</c:v>
                </c:pt>
                <c:pt idx="197">
                  <c:v>1406</c:v>
                </c:pt>
                <c:pt idx="198">
                  <c:v>1117</c:v>
                </c:pt>
                <c:pt idx="199">
                  <c:v>393.79998779296875</c:v>
                </c:pt>
                <c:pt idx="200">
                  <c:v>122.19999694824219</c:v>
                </c:pt>
                <c:pt idx="201">
                  <c:v>122.80000305175781</c:v>
                </c:pt>
                <c:pt idx="202">
                  <c:v>349.29998779296875</c:v>
                </c:pt>
                <c:pt idx="203">
                  <c:v>1027</c:v>
                </c:pt>
                <c:pt idx="204">
                  <c:v>1437</c:v>
                </c:pt>
                <c:pt idx="205">
                  <c:v>950.20001220703125</c:v>
                </c:pt>
                <c:pt idx="206">
                  <c:v>335.29998779296875</c:v>
                </c:pt>
                <c:pt idx="207">
                  <c:v>191.30000305175781</c:v>
                </c:pt>
                <c:pt idx="208">
                  <c:v>246</c:v>
                </c:pt>
                <c:pt idx="209">
                  <c:v>239.80000305175781</c:v>
                </c:pt>
                <c:pt idx="210">
                  <c:v>172.80000305175781</c:v>
                </c:pt>
                <c:pt idx="211">
                  <c:v>149.80000305175781</c:v>
                </c:pt>
                <c:pt idx="212">
                  <c:v>201.30000305175781</c:v>
                </c:pt>
                <c:pt idx="213">
                  <c:v>218</c:v>
                </c:pt>
                <c:pt idx="214">
                  <c:v>251.30000305175781</c:v>
                </c:pt>
                <c:pt idx="215">
                  <c:v>339.29998779296875</c:v>
                </c:pt>
                <c:pt idx="216">
                  <c:v>313</c:v>
                </c:pt>
                <c:pt idx="217">
                  <c:v>200.69999694824219</c:v>
                </c:pt>
                <c:pt idx="218">
                  <c:v>120.80000305175781</c:v>
                </c:pt>
                <c:pt idx="219">
                  <c:v>109</c:v>
                </c:pt>
                <c:pt idx="220">
                  <c:v>130.80000305175781</c:v>
                </c:pt>
                <c:pt idx="221">
                  <c:v>168.30000305175781</c:v>
                </c:pt>
                <c:pt idx="222">
                  <c:v>215</c:v>
                </c:pt>
                <c:pt idx="223">
                  <c:v>225.19999694824219</c:v>
                </c:pt>
                <c:pt idx="224">
                  <c:v>244</c:v>
                </c:pt>
                <c:pt idx="225">
                  <c:v>278.29998779296875</c:v>
                </c:pt>
                <c:pt idx="226">
                  <c:v>266.29998779296875</c:v>
                </c:pt>
                <c:pt idx="227">
                  <c:v>291.79998779296875</c:v>
                </c:pt>
                <c:pt idx="228">
                  <c:v>404</c:v>
                </c:pt>
                <c:pt idx="229">
                  <c:v>439.29998779296875</c:v>
                </c:pt>
                <c:pt idx="230">
                  <c:v>380.29998779296875</c:v>
                </c:pt>
                <c:pt idx="231">
                  <c:v>673.70001220703125</c:v>
                </c:pt>
                <c:pt idx="232">
                  <c:v>4311</c:v>
                </c:pt>
                <c:pt idx="233">
                  <c:v>43190</c:v>
                </c:pt>
                <c:pt idx="234">
                  <c:v>163300</c:v>
                </c:pt>
                <c:pt idx="235">
                  <c:v>243800</c:v>
                </c:pt>
                <c:pt idx="236">
                  <c:v>154400</c:v>
                </c:pt>
                <c:pt idx="237">
                  <c:v>37500</c:v>
                </c:pt>
                <c:pt idx="238">
                  <c:v>3277</c:v>
                </c:pt>
                <c:pt idx="239">
                  <c:v>747</c:v>
                </c:pt>
                <c:pt idx="240">
                  <c:v>1105</c:v>
                </c:pt>
                <c:pt idx="241">
                  <c:v>1575</c:v>
                </c:pt>
                <c:pt idx="242">
                  <c:v>1450</c:v>
                </c:pt>
                <c:pt idx="243">
                  <c:v>809</c:v>
                </c:pt>
                <c:pt idx="244">
                  <c:v>332</c:v>
                </c:pt>
                <c:pt idx="245">
                  <c:v>422.5</c:v>
                </c:pt>
                <c:pt idx="246">
                  <c:v>1311</c:v>
                </c:pt>
                <c:pt idx="247">
                  <c:v>2307</c:v>
                </c:pt>
                <c:pt idx="248">
                  <c:v>2003</c:v>
                </c:pt>
                <c:pt idx="249">
                  <c:v>855.70001220703125</c:v>
                </c:pt>
                <c:pt idx="250">
                  <c:v>240.19999694824219</c:v>
                </c:pt>
                <c:pt idx="251">
                  <c:v>148.80000305175781</c:v>
                </c:pt>
                <c:pt idx="252">
                  <c:v>271.20001220703125</c:v>
                </c:pt>
                <c:pt idx="253">
                  <c:v>752</c:v>
                </c:pt>
                <c:pt idx="254">
                  <c:v>1226</c:v>
                </c:pt>
                <c:pt idx="255">
                  <c:v>1012</c:v>
                </c:pt>
                <c:pt idx="256">
                  <c:v>464</c:v>
                </c:pt>
                <c:pt idx="257">
                  <c:v>232.80000305175781</c:v>
                </c:pt>
                <c:pt idx="258">
                  <c:v>243.5</c:v>
                </c:pt>
                <c:pt idx="259">
                  <c:v>302</c:v>
                </c:pt>
                <c:pt idx="260">
                  <c:v>316.5</c:v>
                </c:pt>
                <c:pt idx="261">
                  <c:v>281.70001220703125</c:v>
                </c:pt>
                <c:pt idx="262">
                  <c:v>206.5</c:v>
                </c:pt>
                <c:pt idx="263">
                  <c:v>134</c:v>
                </c:pt>
                <c:pt idx="264">
                  <c:v>179</c:v>
                </c:pt>
                <c:pt idx="265">
                  <c:v>292.5</c:v>
                </c:pt>
                <c:pt idx="266">
                  <c:v>342</c:v>
                </c:pt>
                <c:pt idx="267">
                  <c:v>307.79998779296875</c:v>
                </c:pt>
                <c:pt idx="268">
                  <c:v>264.29998779296875</c:v>
                </c:pt>
                <c:pt idx="269">
                  <c:v>227.30000305175781</c:v>
                </c:pt>
                <c:pt idx="270">
                  <c:v>168.30000305175781</c:v>
                </c:pt>
                <c:pt idx="271">
                  <c:v>118.5</c:v>
                </c:pt>
                <c:pt idx="272">
                  <c:v>115.80000305175781</c:v>
                </c:pt>
                <c:pt idx="273">
                  <c:v>137.5</c:v>
                </c:pt>
                <c:pt idx="274">
                  <c:v>148</c:v>
                </c:pt>
                <c:pt idx="275">
                  <c:v>202.69999694824219</c:v>
                </c:pt>
                <c:pt idx="276">
                  <c:v>268</c:v>
                </c:pt>
                <c:pt idx="277">
                  <c:v>264.5</c:v>
                </c:pt>
                <c:pt idx="278">
                  <c:v>270.29998779296875</c:v>
                </c:pt>
                <c:pt idx="279">
                  <c:v>298.5</c:v>
                </c:pt>
                <c:pt idx="280">
                  <c:v>332.79998779296875</c:v>
                </c:pt>
                <c:pt idx="281">
                  <c:v>520.70001220703125</c:v>
                </c:pt>
                <c:pt idx="282">
                  <c:v>1983</c:v>
                </c:pt>
                <c:pt idx="283">
                  <c:v>21720</c:v>
                </c:pt>
                <c:pt idx="284">
                  <c:v>93140</c:v>
                </c:pt>
                <c:pt idx="285">
                  <c:v>158900</c:v>
                </c:pt>
                <c:pt idx="286">
                  <c:v>121000</c:v>
                </c:pt>
                <c:pt idx="287">
                  <c:v>39460</c:v>
                </c:pt>
                <c:pt idx="288">
                  <c:v>4995</c:v>
                </c:pt>
                <c:pt idx="289">
                  <c:v>991.79998779296875</c:v>
                </c:pt>
                <c:pt idx="290">
                  <c:v>752</c:v>
                </c:pt>
                <c:pt idx="291">
                  <c:v>1106</c:v>
                </c:pt>
                <c:pt idx="292">
                  <c:v>1149</c:v>
                </c:pt>
                <c:pt idx="293">
                  <c:v>712</c:v>
                </c:pt>
                <c:pt idx="294">
                  <c:v>264</c:v>
                </c:pt>
                <c:pt idx="295">
                  <c:v>128</c:v>
                </c:pt>
                <c:pt idx="296">
                  <c:v>537.20001220703125</c:v>
                </c:pt>
                <c:pt idx="297">
                  <c:v>1297</c:v>
                </c:pt>
                <c:pt idx="298">
                  <c:v>1343</c:v>
                </c:pt>
                <c:pt idx="299">
                  <c:v>645.5</c:v>
                </c:pt>
                <c:pt idx="300">
                  <c:v>221.19999694824219</c:v>
                </c:pt>
                <c:pt idx="301">
                  <c:v>172.19999694824219</c:v>
                </c:pt>
                <c:pt idx="302">
                  <c:v>187</c:v>
                </c:pt>
                <c:pt idx="303">
                  <c:v>318</c:v>
                </c:pt>
                <c:pt idx="304">
                  <c:v>503.5</c:v>
                </c:pt>
                <c:pt idx="305">
                  <c:v>465.70001220703125</c:v>
                </c:pt>
                <c:pt idx="306">
                  <c:v>260.29998779296875</c:v>
                </c:pt>
                <c:pt idx="307">
                  <c:v>149.80000305175781</c:v>
                </c:pt>
                <c:pt idx="308">
                  <c:v>140.30000305175781</c:v>
                </c:pt>
                <c:pt idx="309">
                  <c:v>164</c:v>
                </c:pt>
                <c:pt idx="310">
                  <c:v>173.5</c:v>
                </c:pt>
                <c:pt idx="311">
                  <c:v>131.5</c:v>
                </c:pt>
                <c:pt idx="312">
                  <c:v>100</c:v>
                </c:pt>
                <c:pt idx="313">
                  <c:v>122.80000305175781</c:v>
                </c:pt>
                <c:pt idx="314">
                  <c:v>182</c:v>
                </c:pt>
                <c:pt idx="315">
                  <c:v>247.80000305175781</c:v>
                </c:pt>
                <c:pt idx="316">
                  <c:v>242</c:v>
                </c:pt>
                <c:pt idx="317">
                  <c:v>183.30000305175781</c:v>
                </c:pt>
                <c:pt idx="318">
                  <c:v>154.80000305175781</c:v>
                </c:pt>
                <c:pt idx="319">
                  <c:v>170.80000305175781</c:v>
                </c:pt>
                <c:pt idx="320">
                  <c:v>163.5</c:v>
                </c:pt>
                <c:pt idx="321">
                  <c:v>113</c:v>
                </c:pt>
                <c:pt idx="322">
                  <c:v>107.69999694824219</c:v>
                </c:pt>
                <c:pt idx="323">
                  <c:v>123.19999694824219</c:v>
                </c:pt>
                <c:pt idx="324">
                  <c:v>110.69999694824219</c:v>
                </c:pt>
                <c:pt idx="325">
                  <c:v>102.80000305175781</c:v>
                </c:pt>
                <c:pt idx="326">
                  <c:v>107.69999694824219</c:v>
                </c:pt>
                <c:pt idx="327">
                  <c:v>127.30000305175781</c:v>
                </c:pt>
                <c:pt idx="328">
                  <c:v>175.19999694824219</c:v>
                </c:pt>
                <c:pt idx="329">
                  <c:v>215.80000305175781</c:v>
                </c:pt>
                <c:pt idx="330">
                  <c:v>209.19999694824219</c:v>
                </c:pt>
                <c:pt idx="331">
                  <c:v>392.79998779296875</c:v>
                </c:pt>
                <c:pt idx="332">
                  <c:v>1622</c:v>
                </c:pt>
                <c:pt idx="333">
                  <c:v>9776</c:v>
                </c:pt>
                <c:pt idx="334">
                  <c:v>39670</c:v>
                </c:pt>
                <c:pt idx="335">
                  <c:v>74360</c:v>
                </c:pt>
                <c:pt idx="336">
                  <c:v>66560</c:v>
                </c:pt>
                <c:pt idx="337">
                  <c:v>28040</c:v>
                </c:pt>
                <c:pt idx="338">
                  <c:v>5303</c:v>
                </c:pt>
                <c:pt idx="339">
                  <c:v>1031</c:v>
                </c:pt>
                <c:pt idx="340">
                  <c:v>645.20001220703125</c:v>
                </c:pt>
                <c:pt idx="341">
                  <c:v>634.79998779296875</c:v>
                </c:pt>
                <c:pt idx="342">
                  <c:v>654</c:v>
                </c:pt>
                <c:pt idx="343">
                  <c:v>512.79998779296875</c:v>
                </c:pt>
                <c:pt idx="344">
                  <c:v>364.29998779296875</c:v>
                </c:pt>
                <c:pt idx="345">
                  <c:v>368.29998779296875</c:v>
                </c:pt>
                <c:pt idx="346">
                  <c:v>419.5</c:v>
                </c:pt>
                <c:pt idx="347">
                  <c:v>483.5</c:v>
                </c:pt>
                <c:pt idx="348">
                  <c:v>478.20001220703125</c:v>
                </c:pt>
                <c:pt idx="349">
                  <c:v>316.79998779296875</c:v>
                </c:pt>
                <c:pt idx="350">
                  <c:v>156</c:v>
                </c:pt>
                <c:pt idx="351">
                  <c:v>97.75</c:v>
                </c:pt>
                <c:pt idx="352">
                  <c:v>134.30000305175781</c:v>
                </c:pt>
                <c:pt idx="353">
                  <c:v>222.80000305175781</c:v>
                </c:pt>
                <c:pt idx="354">
                  <c:v>241.80000305175781</c:v>
                </c:pt>
                <c:pt idx="355">
                  <c:v>141.30000305175781</c:v>
                </c:pt>
                <c:pt idx="356">
                  <c:v>53</c:v>
                </c:pt>
                <c:pt idx="357">
                  <c:v>52.5</c:v>
                </c:pt>
                <c:pt idx="358">
                  <c:v>69.25</c:v>
                </c:pt>
                <c:pt idx="359">
                  <c:v>89.5</c:v>
                </c:pt>
                <c:pt idx="360">
                  <c:v>139.80000305175781</c:v>
                </c:pt>
                <c:pt idx="361">
                  <c:v>159.69999694824219</c:v>
                </c:pt>
                <c:pt idx="362">
                  <c:v>111.30000305175781</c:v>
                </c:pt>
                <c:pt idx="363">
                  <c:v>109.30000305175781</c:v>
                </c:pt>
                <c:pt idx="364">
                  <c:v>167.30000305175781</c:v>
                </c:pt>
                <c:pt idx="365">
                  <c:v>182.5</c:v>
                </c:pt>
                <c:pt idx="366">
                  <c:v>147.5</c:v>
                </c:pt>
                <c:pt idx="367">
                  <c:v>101.80000305175781</c:v>
                </c:pt>
                <c:pt idx="368">
                  <c:v>71</c:v>
                </c:pt>
                <c:pt idx="369">
                  <c:v>84</c:v>
                </c:pt>
                <c:pt idx="370">
                  <c:v>105.30000305175781</c:v>
                </c:pt>
                <c:pt idx="371">
                  <c:v>79.75</c:v>
                </c:pt>
                <c:pt idx="372">
                  <c:v>50.25</c:v>
                </c:pt>
                <c:pt idx="373">
                  <c:v>31</c:v>
                </c:pt>
                <c:pt idx="374">
                  <c:v>10</c:v>
                </c:pt>
                <c:pt idx="375">
                  <c:v>9</c:v>
                </c:pt>
                <c:pt idx="376">
                  <c:v>34.75</c:v>
                </c:pt>
                <c:pt idx="377">
                  <c:v>77.25</c:v>
                </c:pt>
                <c:pt idx="378">
                  <c:v>86.5</c:v>
                </c:pt>
                <c:pt idx="379">
                  <c:v>66.5</c:v>
                </c:pt>
                <c:pt idx="380">
                  <c:v>124</c:v>
                </c:pt>
                <c:pt idx="381">
                  <c:v>282.79998779296875</c:v>
                </c:pt>
                <c:pt idx="382">
                  <c:v>817.5</c:v>
                </c:pt>
                <c:pt idx="383">
                  <c:v>4101</c:v>
                </c:pt>
                <c:pt idx="384">
                  <c:v>14500</c:v>
                </c:pt>
                <c:pt idx="385">
                  <c:v>26690</c:v>
                </c:pt>
                <c:pt idx="386">
                  <c:v>26030</c:v>
                </c:pt>
                <c:pt idx="387">
                  <c:v>13780</c:v>
                </c:pt>
                <c:pt idx="388">
                  <c:v>4137</c:v>
                </c:pt>
                <c:pt idx="389">
                  <c:v>853.29998779296875</c:v>
                </c:pt>
                <c:pt idx="390">
                  <c:v>178.30000305175781</c:v>
                </c:pt>
                <c:pt idx="391">
                  <c:v>109.5</c:v>
                </c:pt>
                <c:pt idx="392">
                  <c:v>113.5</c:v>
                </c:pt>
                <c:pt idx="393">
                  <c:v>113</c:v>
                </c:pt>
                <c:pt idx="394">
                  <c:v>86</c:v>
                </c:pt>
                <c:pt idx="395">
                  <c:v>51.5</c:v>
                </c:pt>
                <c:pt idx="396">
                  <c:v>68.75</c:v>
                </c:pt>
                <c:pt idx="397">
                  <c:v>92.25</c:v>
                </c:pt>
                <c:pt idx="398">
                  <c:v>62.75</c:v>
                </c:pt>
                <c:pt idx="399">
                  <c:v>45.5</c:v>
                </c:pt>
                <c:pt idx="400">
                  <c:v>70.75</c:v>
                </c:pt>
                <c:pt idx="401">
                  <c:v>75</c:v>
                </c:pt>
                <c:pt idx="402">
                  <c:v>51.25</c:v>
                </c:pt>
                <c:pt idx="403">
                  <c:v>51</c:v>
                </c:pt>
                <c:pt idx="404">
                  <c:v>54.5</c:v>
                </c:pt>
                <c:pt idx="405">
                  <c:v>34.75</c:v>
                </c:pt>
                <c:pt idx="406">
                  <c:v>41.5</c:v>
                </c:pt>
                <c:pt idx="407">
                  <c:v>82</c:v>
                </c:pt>
                <c:pt idx="408">
                  <c:v>112</c:v>
                </c:pt>
                <c:pt idx="409">
                  <c:v>105.80000305175781</c:v>
                </c:pt>
                <c:pt idx="410">
                  <c:v>63</c:v>
                </c:pt>
                <c:pt idx="411">
                  <c:v>30.25</c:v>
                </c:pt>
                <c:pt idx="412">
                  <c:v>40.5</c:v>
                </c:pt>
                <c:pt idx="413">
                  <c:v>63.75</c:v>
                </c:pt>
                <c:pt idx="414">
                  <c:v>64</c:v>
                </c:pt>
                <c:pt idx="415">
                  <c:v>59.75</c:v>
                </c:pt>
                <c:pt idx="416">
                  <c:v>77.5</c:v>
                </c:pt>
                <c:pt idx="417">
                  <c:v>91.5</c:v>
                </c:pt>
                <c:pt idx="418">
                  <c:v>72.25</c:v>
                </c:pt>
                <c:pt idx="419">
                  <c:v>39.5</c:v>
                </c:pt>
                <c:pt idx="420">
                  <c:v>30.75</c:v>
                </c:pt>
                <c:pt idx="421">
                  <c:v>44.5</c:v>
                </c:pt>
                <c:pt idx="422">
                  <c:v>64.25</c:v>
                </c:pt>
                <c:pt idx="423">
                  <c:v>77.75</c:v>
                </c:pt>
                <c:pt idx="424">
                  <c:v>76.5</c:v>
                </c:pt>
                <c:pt idx="425">
                  <c:v>74.25</c:v>
                </c:pt>
                <c:pt idx="426">
                  <c:v>59.5</c:v>
                </c:pt>
                <c:pt idx="427">
                  <c:v>36.5</c:v>
                </c:pt>
                <c:pt idx="428">
                  <c:v>48.5</c:v>
                </c:pt>
                <c:pt idx="429">
                  <c:v>116.30000305175781</c:v>
                </c:pt>
                <c:pt idx="430">
                  <c:v>176.80000305175781</c:v>
                </c:pt>
                <c:pt idx="431">
                  <c:v>214.80000305175781</c:v>
                </c:pt>
                <c:pt idx="432">
                  <c:v>454.79998779296875</c:v>
                </c:pt>
                <c:pt idx="433">
                  <c:v>1542</c:v>
                </c:pt>
                <c:pt idx="434">
                  <c:v>4476</c:v>
                </c:pt>
                <c:pt idx="435">
                  <c:v>7893</c:v>
                </c:pt>
                <c:pt idx="436">
                  <c:v>8051</c:v>
                </c:pt>
                <c:pt idx="437">
                  <c:v>4808</c:v>
                </c:pt>
                <c:pt idx="438">
                  <c:v>1731</c:v>
                </c:pt>
                <c:pt idx="439">
                  <c:v>493</c:v>
                </c:pt>
                <c:pt idx="440">
                  <c:v>295.79998779296875</c:v>
                </c:pt>
                <c:pt idx="441">
                  <c:v>304.70001220703125</c:v>
                </c:pt>
                <c:pt idx="442">
                  <c:v>241.5</c:v>
                </c:pt>
                <c:pt idx="443">
                  <c:v>137.69999694824219</c:v>
                </c:pt>
                <c:pt idx="444">
                  <c:v>101</c:v>
                </c:pt>
                <c:pt idx="445">
                  <c:v>93.25</c:v>
                </c:pt>
                <c:pt idx="446">
                  <c:v>63.5</c:v>
                </c:pt>
                <c:pt idx="447">
                  <c:v>43.5</c:v>
                </c:pt>
                <c:pt idx="448">
                  <c:v>37</c:v>
                </c:pt>
                <c:pt idx="449">
                  <c:v>38.25</c:v>
                </c:pt>
                <c:pt idx="450">
                  <c:v>56</c:v>
                </c:pt>
                <c:pt idx="451">
                  <c:v>62</c:v>
                </c:pt>
                <c:pt idx="452">
                  <c:v>67</c:v>
                </c:pt>
                <c:pt idx="453">
                  <c:v>108</c:v>
                </c:pt>
                <c:pt idx="454">
                  <c:v>111.30000305175781</c:v>
                </c:pt>
                <c:pt idx="455">
                  <c:v>99.75</c:v>
                </c:pt>
                <c:pt idx="456">
                  <c:v>139.30000305175781</c:v>
                </c:pt>
                <c:pt idx="457">
                  <c:v>128.5</c:v>
                </c:pt>
                <c:pt idx="458">
                  <c:v>74.25</c:v>
                </c:pt>
                <c:pt idx="459">
                  <c:v>48.25</c:v>
                </c:pt>
                <c:pt idx="460">
                  <c:v>49</c:v>
                </c:pt>
                <c:pt idx="461">
                  <c:v>80</c:v>
                </c:pt>
                <c:pt idx="462">
                  <c:v>106.69999694824219</c:v>
                </c:pt>
                <c:pt idx="463">
                  <c:v>79.25</c:v>
                </c:pt>
                <c:pt idx="464">
                  <c:v>33.5</c:v>
                </c:pt>
                <c:pt idx="465">
                  <c:v>24.5</c:v>
                </c:pt>
                <c:pt idx="466">
                  <c:v>45.25</c:v>
                </c:pt>
                <c:pt idx="467">
                  <c:v>71.75</c:v>
                </c:pt>
                <c:pt idx="468">
                  <c:v>72.5</c:v>
                </c:pt>
                <c:pt idx="469">
                  <c:v>45</c:v>
                </c:pt>
                <c:pt idx="470">
                  <c:v>28</c:v>
                </c:pt>
                <c:pt idx="471">
                  <c:v>26.75</c:v>
                </c:pt>
                <c:pt idx="472">
                  <c:v>24</c:v>
                </c:pt>
                <c:pt idx="473">
                  <c:v>41.25</c:v>
                </c:pt>
                <c:pt idx="474">
                  <c:v>68.5</c:v>
                </c:pt>
                <c:pt idx="475">
                  <c:v>59.75</c:v>
                </c:pt>
                <c:pt idx="476">
                  <c:v>37.75</c:v>
                </c:pt>
                <c:pt idx="477">
                  <c:v>31</c:v>
                </c:pt>
                <c:pt idx="478">
                  <c:v>32.5</c:v>
                </c:pt>
                <c:pt idx="479">
                  <c:v>41.75</c:v>
                </c:pt>
                <c:pt idx="480">
                  <c:v>64.25</c:v>
                </c:pt>
                <c:pt idx="481">
                  <c:v>82</c:v>
                </c:pt>
                <c:pt idx="482">
                  <c:v>131.5</c:v>
                </c:pt>
                <c:pt idx="483">
                  <c:v>456</c:v>
                </c:pt>
                <c:pt idx="484">
                  <c:v>1110</c:v>
                </c:pt>
                <c:pt idx="485">
                  <c:v>1704</c:v>
                </c:pt>
                <c:pt idx="486">
                  <c:v>1756</c:v>
                </c:pt>
                <c:pt idx="487">
                  <c:v>1188</c:v>
                </c:pt>
                <c:pt idx="488">
                  <c:v>542.79998779296875</c:v>
                </c:pt>
                <c:pt idx="489">
                  <c:v>236</c:v>
                </c:pt>
                <c:pt idx="490">
                  <c:v>158.5</c:v>
                </c:pt>
                <c:pt idx="491">
                  <c:v>124</c:v>
                </c:pt>
                <c:pt idx="492">
                  <c:v>86.25</c:v>
                </c:pt>
                <c:pt idx="493">
                  <c:v>61.25</c:v>
                </c:pt>
                <c:pt idx="494">
                  <c:v>47.75</c:v>
                </c:pt>
                <c:pt idx="495">
                  <c:v>42.25</c:v>
                </c:pt>
                <c:pt idx="496">
                  <c:v>42.75</c:v>
                </c:pt>
                <c:pt idx="497">
                  <c:v>31.5</c:v>
                </c:pt>
                <c:pt idx="498">
                  <c:v>17.25</c:v>
                </c:pt>
                <c:pt idx="499">
                  <c:v>18</c:v>
                </c:pt>
                <c:pt idx="500">
                  <c:v>27.5</c:v>
                </c:pt>
                <c:pt idx="501">
                  <c:v>37</c:v>
                </c:pt>
                <c:pt idx="502">
                  <c:v>30</c:v>
                </c:pt>
                <c:pt idx="503">
                  <c:v>10.25</c:v>
                </c:pt>
                <c:pt idx="504">
                  <c:v>5.25</c:v>
                </c:pt>
                <c:pt idx="505">
                  <c:v>18.75</c:v>
                </c:pt>
                <c:pt idx="506">
                  <c:v>29</c:v>
                </c:pt>
                <c:pt idx="507">
                  <c:v>20.75</c:v>
                </c:pt>
                <c:pt idx="508">
                  <c:v>10</c:v>
                </c:pt>
                <c:pt idx="509">
                  <c:v>16.75</c:v>
                </c:pt>
                <c:pt idx="510">
                  <c:v>20.75</c:v>
                </c:pt>
                <c:pt idx="511">
                  <c:v>9</c:v>
                </c:pt>
                <c:pt idx="512">
                  <c:v>15.75</c:v>
                </c:pt>
                <c:pt idx="513">
                  <c:v>31.75</c:v>
                </c:pt>
                <c:pt idx="514">
                  <c:v>44</c:v>
                </c:pt>
                <c:pt idx="515">
                  <c:v>62.25</c:v>
                </c:pt>
                <c:pt idx="516">
                  <c:v>50.25</c:v>
                </c:pt>
                <c:pt idx="517">
                  <c:v>20.75</c:v>
                </c:pt>
                <c:pt idx="518">
                  <c:v>19.5</c:v>
                </c:pt>
                <c:pt idx="519">
                  <c:v>30.75</c:v>
                </c:pt>
                <c:pt idx="520">
                  <c:v>20</c:v>
                </c:pt>
                <c:pt idx="521">
                  <c:v>3.25</c:v>
                </c:pt>
                <c:pt idx="522">
                  <c:v>0.75</c:v>
                </c:pt>
                <c:pt idx="523">
                  <c:v>17</c:v>
                </c:pt>
                <c:pt idx="524">
                  <c:v>49.75</c:v>
                </c:pt>
                <c:pt idx="525">
                  <c:v>68.25</c:v>
                </c:pt>
                <c:pt idx="526">
                  <c:v>79.5</c:v>
                </c:pt>
                <c:pt idx="527">
                  <c:v>74.25</c:v>
                </c:pt>
                <c:pt idx="528">
                  <c:v>58</c:v>
                </c:pt>
                <c:pt idx="529">
                  <c:v>99.5</c:v>
                </c:pt>
                <c:pt idx="530">
                  <c:v>154.5</c:v>
                </c:pt>
                <c:pt idx="531">
                  <c:v>190.80000305175781</c:v>
                </c:pt>
                <c:pt idx="532">
                  <c:v>210.69999694824219</c:v>
                </c:pt>
                <c:pt idx="533">
                  <c:v>243.80000305175781</c:v>
                </c:pt>
                <c:pt idx="534">
                  <c:v>454.29998779296875</c:v>
                </c:pt>
                <c:pt idx="535">
                  <c:v>718.79998779296875</c:v>
                </c:pt>
                <c:pt idx="536">
                  <c:v>804</c:v>
                </c:pt>
                <c:pt idx="537">
                  <c:v>688</c:v>
                </c:pt>
                <c:pt idx="538">
                  <c:v>463.29998779296875</c:v>
                </c:pt>
                <c:pt idx="539">
                  <c:v>369.5</c:v>
                </c:pt>
                <c:pt idx="540">
                  <c:v>404.29998779296875</c:v>
                </c:pt>
                <c:pt idx="541">
                  <c:v>375.70001220703125</c:v>
                </c:pt>
                <c:pt idx="542">
                  <c:v>277</c:v>
                </c:pt>
                <c:pt idx="543">
                  <c:v>191.5</c:v>
                </c:pt>
                <c:pt idx="544">
                  <c:v>137.30000305175781</c:v>
                </c:pt>
                <c:pt idx="545">
                  <c:v>100.5</c:v>
                </c:pt>
                <c:pt idx="546">
                  <c:v>81.5</c:v>
                </c:pt>
                <c:pt idx="547">
                  <c:v>60</c:v>
                </c:pt>
                <c:pt idx="548">
                  <c:v>40.5</c:v>
                </c:pt>
                <c:pt idx="549">
                  <c:v>30.5</c:v>
                </c:pt>
                <c:pt idx="550">
                  <c:v>22</c:v>
                </c:pt>
                <c:pt idx="551">
                  <c:v>17.25</c:v>
                </c:pt>
                <c:pt idx="552">
                  <c:v>31</c:v>
                </c:pt>
                <c:pt idx="553">
                  <c:v>75.75</c:v>
                </c:pt>
                <c:pt idx="554">
                  <c:v>99</c:v>
                </c:pt>
                <c:pt idx="555">
                  <c:v>77.25</c:v>
                </c:pt>
                <c:pt idx="556">
                  <c:v>60</c:v>
                </c:pt>
                <c:pt idx="557">
                  <c:v>61</c:v>
                </c:pt>
                <c:pt idx="558">
                  <c:v>58</c:v>
                </c:pt>
                <c:pt idx="559">
                  <c:v>43.5</c:v>
                </c:pt>
                <c:pt idx="560">
                  <c:v>47.5</c:v>
                </c:pt>
                <c:pt idx="561">
                  <c:v>65</c:v>
                </c:pt>
                <c:pt idx="562">
                  <c:v>71.5</c:v>
                </c:pt>
                <c:pt idx="563">
                  <c:v>62.75</c:v>
                </c:pt>
                <c:pt idx="564">
                  <c:v>30.25</c:v>
                </c:pt>
                <c:pt idx="565">
                  <c:v>8</c:v>
                </c:pt>
                <c:pt idx="566">
                  <c:v>8.25</c:v>
                </c:pt>
                <c:pt idx="567">
                  <c:v>9.25</c:v>
                </c:pt>
                <c:pt idx="568">
                  <c:v>23.25</c:v>
                </c:pt>
                <c:pt idx="569">
                  <c:v>37.5</c:v>
                </c:pt>
                <c:pt idx="570">
                  <c:v>28</c:v>
                </c:pt>
                <c:pt idx="571">
                  <c:v>24.5</c:v>
                </c:pt>
                <c:pt idx="572">
                  <c:v>39.75</c:v>
                </c:pt>
                <c:pt idx="573">
                  <c:v>38.5</c:v>
                </c:pt>
                <c:pt idx="574">
                  <c:v>31</c:v>
                </c:pt>
                <c:pt idx="575">
                  <c:v>34.5</c:v>
                </c:pt>
                <c:pt idx="576">
                  <c:v>23.5</c:v>
                </c:pt>
                <c:pt idx="577">
                  <c:v>20.5</c:v>
                </c:pt>
                <c:pt idx="578">
                  <c:v>54</c:v>
                </c:pt>
                <c:pt idx="579">
                  <c:v>69.75</c:v>
                </c:pt>
                <c:pt idx="580">
                  <c:v>45</c:v>
                </c:pt>
                <c:pt idx="581">
                  <c:v>71.5</c:v>
                </c:pt>
                <c:pt idx="582">
                  <c:v>110.69999694824219</c:v>
                </c:pt>
                <c:pt idx="583">
                  <c:v>75.5</c:v>
                </c:pt>
                <c:pt idx="584">
                  <c:v>105</c:v>
                </c:pt>
                <c:pt idx="585">
                  <c:v>213.19999694824219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7A5-488F-B3E4-31589A47E111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{15 min}'!$G$10:$G$11</c:f>
              <c:numCache>
                <c:formatCode>General</c:formatCode>
                <c:ptCount val="2"/>
                <c:pt idx="0">
                  <c:v>523.8089599609375</c:v>
                </c:pt>
                <c:pt idx="1">
                  <c:v>527.35137939453125</c:v>
                </c:pt>
              </c:numCache>
            </c:numRef>
          </c:xVal>
          <c:yVal>
            <c:numRef>
              <c:f>'Sheet1 {15 min}'!$F$13:$F$14</c:f>
              <c:numCache>
                <c:formatCode>General</c:formatCode>
                <c:ptCount val="2"/>
                <c:pt idx="0">
                  <c:v>24380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7A5-488F-B3E4-31589A47E111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{15 min}'!$G$4,'Sheet1 {15 min}'!$G$4)</c:f>
              <c:numCache>
                <c:formatCode>General</c:formatCode>
                <c:ptCount val="2"/>
                <c:pt idx="0">
                  <c:v>525.5693359375</c:v>
                </c:pt>
                <c:pt idx="1">
                  <c:v>525.5693359375</c:v>
                </c:pt>
              </c:numCache>
            </c:numRef>
          </c:xVal>
          <c:yVal>
            <c:numRef>
              <c:f>'Sheet1 {15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7A5-488F-B3E4-31589A47E111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{15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min}'!$E$1:$E$28</c:f>
              <c:numCache>
                <c:formatCode>General</c:formatCode>
                <c:ptCount val="28"/>
                <c:pt idx="0">
                  <c:v>20020</c:v>
                </c:pt>
                <c:pt idx="1">
                  <c:v>84100</c:v>
                </c:pt>
                <c:pt idx="2">
                  <c:v>161800</c:v>
                </c:pt>
                <c:pt idx="3">
                  <c:v>240500</c:v>
                </c:pt>
                <c:pt idx="4">
                  <c:v>243800</c:v>
                </c:pt>
                <c:pt idx="5">
                  <c:v>158900</c:v>
                </c:pt>
                <c:pt idx="6">
                  <c:v>74360</c:v>
                </c:pt>
                <c:pt idx="7">
                  <c:v>26690</c:v>
                </c:pt>
                <c:pt idx="8">
                  <c:v>8051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7A5-488F-B3E4-31589A47E111}"/>
            </c:ext>
          </c:extLst>
        </c:ser>
        <c:ser>
          <c:idx val="4"/>
          <c:order val="4"/>
          <c:tx>
            <c:v>Binomial p = 0.00749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min}'!$P$1:$P$31</c:f>
              <c:numCache>
                <c:formatCode>General</c:formatCode>
                <c:ptCount val="31"/>
                <c:pt idx="0">
                  <c:v>20100.828521954103</c:v>
                </c:pt>
                <c:pt idx="1">
                  <c:v>83790.938394433877</c:v>
                </c:pt>
                <c:pt idx="2">
                  <c:v>162299.2534924311</c:v>
                </c:pt>
                <c:pt idx="3">
                  <c:v>240923.94415343975</c:v>
                </c:pt>
                <c:pt idx="4">
                  <c:v>241710.1063974518</c:v>
                </c:pt>
                <c:pt idx="5">
                  <c:v>161671.45725211932</c:v>
                </c:pt>
                <c:pt idx="6">
                  <c:v>73841.593160632197</c:v>
                </c:pt>
                <c:pt idx="7">
                  <c:v>24332.911322801774</c:v>
                </c:pt>
                <c:pt idx="8">
                  <c:v>6494.223428758738</c:v>
                </c:pt>
                <c:pt idx="9">
                  <c:v>1750.4826347209337</c:v>
                </c:pt>
                <c:pt idx="10">
                  <c:v>742.43733261390014</c:v>
                </c:pt>
                <c:pt idx="11">
                  <c:v>562.81992069847172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7A5-488F-B3E4-31589A47E111}"/>
            </c:ext>
          </c:extLst>
        </c:ser>
        <c:ser>
          <c:idx val="5"/>
          <c:order val="5"/>
          <c:tx>
            <c:v>Bimodal(1) 1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min}'!$M$1:$M$31</c:f>
              <c:numCache>
                <c:formatCode>General</c:formatCode>
                <c:ptCount val="31"/>
                <c:pt idx="0">
                  <c:v>12588.184272653325</c:v>
                </c:pt>
                <c:pt idx="1">
                  <c:v>33882.587472195963</c:v>
                </c:pt>
                <c:pt idx="2">
                  <c:v>18685.622599277103</c:v>
                </c:pt>
                <c:pt idx="3">
                  <c:v>6419.8258373046328</c:v>
                </c:pt>
                <c:pt idx="4">
                  <c:v>1936.1402305295319</c:v>
                </c:pt>
                <c:pt idx="5">
                  <c:v>800.73771229473846</c:v>
                </c:pt>
                <c:pt idx="6">
                  <c:v>574.65447031703332</c:v>
                </c:pt>
                <c:pt idx="7">
                  <c:v>537.03244259613246</c:v>
                </c:pt>
                <c:pt idx="8">
                  <c:v>531.61094939059103</c:v>
                </c:pt>
                <c:pt idx="9">
                  <c:v>530.91852690989242</c:v>
                </c:pt>
                <c:pt idx="10">
                  <c:v>530.83847761211075</c:v>
                </c:pt>
                <c:pt idx="11">
                  <c:v>530.82963622193461</c:v>
                </c:pt>
                <c:pt idx="12">
                  <c:v>530.82962674815678</c:v>
                </c:pt>
                <c:pt idx="13">
                  <c:v>530.82962674815678</c:v>
                </c:pt>
                <c:pt idx="14">
                  <c:v>530.82962674815678</c:v>
                </c:pt>
                <c:pt idx="15">
                  <c:v>530.82962674815678</c:v>
                </c:pt>
                <c:pt idx="16">
                  <c:v>530.82962674815678</c:v>
                </c:pt>
                <c:pt idx="17">
                  <c:v>530.82962674815678</c:v>
                </c:pt>
                <c:pt idx="18">
                  <c:v>530.82962674815678</c:v>
                </c:pt>
                <c:pt idx="19">
                  <c:v>530.82962674815678</c:v>
                </c:pt>
                <c:pt idx="20">
                  <c:v>530.82962674815678</c:v>
                </c:pt>
                <c:pt idx="21">
                  <c:v>530.82962674815678</c:v>
                </c:pt>
                <c:pt idx="22">
                  <c:v>530.82962674815678</c:v>
                </c:pt>
                <c:pt idx="23">
                  <c:v>530.82962674815678</c:v>
                </c:pt>
                <c:pt idx="24">
                  <c:v>530.82962674815678</c:v>
                </c:pt>
                <c:pt idx="25">
                  <c:v>530.82962674815678</c:v>
                </c:pt>
                <c:pt idx="26">
                  <c:v>530.82962674815678</c:v>
                </c:pt>
                <c:pt idx="27">
                  <c:v>530.82962674815678</c:v>
                </c:pt>
                <c:pt idx="28">
                  <c:v>530.82962674815678</c:v>
                </c:pt>
                <c:pt idx="29">
                  <c:v>530.82962674815678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7A5-488F-B3E4-31589A47E111}"/>
            </c:ext>
          </c:extLst>
        </c:ser>
        <c:ser>
          <c:idx val="6"/>
          <c:order val="6"/>
          <c:tx>
            <c:v>Bimodal(2) 6.1</c:v>
          </c:tx>
          <c:marker>
            <c:symbol val="none"/>
          </c:marker>
          <c:xVal>
            <c:numRef>
              <c:f>'Sheet1 {15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527.28802490234375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{15 min}'!$O$1:$O$31</c:f>
              <c:numCache>
                <c:formatCode>General</c:formatCode>
                <c:ptCount val="31"/>
                <c:pt idx="0">
                  <c:v>8043.4738760489345</c:v>
                </c:pt>
                <c:pt idx="1">
                  <c:v>50439.180548986071</c:v>
                </c:pt>
                <c:pt idx="2">
                  <c:v>144144.46051990218</c:v>
                </c:pt>
                <c:pt idx="3">
                  <c:v>235034.94794288327</c:v>
                </c:pt>
                <c:pt idx="4">
                  <c:v>240304.79579367043</c:v>
                </c:pt>
                <c:pt idx="5">
                  <c:v>161401.54916657275</c:v>
                </c:pt>
                <c:pt idx="6">
                  <c:v>73797.768317063325</c:v>
                </c:pt>
                <c:pt idx="7">
                  <c:v>24326.708506953797</c:v>
                </c:pt>
                <c:pt idx="8">
                  <c:v>6493.4421061163039</c:v>
                </c:pt>
                <c:pt idx="9">
                  <c:v>1750.393734559198</c:v>
                </c:pt>
                <c:pt idx="10">
                  <c:v>742.42848174994617</c:v>
                </c:pt>
                <c:pt idx="11">
                  <c:v>562.8199112246939</c:v>
                </c:pt>
                <c:pt idx="12">
                  <c:v>535.12324746692718</c:v>
                </c:pt>
                <c:pt idx="13">
                  <c:v>531.3446457095863</c:v>
                </c:pt>
                <c:pt idx="14">
                  <c:v>530.88270779872403</c:v>
                </c:pt>
                <c:pt idx="15">
                  <c:v>530.8334354253027</c:v>
                </c:pt>
                <c:pt idx="16">
                  <c:v>530.82969081021417</c:v>
                </c:pt>
                <c:pt idx="17">
                  <c:v>530.82962674815678</c:v>
                </c:pt>
                <c:pt idx="18">
                  <c:v>530.82962674815678</c:v>
                </c:pt>
                <c:pt idx="19">
                  <c:v>530.82962674815678</c:v>
                </c:pt>
                <c:pt idx="20">
                  <c:v>530.82962674815678</c:v>
                </c:pt>
                <c:pt idx="21">
                  <c:v>530.82962674815678</c:v>
                </c:pt>
                <c:pt idx="22">
                  <c:v>530.82962674815678</c:v>
                </c:pt>
                <c:pt idx="23">
                  <c:v>530.82962674815678</c:v>
                </c:pt>
                <c:pt idx="24">
                  <c:v>530.82962674815678</c:v>
                </c:pt>
                <c:pt idx="25">
                  <c:v>530.82962674815678</c:v>
                </c:pt>
                <c:pt idx="26">
                  <c:v>530.82962674815678</c:v>
                </c:pt>
                <c:pt idx="27">
                  <c:v>530.82962674815678</c:v>
                </c:pt>
                <c:pt idx="28">
                  <c:v>530.82962674815678</c:v>
                </c:pt>
                <c:pt idx="29">
                  <c:v>530.82962674815678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7A5-488F-B3E4-31589A47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5871"/>
        <c:axId val="184741295"/>
      </c:scatterChart>
      <c:valAx>
        <c:axId val="184745871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41295"/>
        <c:crosses val="autoZero"/>
        <c:crossBetween val="midCat"/>
      </c:valAx>
      <c:valAx>
        <c:axId val="184741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5871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{15 min}'!$I$78</c:f>
              <c:numCache>
                <c:formatCode>General</c:formatCode>
                <c:ptCount val="1"/>
                <c:pt idx="0">
                  <c:v>3.7659004242362619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C7-43FD-8E57-C9B46234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45871"/>
        <c:axId val="18474171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DC7-43FD-8E57-C9B462347982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DC7-43FD-8E57-C9B462347982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DC7-43FD-8E57-C9B46234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5871"/>
        <c:axId val="184741711"/>
      </c:scatterChart>
      <c:catAx>
        <c:axId val="184745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41711"/>
        <c:crosses val="autoZero"/>
        <c:auto val="1"/>
        <c:lblAlgn val="ctr"/>
        <c:lblOffset val="100"/>
        <c:noMultiLvlLbl val="0"/>
      </c:catAx>
      <c:valAx>
        <c:axId val="18474171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4587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{15 min}'!$J$78</c:f>
              <c:numCache>
                <c:formatCode>General</c:formatCode>
                <c:ptCount val="1"/>
                <c:pt idx="0">
                  <c:v>16.272608911709884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3-4F50-9536-4A15AC2F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42127"/>
        <c:axId val="1847446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min}'!$J$79</c:f>
              <c:numCache>
                <c:formatCode>General</c:formatCode>
                <c:ptCount val="1"/>
                <c:pt idx="0">
                  <c:v>9.7159777117675645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3-4F50-9536-4A15AC2F3FC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min}'!$J$80</c:f>
              <c:numCache>
                <c:formatCode>General</c:formatCode>
                <c:ptCount val="1"/>
                <c:pt idx="0">
                  <c:v>4.8579888558837823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3-4F50-9536-4A15AC2F3FC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min}'!$J$81</c:f>
              <c:numCache>
                <c:formatCode>General</c:formatCode>
                <c:ptCount val="1"/>
                <c:pt idx="0">
                  <c:v>2.4289944279418911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A3-4F50-9536-4A15AC2F3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2127"/>
        <c:axId val="184744623"/>
      </c:scatterChart>
      <c:catAx>
        <c:axId val="184742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44623"/>
        <c:crosses val="autoZero"/>
        <c:auto val="1"/>
        <c:lblAlgn val="ctr"/>
        <c:lblOffset val="100"/>
        <c:noMultiLvlLbl val="0"/>
      </c:catAx>
      <c:valAx>
        <c:axId val="1847446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4212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{15 min}'!$K$78</c:f>
              <c:numCache>
                <c:formatCode>General</c:formatCode>
                <c:ptCount val="1"/>
                <c:pt idx="0">
                  <c:v>2.5231354360831189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E-46A3-8936-E520CA0D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38799"/>
        <c:axId val="18473547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{15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E-46A3-8936-E520CA0DC42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{15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3E-46A3-8936-E520CA0DC42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{15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3E-46A3-8936-E520CA0D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8799"/>
        <c:axId val="184735471"/>
      </c:scatterChart>
      <c:catAx>
        <c:axId val="18473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5471"/>
        <c:crosses val="autoZero"/>
        <c:auto val="1"/>
        <c:lblAlgn val="ctr"/>
        <c:lblOffset val="100"/>
        <c:noMultiLvlLbl val="0"/>
      </c:catAx>
      <c:valAx>
        <c:axId val="18473547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3879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 min}'!$J$78</c:f>
              <c:numCache>
                <c:formatCode>General</c:formatCode>
                <c:ptCount val="1"/>
                <c:pt idx="0">
                  <c:v>19.187021288148895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1-445F-B872-8B66929C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747455"/>
        <c:axId val="36752031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min}'!$J$79</c:f>
              <c:numCache>
                <c:formatCode>General</c:formatCode>
                <c:ptCount val="1"/>
                <c:pt idx="0">
                  <c:v>103.31071085674512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1-445F-B872-8B66929CA9B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min}'!$J$80</c:f>
              <c:numCache>
                <c:formatCode>General</c:formatCode>
                <c:ptCount val="1"/>
                <c:pt idx="0">
                  <c:v>51.655355428372559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1-445F-B872-8B66929CA9B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min}'!$J$81</c:f>
              <c:numCache>
                <c:formatCode>General</c:formatCode>
                <c:ptCount val="1"/>
                <c:pt idx="0">
                  <c:v>25.827677714186279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1-445F-B872-8B66929C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7455"/>
        <c:axId val="36752031"/>
      </c:scatterChart>
      <c:catAx>
        <c:axId val="36747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52031"/>
        <c:crosses val="autoZero"/>
        <c:auto val="1"/>
        <c:lblAlgn val="ctr"/>
        <c:lblOffset val="100"/>
        <c:noMultiLvlLbl val="0"/>
      </c:catAx>
      <c:valAx>
        <c:axId val="36752031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74745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{15 min}'!$K$101:$K$120</c:f>
              <c:numCache>
                <c:formatCode>General</c:formatCode>
                <c:ptCount val="20"/>
                <c:pt idx="0">
                  <c:v>1.1473848169556735</c:v>
                </c:pt>
                <c:pt idx="1">
                  <c:v>0.75358547345336169</c:v>
                </c:pt>
                <c:pt idx="2">
                  <c:v>0.63839134617758087</c:v>
                </c:pt>
                <c:pt idx="3">
                  <c:v>1.3307624679840542</c:v>
                </c:pt>
                <c:pt idx="4">
                  <c:v>1.8067051386814814</c:v>
                </c:pt>
                <c:pt idx="5">
                  <c:v>2.6283936620009523</c:v>
                </c:pt>
                <c:pt idx="6">
                  <c:v>0.56379905633785066</c:v>
                </c:pt>
                <c:pt idx="7">
                  <c:v>2.6696684021829222</c:v>
                </c:pt>
                <c:pt idx="8">
                  <c:v>0.68461617541603681</c:v>
                </c:pt>
                <c:pt idx="9">
                  <c:v>0.68452567144424747</c:v>
                </c:pt>
              </c:numCache>
            </c:numRef>
          </c:xVal>
          <c:yVal>
            <c:numRef>
              <c:f>'Sheet1 {15 min}'!$Q$101:$Q$120</c:f>
              <c:numCache>
                <c:formatCode>General</c:formatCode>
                <c:ptCount val="20"/>
                <c:pt idx="0">
                  <c:v>0.12541601469708311</c:v>
                </c:pt>
                <c:pt idx="1">
                  <c:v>6.9949872933648127E-2</c:v>
                </c:pt>
                <c:pt idx="2">
                  <c:v>8.2040321629366683E-2</c:v>
                </c:pt>
                <c:pt idx="3">
                  <c:v>0.1991300004035802</c:v>
                </c:pt>
                <c:pt idx="4">
                  <c:v>0.46623767726939913</c:v>
                </c:pt>
                <c:pt idx="5">
                  <c:v>0.83114016128200208</c:v>
                </c:pt>
                <c:pt idx="6">
                  <c:v>5.5760636865459214E-2</c:v>
                </c:pt>
                <c:pt idx="7">
                  <c:v>0.89845705879322701</c:v>
                </c:pt>
                <c:pt idx="8">
                  <c:v>5.5565932670463433E-2</c:v>
                </c:pt>
                <c:pt idx="9">
                  <c:v>7.0329451440454716E-2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3-486F-9858-CE63F596EED3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{15 min}'!$M$101:$M$120</c:f>
              <c:numCache>
                <c:formatCode>General</c:formatCode>
                <c:ptCount val="20"/>
                <c:pt idx="0">
                  <c:v>3.1399718999547623</c:v>
                </c:pt>
                <c:pt idx="1">
                  <c:v>2.9808645043251816</c:v>
                </c:pt>
                <c:pt idx="2">
                  <c:v>3.1368445835195167</c:v>
                </c:pt>
                <c:pt idx="3">
                  <c:v>3.1400701467496215</c:v>
                </c:pt>
                <c:pt idx="4">
                  <c:v>3.6133802104718207</c:v>
                </c:pt>
                <c:pt idx="5">
                  <c:v>4.4260642464906068</c:v>
                </c:pt>
                <c:pt idx="6">
                  <c:v>3.0225138296430529</c:v>
                </c:pt>
                <c:pt idx="7">
                  <c:v>4.9596514558508629</c:v>
                </c:pt>
                <c:pt idx="8">
                  <c:v>2.9059284111418591</c:v>
                </c:pt>
                <c:pt idx="9">
                  <c:v>3.046049531480695</c:v>
                </c:pt>
              </c:numCache>
            </c:numRef>
          </c:xVal>
          <c:yVal>
            <c:numRef>
              <c:f>'Sheet1 {15 min}'!$R$101:$R$120</c:f>
              <c:numCache>
                <c:formatCode>General</c:formatCode>
                <c:ptCount val="20"/>
                <c:pt idx="0">
                  <c:v>0.87458398530291703</c:v>
                </c:pt>
                <c:pt idx="1">
                  <c:v>0.93005012706635182</c:v>
                </c:pt>
                <c:pt idx="2">
                  <c:v>0.9179596783706333</c:v>
                </c:pt>
                <c:pt idx="3">
                  <c:v>0.8008699995964198</c:v>
                </c:pt>
                <c:pt idx="4">
                  <c:v>0.53376232273060087</c:v>
                </c:pt>
                <c:pt idx="5">
                  <c:v>0.16885983871799792</c:v>
                </c:pt>
                <c:pt idx="6">
                  <c:v>0.94423936313454071</c:v>
                </c:pt>
                <c:pt idx="7">
                  <c:v>0.10154294120677294</c:v>
                </c:pt>
                <c:pt idx="8">
                  <c:v>0.9444340673295365</c:v>
                </c:pt>
                <c:pt idx="9">
                  <c:v>0.92967054855954523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3-486F-9858-CE63F596E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6287"/>
        <c:axId val="184740879"/>
      </c:scatterChart>
      <c:valAx>
        <c:axId val="18474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40879"/>
        <c:crosses val="autoZero"/>
        <c:crossBetween val="midCat"/>
      </c:valAx>
      <c:valAx>
        <c:axId val="184740879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4628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{16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{16 min}'!$B$1:$B$586</c:f>
              <c:numCache>
                <c:formatCode>General</c:formatCode>
                <c:ptCount val="586"/>
                <c:pt idx="0">
                  <c:v>52</c:v>
                </c:pt>
                <c:pt idx="1">
                  <c:v>23.25</c:v>
                </c:pt>
                <c:pt idx="2">
                  <c:v>39.25</c:v>
                </c:pt>
                <c:pt idx="3">
                  <c:v>68.25</c:v>
                </c:pt>
                <c:pt idx="4">
                  <c:v>68.75</c:v>
                </c:pt>
                <c:pt idx="5">
                  <c:v>39.25</c:v>
                </c:pt>
                <c:pt idx="6">
                  <c:v>13.5</c:v>
                </c:pt>
                <c:pt idx="7">
                  <c:v>11.25</c:v>
                </c:pt>
                <c:pt idx="8">
                  <c:v>15</c:v>
                </c:pt>
                <c:pt idx="9">
                  <c:v>13</c:v>
                </c:pt>
                <c:pt idx="10">
                  <c:v>15.5</c:v>
                </c:pt>
                <c:pt idx="11">
                  <c:v>15.25</c:v>
                </c:pt>
                <c:pt idx="12">
                  <c:v>16</c:v>
                </c:pt>
                <c:pt idx="13">
                  <c:v>38.5</c:v>
                </c:pt>
                <c:pt idx="14">
                  <c:v>71.5</c:v>
                </c:pt>
                <c:pt idx="15">
                  <c:v>99.25</c:v>
                </c:pt>
                <c:pt idx="16">
                  <c:v>94.25</c:v>
                </c:pt>
                <c:pt idx="17">
                  <c:v>52.25</c:v>
                </c:pt>
                <c:pt idx="18">
                  <c:v>34.75</c:v>
                </c:pt>
                <c:pt idx="19">
                  <c:v>38.25</c:v>
                </c:pt>
                <c:pt idx="20">
                  <c:v>33</c:v>
                </c:pt>
                <c:pt idx="21">
                  <c:v>40.75</c:v>
                </c:pt>
                <c:pt idx="22">
                  <c:v>53</c:v>
                </c:pt>
                <c:pt idx="23">
                  <c:v>53.75</c:v>
                </c:pt>
                <c:pt idx="24">
                  <c:v>65.25</c:v>
                </c:pt>
                <c:pt idx="25">
                  <c:v>90.75</c:v>
                </c:pt>
                <c:pt idx="26">
                  <c:v>88.25</c:v>
                </c:pt>
                <c:pt idx="27">
                  <c:v>58.25</c:v>
                </c:pt>
                <c:pt idx="28">
                  <c:v>48.25</c:v>
                </c:pt>
                <c:pt idx="29">
                  <c:v>90.75</c:v>
                </c:pt>
                <c:pt idx="30">
                  <c:v>291.5</c:v>
                </c:pt>
                <c:pt idx="31">
                  <c:v>1504</c:v>
                </c:pt>
                <c:pt idx="32">
                  <c:v>5748</c:v>
                </c:pt>
                <c:pt idx="33">
                  <c:v>12100</c:v>
                </c:pt>
                <c:pt idx="34">
                  <c:v>14210</c:v>
                </c:pt>
                <c:pt idx="35">
                  <c:v>9620</c:v>
                </c:pt>
                <c:pt idx="36">
                  <c:v>3988</c:v>
                </c:pt>
                <c:pt idx="37">
                  <c:v>1349</c:v>
                </c:pt>
                <c:pt idx="38">
                  <c:v>713.29998779296875</c:v>
                </c:pt>
                <c:pt idx="39">
                  <c:v>626.5</c:v>
                </c:pt>
                <c:pt idx="40">
                  <c:v>789.5</c:v>
                </c:pt>
                <c:pt idx="41">
                  <c:v>950</c:v>
                </c:pt>
                <c:pt idx="42">
                  <c:v>756</c:v>
                </c:pt>
                <c:pt idx="43">
                  <c:v>415</c:v>
                </c:pt>
                <c:pt idx="44">
                  <c:v>241.30000305175781</c:v>
                </c:pt>
                <c:pt idx="45">
                  <c:v>184</c:v>
                </c:pt>
                <c:pt idx="46">
                  <c:v>142</c:v>
                </c:pt>
                <c:pt idx="47">
                  <c:v>103.30000305175781</c:v>
                </c:pt>
                <c:pt idx="48">
                  <c:v>94.5</c:v>
                </c:pt>
                <c:pt idx="49">
                  <c:v>116.30000305175781</c:v>
                </c:pt>
                <c:pt idx="50">
                  <c:v>90.25</c:v>
                </c:pt>
                <c:pt idx="51">
                  <c:v>52.5</c:v>
                </c:pt>
                <c:pt idx="52">
                  <c:v>72.5</c:v>
                </c:pt>
                <c:pt idx="53">
                  <c:v>111.69999694824219</c:v>
                </c:pt>
                <c:pt idx="54">
                  <c:v>104.80000305175781</c:v>
                </c:pt>
                <c:pt idx="55">
                  <c:v>64.5</c:v>
                </c:pt>
                <c:pt idx="56">
                  <c:v>74</c:v>
                </c:pt>
                <c:pt idx="57">
                  <c:v>97.5</c:v>
                </c:pt>
                <c:pt idx="58">
                  <c:v>71.75</c:v>
                </c:pt>
                <c:pt idx="59">
                  <c:v>54.75</c:v>
                </c:pt>
                <c:pt idx="60">
                  <c:v>54.25</c:v>
                </c:pt>
                <c:pt idx="61">
                  <c:v>47.5</c:v>
                </c:pt>
                <c:pt idx="62">
                  <c:v>57.75</c:v>
                </c:pt>
                <c:pt idx="63">
                  <c:v>60.5</c:v>
                </c:pt>
                <c:pt idx="64">
                  <c:v>59.75</c:v>
                </c:pt>
                <c:pt idx="65">
                  <c:v>80.75</c:v>
                </c:pt>
                <c:pt idx="66">
                  <c:v>76</c:v>
                </c:pt>
                <c:pt idx="67">
                  <c:v>38.5</c:v>
                </c:pt>
                <c:pt idx="68">
                  <c:v>27.5</c:v>
                </c:pt>
                <c:pt idx="69">
                  <c:v>30.5</c:v>
                </c:pt>
                <c:pt idx="70">
                  <c:v>32.5</c:v>
                </c:pt>
                <c:pt idx="71">
                  <c:v>53.25</c:v>
                </c:pt>
                <c:pt idx="72">
                  <c:v>67.5</c:v>
                </c:pt>
                <c:pt idx="73">
                  <c:v>79.25</c:v>
                </c:pt>
                <c:pt idx="74">
                  <c:v>93.25</c:v>
                </c:pt>
                <c:pt idx="75">
                  <c:v>90.5</c:v>
                </c:pt>
                <c:pt idx="76">
                  <c:v>115</c:v>
                </c:pt>
                <c:pt idx="77">
                  <c:v>187</c:v>
                </c:pt>
                <c:pt idx="78">
                  <c:v>243.80000305175781</c:v>
                </c:pt>
                <c:pt idx="79">
                  <c:v>252.30000305175781</c:v>
                </c:pt>
                <c:pt idx="80">
                  <c:v>365.79998779296875</c:v>
                </c:pt>
                <c:pt idx="81">
                  <c:v>1661</c:v>
                </c:pt>
                <c:pt idx="82">
                  <c:v>9405</c:v>
                </c:pt>
                <c:pt idx="83">
                  <c:v>30870</c:v>
                </c:pt>
                <c:pt idx="84">
                  <c:v>49680</c:v>
                </c:pt>
                <c:pt idx="85">
                  <c:v>39570</c:v>
                </c:pt>
                <c:pt idx="86">
                  <c:v>15230</c:v>
                </c:pt>
                <c:pt idx="87">
                  <c:v>2933</c:v>
                </c:pt>
                <c:pt idx="88">
                  <c:v>740.5</c:v>
                </c:pt>
                <c:pt idx="89">
                  <c:v>551.29998779296875</c:v>
                </c:pt>
                <c:pt idx="90">
                  <c:v>702.70001220703125</c:v>
                </c:pt>
                <c:pt idx="91">
                  <c:v>944.5</c:v>
                </c:pt>
                <c:pt idx="92">
                  <c:v>932.79998779296875</c:v>
                </c:pt>
                <c:pt idx="93">
                  <c:v>595.20001220703125</c:v>
                </c:pt>
                <c:pt idx="94">
                  <c:v>308</c:v>
                </c:pt>
                <c:pt idx="95">
                  <c:v>196.5</c:v>
                </c:pt>
                <c:pt idx="96">
                  <c:v>165.30000305175781</c:v>
                </c:pt>
                <c:pt idx="97">
                  <c:v>177.30000305175781</c:v>
                </c:pt>
                <c:pt idx="98">
                  <c:v>156</c:v>
                </c:pt>
                <c:pt idx="99">
                  <c:v>107</c:v>
                </c:pt>
                <c:pt idx="100">
                  <c:v>89.5</c:v>
                </c:pt>
                <c:pt idx="101">
                  <c:v>92.75</c:v>
                </c:pt>
                <c:pt idx="102">
                  <c:v>91.75</c:v>
                </c:pt>
                <c:pt idx="103">
                  <c:v>83.25</c:v>
                </c:pt>
                <c:pt idx="104">
                  <c:v>65.5</c:v>
                </c:pt>
                <c:pt idx="105">
                  <c:v>41.25</c:v>
                </c:pt>
                <c:pt idx="106">
                  <c:v>40.25</c:v>
                </c:pt>
                <c:pt idx="107">
                  <c:v>78.5</c:v>
                </c:pt>
                <c:pt idx="108">
                  <c:v>97.5</c:v>
                </c:pt>
                <c:pt idx="109">
                  <c:v>80.75</c:v>
                </c:pt>
                <c:pt idx="110">
                  <c:v>85.75</c:v>
                </c:pt>
                <c:pt idx="111">
                  <c:v>111.5</c:v>
                </c:pt>
                <c:pt idx="112">
                  <c:v>127</c:v>
                </c:pt>
                <c:pt idx="113">
                  <c:v>138.30000305175781</c:v>
                </c:pt>
                <c:pt idx="114">
                  <c:v>147</c:v>
                </c:pt>
                <c:pt idx="115">
                  <c:v>128.80000305175781</c:v>
                </c:pt>
                <c:pt idx="116">
                  <c:v>84.25</c:v>
                </c:pt>
                <c:pt idx="117">
                  <c:v>70.75</c:v>
                </c:pt>
                <c:pt idx="118">
                  <c:v>79.25</c:v>
                </c:pt>
                <c:pt idx="119">
                  <c:v>97</c:v>
                </c:pt>
                <c:pt idx="120">
                  <c:v>153.5</c:v>
                </c:pt>
                <c:pt idx="121">
                  <c:v>173</c:v>
                </c:pt>
                <c:pt idx="122">
                  <c:v>159.5</c:v>
                </c:pt>
                <c:pt idx="123">
                  <c:v>168.5</c:v>
                </c:pt>
                <c:pt idx="124">
                  <c:v>162.30000305175781</c:v>
                </c:pt>
                <c:pt idx="125">
                  <c:v>202</c:v>
                </c:pt>
                <c:pt idx="126">
                  <c:v>260.5</c:v>
                </c:pt>
                <c:pt idx="127">
                  <c:v>277.70001220703125</c:v>
                </c:pt>
                <c:pt idx="128">
                  <c:v>272.79998779296875</c:v>
                </c:pt>
                <c:pt idx="129">
                  <c:v>219.19999694824219</c:v>
                </c:pt>
                <c:pt idx="130">
                  <c:v>297.5</c:v>
                </c:pt>
                <c:pt idx="131">
                  <c:v>1131</c:v>
                </c:pt>
                <c:pt idx="132">
                  <c:v>7620</c:v>
                </c:pt>
                <c:pt idx="133">
                  <c:v>35150</c:v>
                </c:pt>
                <c:pt idx="134">
                  <c:v>73410</c:v>
                </c:pt>
                <c:pt idx="135">
                  <c:v>72860</c:v>
                </c:pt>
                <c:pt idx="136">
                  <c:v>34050</c:v>
                </c:pt>
                <c:pt idx="137">
                  <c:v>6922</c:v>
                </c:pt>
                <c:pt idx="138">
                  <c:v>1123</c:v>
                </c:pt>
                <c:pt idx="139">
                  <c:v>774.20001220703125</c:v>
                </c:pt>
                <c:pt idx="140">
                  <c:v>989.79998779296875</c:v>
                </c:pt>
                <c:pt idx="141">
                  <c:v>1127</c:v>
                </c:pt>
                <c:pt idx="142">
                  <c:v>1039</c:v>
                </c:pt>
                <c:pt idx="143">
                  <c:v>759</c:v>
                </c:pt>
                <c:pt idx="144">
                  <c:v>401.5</c:v>
                </c:pt>
                <c:pt idx="145">
                  <c:v>215.19999694824219</c:v>
                </c:pt>
                <c:pt idx="146">
                  <c:v>248.69999694824219</c:v>
                </c:pt>
                <c:pt idx="147">
                  <c:v>273</c:v>
                </c:pt>
                <c:pt idx="148">
                  <c:v>223</c:v>
                </c:pt>
                <c:pt idx="149">
                  <c:v>151.5</c:v>
                </c:pt>
                <c:pt idx="150">
                  <c:v>120.80000305175781</c:v>
                </c:pt>
                <c:pt idx="151">
                  <c:v>152.80000305175781</c:v>
                </c:pt>
                <c:pt idx="152">
                  <c:v>185</c:v>
                </c:pt>
                <c:pt idx="153">
                  <c:v>181</c:v>
                </c:pt>
                <c:pt idx="154">
                  <c:v>150</c:v>
                </c:pt>
                <c:pt idx="155">
                  <c:v>141</c:v>
                </c:pt>
                <c:pt idx="156">
                  <c:v>186.30000305175781</c:v>
                </c:pt>
                <c:pt idx="157">
                  <c:v>209</c:v>
                </c:pt>
                <c:pt idx="158">
                  <c:v>211.5</c:v>
                </c:pt>
                <c:pt idx="159">
                  <c:v>222.80000305175781</c:v>
                </c:pt>
                <c:pt idx="160">
                  <c:v>253.80000305175781</c:v>
                </c:pt>
                <c:pt idx="161">
                  <c:v>265.5</c:v>
                </c:pt>
                <c:pt idx="162">
                  <c:v>186.30000305175781</c:v>
                </c:pt>
                <c:pt idx="163">
                  <c:v>128</c:v>
                </c:pt>
                <c:pt idx="164">
                  <c:v>148.80000305175781</c:v>
                </c:pt>
                <c:pt idx="165">
                  <c:v>195</c:v>
                </c:pt>
                <c:pt idx="166">
                  <c:v>210</c:v>
                </c:pt>
                <c:pt idx="167">
                  <c:v>156.5</c:v>
                </c:pt>
                <c:pt idx="168">
                  <c:v>116.30000305175781</c:v>
                </c:pt>
                <c:pt idx="169">
                  <c:v>138.30000305175781</c:v>
                </c:pt>
                <c:pt idx="170">
                  <c:v>164.5</c:v>
                </c:pt>
                <c:pt idx="171">
                  <c:v>151.30000305175781</c:v>
                </c:pt>
                <c:pt idx="172">
                  <c:v>138.80000305175781</c:v>
                </c:pt>
                <c:pt idx="173">
                  <c:v>157.69999694824219</c:v>
                </c:pt>
                <c:pt idx="174">
                  <c:v>158.30000305175781</c:v>
                </c:pt>
                <c:pt idx="175">
                  <c:v>179</c:v>
                </c:pt>
                <c:pt idx="176">
                  <c:v>255</c:v>
                </c:pt>
                <c:pt idx="177">
                  <c:v>336.79998779296875</c:v>
                </c:pt>
                <c:pt idx="178">
                  <c:v>357.5</c:v>
                </c:pt>
                <c:pt idx="179">
                  <c:v>258.29998779296875</c:v>
                </c:pt>
                <c:pt idx="180">
                  <c:v>249</c:v>
                </c:pt>
                <c:pt idx="181">
                  <c:v>846.29998779296875</c:v>
                </c:pt>
                <c:pt idx="182">
                  <c:v>5269</c:v>
                </c:pt>
                <c:pt idx="183">
                  <c:v>33710</c:v>
                </c:pt>
                <c:pt idx="184">
                  <c:v>88750</c:v>
                </c:pt>
                <c:pt idx="185">
                  <c:v>105200</c:v>
                </c:pt>
                <c:pt idx="186">
                  <c:v>57790</c:v>
                </c:pt>
                <c:pt idx="187">
                  <c:v>13670</c:v>
                </c:pt>
                <c:pt idx="188">
                  <c:v>1878</c:v>
                </c:pt>
                <c:pt idx="189">
                  <c:v>803.70001220703125</c:v>
                </c:pt>
                <c:pt idx="190">
                  <c:v>893.20001220703125</c:v>
                </c:pt>
                <c:pt idx="191">
                  <c:v>1173</c:v>
                </c:pt>
                <c:pt idx="192">
                  <c:v>1072</c:v>
                </c:pt>
                <c:pt idx="193">
                  <c:v>623.5</c:v>
                </c:pt>
                <c:pt idx="194">
                  <c:v>322.79998779296875</c:v>
                </c:pt>
                <c:pt idx="195">
                  <c:v>253.80000305175781</c:v>
                </c:pt>
                <c:pt idx="196">
                  <c:v>283.29998779296875</c:v>
                </c:pt>
                <c:pt idx="197">
                  <c:v>309</c:v>
                </c:pt>
                <c:pt idx="198">
                  <c:v>248.5</c:v>
                </c:pt>
                <c:pt idx="199">
                  <c:v>173.19999694824219</c:v>
                </c:pt>
                <c:pt idx="200">
                  <c:v>154</c:v>
                </c:pt>
                <c:pt idx="201">
                  <c:v>131.69999694824219</c:v>
                </c:pt>
                <c:pt idx="202">
                  <c:v>150.5</c:v>
                </c:pt>
                <c:pt idx="203">
                  <c:v>251.80000305175781</c:v>
                </c:pt>
                <c:pt idx="204">
                  <c:v>301</c:v>
                </c:pt>
                <c:pt idx="205">
                  <c:v>265.79998779296875</c:v>
                </c:pt>
                <c:pt idx="206">
                  <c:v>205</c:v>
                </c:pt>
                <c:pt idx="207">
                  <c:v>161.69999694824219</c:v>
                </c:pt>
                <c:pt idx="208">
                  <c:v>161.30000305175781</c:v>
                </c:pt>
                <c:pt idx="209">
                  <c:v>175.80000305175781</c:v>
                </c:pt>
                <c:pt idx="210">
                  <c:v>209.19999694824219</c:v>
                </c:pt>
                <c:pt idx="211">
                  <c:v>202.30000305175781</c:v>
                </c:pt>
                <c:pt idx="212">
                  <c:v>137.5</c:v>
                </c:pt>
                <c:pt idx="213">
                  <c:v>121.80000305175781</c:v>
                </c:pt>
                <c:pt idx="214">
                  <c:v>169.5</c:v>
                </c:pt>
                <c:pt idx="215">
                  <c:v>255.30000305175781</c:v>
                </c:pt>
                <c:pt idx="216">
                  <c:v>327</c:v>
                </c:pt>
                <c:pt idx="217">
                  <c:v>272.5</c:v>
                </c:pt>
                <c:pt idx="218">
                  <c:v>165</c:v>
                </c:pt>
                <c:pt idx="219">
                  <c:v>168.80000305175781</c:v>
                </c:pt>
                <c:pt idx="220">
                  <c:v>232.80000305175781</c:v>
                </c:pt>
                <c:pt idx="221">
                  <c:v>252.30000305175781</c:v>
                </c:pt>
                <c:pt idx="222">
                  <c:v>260.29998779296875</c:v>
                </c:pt>
                <c:pt idx="223">
                  <c:v>266.79998779296875</c:v>
                </c:pt>
                <c:pt idx="224">
                  <c:v>245</c:v>
                </c:pt>
                <c:pt idx="225">
                  <c:v>193</c:v>
                </c:pt>
                <c:pt idx="226">
                  <c:v>173.5</c:v>
                </c:pt>
                <c:pt idx="227">
                  <c:v>234.19999694824219</c:v>
                </c:pt>
                <c:pt idx="228">
                  <c:v>270.29998779296875</c:v>
                </c:pt>
                <c:pt idx="229">
                  <c:v>249.5</c:v>
                </c:pt>
                <c:pt idx="230">
                  <c:v>292.5</c:v>
                </c:pt>
                <c:pt idx="231">
                  <c:v>636.20001220703125</c:v>
                </c:pt>
                <c:pt idx="232">
                  <c:v>2970</c:v>
                </c:pt>
                <c:pt idx="233">
                  <c:v>27660</c:v>
                </c:pt>
                <c:pt idx="234">
                  <c:v>107600</c:v>
                </c:pt>
                <c:pt idx="235">
                  <c:v>170200</c:v>
                </c:pt>
                <c:pt idx="236">
                  <c:v>119400</c:v>
                </c:pt>
                <c:pt idx="237">
                  <c:v>35490</c:v>
                </c:pt>
                <c:pt idx="238">
                  <c:v>4235</c:v>
                </c:pt>
                <c:pt idx="239">
                  <c:v>656.29998779296875</c:v>
                </c:pt>
                <c:pt idx="240">
                  <c:v>724</c:v>
                </c:pt>
                <c:pt idx="241">
                  <c:v>1307</c:v>
                </c:pt>
                <c:pt idx="242">
                  <c:v>1357</c:v>
                </c:pt>
                <c:pt idx="243">
                  <c:v>778.5</c:v>
                </c:pt>
                <c:pt idx="244">
                  <c:v>337</c:v>
                </c:pt>
                <c:pt idx="245">
                  <c:v>282</c:v>
                </c:pt>
                <c:pt idx="246">
                  <c:v>457</c:v>
                </c:pt>
                <c:pt idx="247">
                  <c:v>717.79998779296875</c:v>
                </c:pt>
                <c:pt idx="248">
                  <c:v>713.79998779296875</c:v>
                </c:pt>
                <c:pt idx="249">
                  <c:v>384.5</c:v>
                </c:pt>
                <c:pt idx="250">
                  <c:v>144.80000305175781</c:v>
                </c:pt>
                <c:pt idx="251">
                  <c:v>101.30000305175781</c:v>
                </c:pt>
                <c:pt idx="252">
                  <c:v>169</c:v>
                </c:pt>
                <c:pt idx="253">
                  <c:v>407.70001220703125</c:v>
                </c:pt>
                <c:pt idx="254">
                  <c:v>631.29998779296875</c:v>
                </c:pt>
                <c:pt idx="255">
                  <c:v>591.5</c:v>
                </c:pt>
                <c:pt idx="256">
                  <c:v>389</c:v>
                </c:pt>
                <c:pt idx="257">
                  <c:v>235.69999694824219</c:v>
                </c:pt>
                <c:pt idx="258">
                  <c:v>226</c:v>
                </c:pt>
                <c:pt idx="259">
                  <c:v>317</c:v>
                </c:pt>
                <c:pt idx="260">
                  <c:v>370.5</c:v>
                </c:pt>
                <c:pt idx="261">
                  <c:v>276</c:v>
                </c:pt>
                <c:pt idx="262">
                  <c:v>147.5</c:v>
                </c:pt>
                <c:pt idx="263">
                  <c:v>138.30000305175781</c:v>
                </c:pt>
                <c:pt idx="264">
                  <c:v>193.5</c:v>
                </c:pt>
                <c:pt idx="265">
                  <c:v>272.79998779296875</c:v>
                </c:pt>
                <c:pt idx="266">
                  <c:v>306</c:v>
                </c:pt>
                <c:pt idx="267">
                  <c:v>240.19999694824219</c:v>
                </c:pt>
                <c:pt idx="268">
                  <c:v>202.69999694824219</c:v>
                </c:pt>
                <c:pt idx="269">
                  <c:v>205</c:v>
                </c:pt>
                <c:pt idx="270">
                  <c:v>177.30000305175781</c:v>
                </c:pt>
                <c:pt idx="271">
                  <c:v>129.5</c:v>
                </c:pt>
                <c:pt idx="272">
                  <c:v>140.5</c:v>
                </c:pt>
                <c:pt idx="273">
                  <c:v>212.30000305175781</c:v>
                </c:pt>
                <c:pt idx="274">
                  <c:v>197</c:v>
                </c:pt>
                <c:pt idx="275">
                  <c:v>135</c:v>
                </c:pt>
                <c:pt idx="276">
                  <c:v>120.5</c:v>
                </c:pt>
                <c:pt idx="277">
                  <c:v>132.5</c:v>
                </c:pt>
                <c:pt idx="278">
                  <c:v>255.80000305175781</c:v>
                </c:pt>
                <c:pt idx="279">
                  <c:v>462.5</c:v>
                </c:pt>
                <c:pt idx="280">
                  <c:v>613.5</c:v>
                </c:pt>
                <c:pt idx="281">
                  <c:v>891.79998779296875</c:v>
                </c:pt>
                <c:pt idx="282">
                  <c:v>2252</c:v>
                </c:pt>
                <c:pt idx="283">
                  <c:v>19570</c:v>
                </c:pt>
                <c:pt idx="284">
                  <c:v>109400</c:v>
                </c:pt>
                <c:pt idx="285">
                  <c:v>216300</c:v>
                </c:pt>
                <c:pt idx="286">
                  <c:v>180700</c:v>
                </c:pt>
                <c:pt idx="287">
                  <c:v>62810</c:v>
                </c:pt>
                <c:pt idx="288">
                  <c:v>7574</c:v>
                </c:pt>
                <c:pt idx="289">
                  <c:v>936.29998779296875</c:v>
                </c:pt>
                <c:pt idx="290">
                  <c:v>708</c:v>
                </c:pt>
                <c:pt idx="291">
                  <c:v>1248</c:v>
                </c:pt>
                <c:pt idx="292">
                  <c:v>1365</c:v>
                </c:pt>
                <c:pt idx="293">
                  <c:v>864.79998779296875</c:v>
                </c:pt>
                <c:pt idx="294">
                  <c:v>371</c:v>
                </c:pt>
                <c:pt idx="295">
                  <c:v>230.5</c:v>
                </c:pt>
                <c:pt idx="296">
                  <c:v>511</c:v>
                </c:pt>
                <c:pt idx="297">
                  <c:v>1074</c:v>
                </c:pt>
                <c:pt idx="298">
                  <c:v>1184</c:v>
                </c:pt>
                <c:pt idx="299">
                  <c:v>694.20001220703125</c:v>
                </c:pt>
                <c:pt idx="300">
                  <c:v>310</c:v>
                </c:pt>
                <c:pt idx="301">
                  <c:v>207.19999694824219</c:v>
                </c:pt>
                <c:pt idx="302">
                  <c:v>217.80000305175781</c:v>
                </c:pt>
                <c:pt idx="303">
                  <c:v>459</c:v>
                </c:pt>
                <c:pt idx="304">
                  <c:v>901</c:v>
                </c:pt>
                <c:pt idx="305">
                  <c:v>969.70001220703125</c:v>
                </c:pt>
                <c:pt idx="306">
                  <c:v>549.20001220703125</c:v>
                </c:pt>
                <c:pt idx="307">
                  <c:v>238.80000305175781</c:v>
                </c:pt>
                <c:pt idx="308">
                  <c:v>169.80000305175781</c:v>
                </c:pt>
                <c:pt idx="309">
                  <c:v>203.30000305175781</c:v>
                </c:pt>
                <c:pt idx="310">
                  <c:v>271.20001220703125</c:v>
                </c:pt>
                <c:pt idx="311">
                  <c:v>236.5</c:v>
                </c:pt>
                <c:pt idx="312">
                  <c:v>165.80000305175781</c:v>
                </c:pt>
                <c:pt idx="313">
                  <c:v>137.30000305175781</c:v>
                </c:pt>
                <c:pt idx="314">
                  <c:v>143</c:v>
                </c:pt>
                <c:pt idx="315">
                  <c:v>257.20001220703125</c:v>
                </c:pt>
                <c:pt idx="316">
                  <c:v>407.5</c:v>
                </c:pt>
                <c:pt idx="317">
                  <c:v>449</c:v>
                </c:pt>
                <c:pt idx="318">
                  <c:v>398.70001220703125</c:v>
                </c:pt>
                <c:pt idx="319">
                  <c:v>342</c:v>
                </c:pt>
                <c:pt idx="320">
                  <c:v>328.5</c:v>
                </c:pt>
                <c:pt idx="321">
                  <c:v>299</c:v>
                </c:pt>
                <c:pt idx="322">
                  <c:v>220</c:v>
                </c:pt>
                <c:pt idx="323">
                  <c:v>166</c:v>
                </c:pt>
                <c:pt idx="324">
                  <c:v>236.19999694824219</c:v>
                </c:pt>
                <c:pt idx="325">
                  <c:v>340.5</c:v>
                </c:pt>
                <c:pt idx="326">
                  <c:v>344.5</c:v>
                </c:pt>
                <c:pt idx="327">
                  <c:v>293</c:v>
                </c:pt>
                <c:pt idx="328">
                  <c:v>279.5</c:v>
                </c:pt>
                <c:pt idx="329">
                  <c:v>381.70001220703125</c:v>
                </c:pt>
                <c:pt idx="330">
                  <c:v>496</c:v>
                </c:pt>
                <c:pt idx="331">
                  <c:v>615.5</c:v>
                </c:pt>
                <c:pt idx="332">
                  <c:v>1603</c:v>
                </c:pt>
                <c:pt idx="333">
                  <c:v>12240</c:v>
                </c:pt>
                <c:pt idx="334">
                  <c:v>80250</c:v>
                </c:pt>
                <c:pt idx="335">
                  <c:v>183800</c:v>
                </c:pt>
                <c:pt idx="336">
                  <c:v>179600</c:v>
                </c:pt>
                <c:pt idx="337">
                  <c:v>75920</c:v>
                </c:pt>
                <c:pt idx="338">
                  <c:v>11770</c:v>
                </c:pt>
                <c:pt idx="339">
                  <c:v>1280</c:v>
                </c:pt>
                <c:pt idx="340">
                  <c:v>876</c:v>
                </c:pt>
                <c:pt idx="341">
                  <c:v>1607</c:v>
                </c:pt>
                <c:pt idx="342">
                  <c:v>2037</c:v>
                </c:pt>
                <c:pt idx="343">
                  <c:v>1533</c:v>
                </c:pt>
                <c:pt idx="344">
                  <c:v>724</c:v>
                </c:pt>
                <c:pt idx="345">
                  <c:v>352.70001220703125</c:v>
                </c:pt>
                <c:pt idx="346">
                  <c:v>483</c:v>
                </c:pt>
                <c:pt idx="347">
                  <c:v>1139</c:v>
                </c:pt>
                <c:pt idx="348">
                  <c:v>1579</c:v>
                </c:pt>
                <c:pt idx="349">
                  <c:v>1069</c:v>
                </c:pt>
                <c:pt idx="350">
                  <c:v>414.79998779296875</c:v>
                </c:pt>
                <c:pt idx="351">
                  <c:v>247</c:v>
                </c:pt>
                <c:pt idx="352">
                  <c:v>262.5</c:v>
                </c:pt>
                <c:pt idx="353">
                  <c:v>370.79998779296875</c:v>
                </c:pt>
                <c:pt idx="354">
                  <c:v>639.5</c:v>
                </c:pt>
                <c:pt idx="355">
                  <c:v>739.79998779296875</c:v>
                </c:pt>
                <c:pt idx="356">
                  <c:v>481.5</c:v>
                </c:pt>
                <c:pt idx="357">
                  <c:v>226.30000305175781</c:v>
                </c:pt>
                <c:pt idx="358">
                  <c:v>178</c:v>
                </c:pt>
                <c:pt idx="359">
                  <c:v>229.30000305175781</c:v>
                </c:pt>
                <c:pt idx="360">
                  <c:v>251</c:v>
                </c:pt>
                <c:pt idx="361">
                  <c:v>247.5</c:v>
                </c:pt>
                <c:pt idx="362">
                  <c:v>234.5</c:v>
                </c:pt>
                <c:pt idx="363">
                  <c:v>165</c:v>
                </c:pt>
                <c:pt idx="364">
                  <c:v>133</c:v>
                </c:pt>
                <c:pt idx="365">
                  <c:v>198.80000305175781</c:v>
                </c:pt>
                <c:pt idx="366">
                  <c:v>266</c:v>
                </c:pt>
                <c:pt idx="367">
                  <c:v>263.5</c:v>
                </c:pt>
                <c:pt idx="368">
                  <c:v>214.30000305175781</c:v>
                </c:pt>
                <c:pt idx="369">
                  <c:v>152.5</c:v>
                </c:pt>
                <c:pt idx="370">
                  <c:v>130.80000305175781</c:v>
                </c:pt>
                <c:pt idx="371">
                  <c:v>123.80000305175781</c:v>
                </c:pt>
                <c:pt idx="372">
                  <c:v>101.30000305175781</c:v>
                </c:pt>
                <c:pt idx="373">
                  <c:v>100</c:v>
                </c:pt>
                <c:pt idx="374">
                  <c:v>91.25</c:v>
                </c:pt>
                <c:pt idx="375">
                  <c:v>97</c:v>
                </c:pt>
                <c:pt idx="376">
                  <c:v>171.19999694824219</c:v>
                </c:pt>
                <c:pt idx="377">
                  <c:v>264.5</c:v>
                </c:pt>
                <c:pt idx="378">
                  <c:v>279.5</c:v>
                </c:pt>
                <c:pt idx="379">
                  <c:v>248.19999694824219</c:v>
                </c:pt>
                <c:pt idx="380">
                  <c:v>268.5</c:v>
                </c:pt>
                <c:pt idx="381">
                  <c:v>477.29998779296875</c:v>
                </c:pt>
                <c:pt idx="382">
                  <c:v>1299</c:v>
                </c:pt>
                <c:pt idx="383">
                  <c:v>7655</c:v>
                </c:pt>
                <c:pt idx="384">
                  <c:v>41890</c:v>
                </c:pt>
                <c:pt idx="385">
                  <c:v>100100</c:v>
                </c:pt>
                <c:pt idx="386">
                  <c:v>110300</c:v>
                </c:pt>
                <c:pt idx="387">
                  <c:v>55970</c:v>
                </c:pt>
                <c:pt idx="388">
                  <c:v>11500</c:v>
                </c:pt>
                <c:pt idx="389">
                  <c:v>1183</c:v>
                </c:pt>
                <c:pt idx="390">
                  <c:v>519.20001220703125</c:v>
                </c:pt>
                <c:pt idx="391">
                  <c:v>736.70001220703125</c:v>
                </c:pt>
                <c:pt idx="392">
                  <c:v>922</c:v>
                </c:pt>
                <c:pt idx="393">
                  <c:v>687</c:v>
                </c:pt>
                <c:pt idx="394">
                  <c:v>338</c:v>
                </c:pt>
                <c:pt idx="395">
                  <c:v>187.69999694824219</c:v>
                </c:pt>
                <c:pt idx="396">
                  <c:v>221.69999694824219</c:v>
                </c:pt>
                <c:pt idx="397">
                  <c:v>553.20001220703125</c:v>
                </c:pt>
                <c:pt idx="398">
                  <c:v>859.20001220703125</c:v>
                </c:pt>
                <c:pt idx="399">
                  <c:v>640.5</c:v>
                </c:pt>
                <c:pt idx="400">
                  <c:v>268.5</c:v>
                </c:pt>
                <c:pt idx="401">
                  <c:v>126.80000305175781</c:v>
                </c:pt>
                <c:pt idx="402">
                  <c:v>103.80000305175781</c:v>
                </c:pt>
                <c:pt idx="403">
                  <c:v>159</c:v>
                </c:pt>
                <c:pt idx="404">
                  <c:v>222.30000305175781</c:v>
                </c:pt>
                <c:pt idx="405">
                  <c:v>251.80000305175781</c:v>
                </c:pt>
                <c:pt idx="406">
                  <c:v>284</c:v>
                </c:pt>
                <c:pt idx="407">
                  <c:v>259.79998779296875</c:v>
                </c:pt>
                <c:pt idx="408">
                  <c:v>175.19999694824219</c:v>
                </c:pt>
                <c:pt idx="409">
                  <c:v>113.5</c:v>
                </c:pt>
                <c:pt idx="410">
                  <c:v>104.30000305175781</c:v>
                </c:pt>
                <c:pt idx="411">
                  <c:v>131</c:v>
                </c:pt>
                <c:pt idx="412">
                  <c:v>149.5</c:v>
                </c:pt>
                <c:pt idx="413">
                  <c:v>149</c:v>
                </c:pt>
                <c:pt idx="414">
                  <c:v>176</c:v>
                </c:pt>
                <c:pt idx="415">
                  <c:v>230</c:v>
                </c:pt>
                <c:pt idx="416">
                  <c:v>257.20001220703125</c:v>
                </c:pt>
                <c:pt idx="417">
                  <c:v>241</c:v>
                </c:pt>
                <c:pt idx="418">
                  <c:v>185.69999694824219</c:v>
                </c:pt>
                <c:pt idx="419">
                  <c:v>116.30000305175781</c:v>
                </c:pt>
                <c:pt idx="420">
                  <c:v>89.25</c:v>
                </c:pt>
                <c:pt idx="421">
                  <c:v>101</c:v>
                </c:pt>
                <c:pt idx="422">
                  <c:v>156.69999694824219</c:v>
                </c:pt>
                <c:pt idx="423">
                  <c:v>212.30000305175781</c:v>
                </c:pt>
                <c:pt idx="424">
                  <c:v>175.5</c:v>
                </c:pt>
                <c:pt idx="425">
                  <c:v>116.5</c:v>
                </c:pt>
                <c:pt idx="426">
                  <c:v>101.5</c:v>
                </c:pt>
                <c:pt idx="427">
                  <c:v>94</c:v>
                </c:pt>
                <c:pt idx="428">
                  <c:v>119</c:v>
                </c:pt>
                <c:pt idx="429">
                  <c:v>146.19999694824219</c:v>
                </c:pt>
                <c:pt idx="430">
                  <c:v>156.30000305175781</c:v>
                </c:pt>
                <c:pt idx="431">
                  <c:v>293.29998779296875</c:v>
                </c:pt>
                <c:pt idx="432">
                  <c:v>953.5</c:v>
                </c:pt>
                <c:pt idx="433">
                  <c:v>3816</c:v>
                </c:pt>
                <c:pt idx="434">
                  <c:v>15720</c:v>
                </c:pt>
                <c:pt idx="435">
                  <c:v>35650</c:v>
                </c:pt>
                <c:pt idx="436">
                  <c:v>40920</c:v>
                </c:pt>
                <c:pt idx="437">
                  <c:v>23980</c:v>
                </c:pt>
                <c:pt idx="438">
                  <c:v>7205</c:v>
                </c:pt>
                <c:pt idx="439">
                  <c:v>1437</c:v>
                </c:pt>
                <c:pt idx="440">
                  <c:v>507.20001220703125</c:v>
                </c:pt>
                <c:pt idx="441">
                  <c:v>394.70001220703125</c:v>
                </c:pt>
                <c:pt idx="442">
                  <c:v>342.20001220703125</c:v>
                </c:pt>
                <c:pt idx="443">
                  <c:v>294.20001220703125</c:v>
                </c:pt>
                <c:pt idx="444">
                  <c:v>219.5</c:v>
                </c:pt>
                <c:pt idx="445">
                  <c:v>149.80000305175781</c:v>
                </c:pt>
                <c:pt idx="446">
                  <c:v>169.80000305175781</c:v>
                </c:pt>
                <c:pt idx="447">
                  <c:v>242.5</c:v>
                </c:pt>
                <c:pt idx="448">
                  <c:v>272.29998779296875</c:v>
                </c:pt>
                <c:pt idx="449">
                  <c:v>251.30000305175781</c:v>
                </c:pt>
                <c:pt idx="450">
                  <c:v>169</c:v>
                </c:pt>
                <c:pt idx="451">
                  <c:v>103.80000305175781</c:v>
                </c:pt>
                <c:pt idx="452">
                  <c:v>129.80000305175781</c:v>
                </c:pt>
                <c:pt idx="453">
                  <c:v>162.69999694824219</c:v>
                </c:pt>
                <c:pt idx="454">
                  <c:v>152.5</c:v>
                </c:pt>
                <c:pt idx="455">
                  <c:v>120.80000305175781</c:v>
                </c:pt>
                <c:pt idx="456">
                  <c:v>109.5</c:v>
                </c:pt>
                <c:pt idx="457">
                  <c:v>109.69999694824219</c:v>
                </c:pt>
                <c:pt idx="458">
                  <c:v>79.75</c:v>
                </c:pt>
                <c:pt idx="459">
                  <c:v>57.5</c:v>
                </c:pt>
                <c:pt idx="460">
                  <c:v>59</c:v>
                </c:pt>
                <c:pt idx="461">
                  <c:v>65.75</c:v>
                </c:pt>
                <c:pt idx="462">
                  <c:v>79.25</c:v>
                </c:pt>
                <c:pt idx="463">
                  <c:v>72</c:v>
                </c:pt>
                <c:pt idx="464">
                  <c:v>77</c:v>
                </c:pt>
                <c:pt idx="465">
                  <c:v>102</c:v>
                </c:pt>
                <c:pt idx="466">
                  <c:v>88</c:v>
                </c:pt>
                <c:pt idx="467">
                  <c:v>68.5</c:v>
                </c:pt>
                <c:pt idx="468">
                  <c:v>48.25</c:v>
                </c:pt>
                <c:pt idx="469">
                  <c:v>18.5</c:v>
                </c:pt>
                <c:pt idx="470">
                  <c:v>18.25</c:v>
                </c:pt>
                <c:pt idx="471">
                  <c:v>30</c:v>
                </c:pt>
                <c:pt idx="472">
                  <c:v>39</c:v>
                </c:pt>
                <c:pt idx="473">
                  <c:v>60.25</c:v>
                </c:pt>
                <c:pt idx="474">
                  <c:v>74.25</c:v>
                </c:pt>
                <c:pt idx="475">
                  <c:v>57.5</c:v>
                </c:pt>
                <c:pt idx="476">
                  <c:v>30.5</c:v>
                </c:pt>
                <c:pt idx="477">
                  <c:v>16.25</c:v>
                </c:pt>
                <c:pt idx="478">
                  <c:v>26</c:v>
                </c:pt>
                <c:pt idx="479">
                  <c:v>48.5</c:v>
                </c:pt>
                <c:pt idx="480">
                  <c:v>54.75</c:v>
                </c:pt>
                <c:pt idx="481">
                  <c:v>135.69999694824219</c:v>
                </c:pt>
                <c:pt idx="482">
                  <c:v>438.79998779296875</c:v>
                </c:pt>
                <c:pt idx="483">
                  <c:v>1674</c:v>
                </c:pt>
                <c:pt idx="484">
                  <c:v>5731</c:v>
                </c:pt>
                <c:pt idx="485">
                  <c:v>11440</c:v>
                </c:pt>
                <c:pt idx="486">
                  <c:v>12750</c:v>
                </c:pt>
                <c:pt idx="487">
                  <c:v>8197</c:v>
                </c:pt>
                <c:pt idx="488">
                  <c:v>3202</c:v>
                </c:pt>
                <c:pt idx="489">
                  <c:v>834.20001220703125</c:v>
                </c:pt>
                <c:pt idx="490">
                  <c:v>221</c:v>
                </c:pt>
                <c:pt idx="491">
                  <c:v>186.30000305175781</c:v>
                </c:pt>
                <c:pt idx="492">
                  <c:v>159.69999694824219</c:v>
                </c:pt>
                <c:pt idx="493">
                  <c:v>99.5</c:v>
                </c:pt>
                <c:pt idx="494">
                  <c:v>62.25</c:v>
                </c:pt>
                <c:pt idx="495">
                  <c:v>38.75</c:v>
                </c:pt>
                <c:pt idx="496">
                  <c:v>23.5</c:v>
                </c:pt>
                <c:pt idx="497">
                  <c:v>17.75</c:v>
                </c:pt>
                <c:pt idx="498">
                  <c:v>28.75</c:v>
                </c:pt>
                <c:pt idx="499">
                  <c:v>40.25</c:v>
                </c:pt>
                <c:pt idx="500">
                  <c:v>34.75</c:v>
                </c:pt>
                <c:pt idx="501">
                  <c:v>26.75</c:v>
                </c:pt>
                <c:pt idx="502">
                  <c:v>33</c:v>
                </c:pt>
                <c:pt idx="503">
                  <c:v>39</c:v>
                </c:pt>
                <c:pt idx="504">
                  <c:v>30</c:v>
                </c:pt>
                <c:pt idx="505">
                  <c:v>34</c:v>
                </c:pt>
                <c:pt idx="506">
                  <c:v>50</c:v>
                </c:pt>
                <c:pt idx="507">
                  <c:v>53.5</c:v>
                </c:pt>
                <c:pt idx="508">
                  <c:v>56</c:v>
                </c:pt>
                <c:pt idx="509">
                  <c:v>59</c:v>
                </c:pt>
                <c:pt idx="510">
                  <c:v>67</c:v>
                </c:pt>
                <c:pt idx="511">
                  <c:v>82</c:v>
                </c:pt>
                <c:pt idx="512">
                  <c:v>76.25</c:v>
                </c:pt>
                <c:pt idx="513">
                  <c:v>59</c:v>
                </c:pt>
                <c:pt idx="514">
                  <c:v>69</c:v>
                </c:pt>
                <c:pt idx="515">
                  <c:v>94.5</c:v>
                </c:pt>
                <c:pt idx="516">
                  <c:v>103.80000305175781</c:v>
                </c:pt>
                <c:pt idx="517">
                  <c:v>82.75</c:v>
                </c:pt>
                <c:pt idx="518">
                  <c:v>51</c:v>
                </c:pt>
                <c:pt idx="519">
                  <c:v>36.75</c:v>
                </c:pt>
                <c:pt idx="520">
                  <c:v>47.5</c:v>
                </c:pt>
                <c:pt idx="521">
                  <c:v>65.75</c:v>
                </c:pt>
                <c:pt idx="522">
                  <c:v>87.75</c:v>
                </c:pt>
                <c:pt idx="523">
                  <c:v>151.80000305175781</c:v>
                </c:pt>
                <c:pt idx="524">
                  <c:v>182.69999694824219</c:v>
                </c:pt>
                <c:pt idx="525">
                  <c:v>126.30000305175781</c:v>
                </c:pt>
                <c:pt idx="526">
                  <c:v>97</c:v>
                </c:pt>
                <c:pt idx="527">
                  <c:v>106.69999694824219</c:v>
                </c:pt>
                <c:pt idx="528">
                  <c:v>99</c:v>
                </c:pt>
                <c:pt idx="529">
                  <c:v>94</c:v>
                </c:pt>
                <c:pt idx="530">
                  <c:v>89</c:v>
                </c:pt>
                <c:pt idx="531">
                  <c:v>146</c:v>
                </c:pt>
                <c:pt idx="532">
                  <c:v>346.5</c:v>
                </c:pt>
                <c:pt idx="533">
                  <c:v>791</c:v>
                </c:pt>
                <c:pt idx="534">
                  <c:v>1797</c:v>
                </c:pt>
                <c:pt idx="535">
                  <c:v>3077</c:v>
                </c:pt>
                <c:pt idx="536">
                  <c:v>3327</c:v>
                </c:pt>
                <c:pt idx="537">
                  <c:v>2170</c:v>
                </c:pt>
                <c:pt idx="538">
                  <c:v>940.5</c:v>
                </c:pt>
                <c:pt idx="539">
                  <c:v>488.29998779296875</c:v>
                </c:pt>
                <c:pt idx="540">
                  <c:v>346.70001220703125</c:v>
                </c:pt>
                <c:pt idx="541">
                  <c:v>171</c:v>
                </c:pt>
                <c:pt idx="542">
                  <c:v>104.5</c:v>
                </c:pt>
                <c:pt idx="543">
                  <c:v>117.30000305175781</c:v>
                </c:pt>
                <c:pt idx="544">
                  <c:v>101</c:v>
                </c:pt>
                <c:pt idx="545">
                  <c:v>68.75</c:v>
                </c:pt>
                <c:pt idx="546">
                  <c:v>38.5</c:v>
                </c:pt>
                <c:pt idx="547">
                  <c:v>22</c:v>
                </c:pt>
                <c:pt idx="548">
                  <c:v>33</c:v>
                </c:pt>
                <c:pt idx="549">
                  <c:v>63.5</c:v>
                </c:pt>
                <c:pt idx="550">
                  <c:v>75.5</c:v>
                </c:pt>
                <c:pt idx="551">
                  <c:v>68</c:v>
                </c:pt>
                <c:pt idx="552">
                  <c:v>60</c:v>
                </c:pt>
                <c:pt idx="553">
                  <c:v>46.25</c:v>
                </c:pt>
                <c:pt idx="554">
                  <c:v>39</c:v>
                </c:pt>
                <c:pt idx="555">
                  <c:v>43.5</c:v>
                </c:pt>
                <c:pt idx="556">
                  <c:v>43.75</c:v>
                </c:pt>
                <c:pt idx="557">
                  <c:v>55.5</c:v>
                </c:pt>
                <c:pt idx="558">
                  <c:v>91.75</c:v>
                </c:pt>
                <c:pt idx="559">
                  <c:v>111.5</c:v>
                </c:pt>
                <c:pt idx="560">
                  <c:v>95.5</c:v>
                </c:pt>
                <c:pt idx="561">
                  <c:v>64.25</c:v>
                </c:pt>
                <c:pt idx="562">
                  <c:v>32</c:v>
                </c:pt>
                <c:pt idx="563">
                  <c:v>16.25</c:v>
                </c:pt>
                <c:pt idx="564">
                  <c:v>16</c:v>
                </c:pt>
                <c:pt idx="565">
                  <c:v>28.25</c:v>
                </c:pt>
                <c:pt idx="566">
                  <c:v>43.5</c:v>
                </c:pt>
                <c:pt idx="567">
                  <c:v>54</c:v>
                </c:pt>
                <c:pt idx="568">
                  <c:v>59</c:v>
                </c:pt>
                <c:pt idx="569">
                  <c:v>36.5</c:v>
                </c:pt>
                <c:pt idx="570">
                  <c:v>7.75</c:v>
                </c:pt>
                <c:pt idx="571">
                  <c:v>0</c:v>
                </c:pt>
                <c:pt idx="572">
                  <c:v>0.75</c:v>
                </c:pt>
                <c:pt idx="573">
                  <c:v>7.75</c:v>
                </c:pt>
                <c:pt idx="574">
                  <c:v>32</c:v>
                </c:pt>
                <c:pt idx="575">
                  <c:v>50</c:v>
                </c:pt>
                <c:pt idx="576">
                  <c:v>53</c:v>
                </c:pt>
                <c:pt idx="577">
                  <c:v>63</c:v>
                </c:pt>
                <c:pt idx="578">
                  <c:v>50.5</c:v>
                </c:pt>
                <c:pt idx="579">
                  <c:v>26.25</c:v>
                </c:pt>
                <c:pt idx="580">
                  <c:v>30.75</c:v>
                </c:pt>
                <c:pt idx="581">
                  <c:v>55.75</c:v>
                </c:pt>
                <c:pt idx="582">
                  <c:v>124.19999694824219</c:v>
                </c:pt>
                <c:pt idx="583">
                  <c:v>222</c:v>
                </c:pt>
                <c:pt idx="584">
                  <c:v>422.5</c:v>
                </c:pt>
                <c:pt idx="585">
                  <c:v>773.70001220703125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13B-4B50-92D0-BE6D8356891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{16 min}'!$G$10:$G$11</c:f>
              <c:numCache>
                <c:formatCode>General</c:formatCode>
                <c:ptCount val="2"/>
                <c:pt idx="0">
                  <c:v>523.87939453125</c:v>
                </c:pt>
                <c:pt idx="1">
                  <c:v>528.14276123046875</c:v>
                </c:pt>
              </c:numCache>
            </c:numRef>
          </c:xVal>
          <c:yVal>
            <c:numRef>
              <c:f>'Sheet1 {16 min}'!$F$13:$F$14</c:f>
              <c:numCache>
                <c:formatCode>General</c:formatCode>
                <c:ptCount val="2"/>
                <c:pt idx="0">
                  <c:v>21630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13B-4B50-92D0-BE6D8356891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{16 min}'!$G$4,'Sheet1 {16 min}'!$G$4)</c:f>
              <c:numCache>
                <c:formatCode>General</c:formatCode>
                <c:ptCount val="2"/>
                <c:pt idx="0">
                  <c:v>526.14483642578125</c:v>
                </c:pt>
                <c:pt idx="1">
                  <c:v>526.14483642578125</c:v>
                </c:pt>
              </c:numCache>
            </c:numRef>
          </c:xVal>
          <c:yVal>
            <c:numRef>
              <c:f>'Sheet1 {16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13B-4B50-92D0-BE6D8356891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{16 min}'!$D$1:$D$13</c:f>
              <c:numCache>
                <c:formatCode>General</c:formatCode>
                <c:ptCount val="13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min}'!$E$1:$E$28</c:f>
              <c:numCache>
                <c:formatCode>General</c:formatCode>
                <c:ptCount val="28"/>
                <c:pt idx="0">
                  <c:v>14210</c:v>
                </c:pt>
                <c:pt idx="1">
                  <c:v>49680</c:v>
                </c:pt>
                <c:pt idx="2">
                  <c:v>73410</c:v>
                </c:pt>
                <c:pt idx="3">
                  <c:v>105200</c:v>
                </c:pt>
                <c:pt idx="4">
                  <c:v>170200</c:v>
                </c:pt>
                <c:pt idx="5">
                  <c:v>216300</c:v>
                </c:pt>
                <c:pt idx="6">
                  <c:v>183800</c:v>
                </c:pt>
                <c:pt idx="7">
                  <c:v>110300</c:v>
                </c:pt>
                <c:pt idx="8">
                  <c:v>40920</c:v>
                </c:pt>
                <c:pt idx="9">
                  <c:v>12750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13B-4B50-92D0-BE6D83568919}"/>
            </c:ext>
          </c:extLst>
        </c:ser>
        <c:ser>
          <c:idx val="4"/>
          <c:order val="4"/>
          <c:tx>
            <c:v>Binomial p = 0.0000713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min}'!$P$1:$P$31</c:f>
              <c:numCache>
                <c:formatCode>General</c:formatCode>
                <c:ptCount val="31"/>
                <c:pt idx="0">
                  <c:v>15187.455316259562</c:v>
                </c:pt>
                <c:pt idx="1">
                  <c:v>48823.186060615153</c:v>
                </c:pt>
                <c:pt idx="2">
                  <c:v>73995.935127406541</c:v>
                </c:pt>
                <c:pt idx="3">
                  <c:v>105315.94594277648</c:v>
                </c:pt>
                <c:pt idx="4">
                  <c:v>169246.08332604176</c:v>
                </c:pt>
                <c:pt idx="5">
                  <c:v>215804.08557287132</c:v>
                </c:pt>
                <c:pt idx="6">
                  <c:v>187349.09973395066</c:v>
                </c:pt>
                <c:pt idx="7">
                  <c:v>106690.22525215897</c:v>
                </c:pt>
                <c:pt idx="8">
                  <c:v>40210.019394888877</c:v>
                </c:pt>
                <c:pt idx="9">
                  <c:v>11169.536675338408</c:v>
                </c:pt>
                <c:pt idx="10">
                  <c:v>2466.1752002165135</c:v>
                </c:pt>
                <c:pt idx="11">
                  <c:v>454.33782013451059</c:v>
                </c:pt>
                <c:pt idx="12">
                  <c:v>72.142881817721658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13B-4B50-92D0-BE6D83568919}"/>
            </c:ext>
          </c:extLst>
        </c:ser>
        <c:ser>
          <c:idx val="5"/>
          <c:order val="5"/>
          <c:tx>
            <c:v>Bimodal(1) 2.5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min}'!$M$1:$M$31</c:f>
              <c:numCache>
                <c:formatCode>General</c:formatCode>
                <c:ptCount val="31"/>
                <c:pt idx="0">
                  <c:v>14864.572650381031</c:v>
                </c:pt>
                <c:pt idx="1">
                  <c:v>44618.347039020387</c:v>
                </c:pt>
                <c:pt idx="2">
                  <c:v>50059.782324138549</c:v>
                </c:pt>
                <c:pt idx="3">
                  <c:v>27347.149906856484</c:v>
                </c:pt>
                <c:pt idx="4">
                  <c:v>9486.0350002645446</c:v>
                </c:pt>
                <c:pt idx="5">
                  <c:v>2435.276237175493</c:v>
                </c:pt>
                <c:pt idx="6">
                  <c:v>501.35492612740217</c:v>
                </c:pt>
                <c:pt idx="7">
                  <c:v>86.811396801140063</c:v>
                </c:pt>
                <c:pt idx="8">
                  <c:v>13.040038093789621</c:v>
                </c:pt>
                <c:pt idx="9">
                  <c:v>1.7360709793138105</c:v>
                </c:pt>
                <c:pt idx="10">
                  <c:v>0.20769339248890017</c:v>
                </c:pt>
                <c:pt idx="11">
                  <c:v>2.1674868983104511E-2</c:v>
                </c:pt>
                <c:pt idx="12">
                  <c:v>1.5147987479188824E-3</c:v>
                </c:pt>
                <c:pt idx="13">
                  <c:v>1.6913599200330155E-4</c:v>
                </c:pt>
                <c:pt idx="14">
                  <c:v>1.6913599200330155E-4</c:v>
                </c:pt>
                <c:pt idx="15">
                  <c:v>1.6913599200330155E-4</c:v>
                </c:pt>
                <c:pt idx="16">
                  <c:v>1.6913599200330155E-4</c:v>
                </c:pt>
                <c:pt idx="17">
                  <c:v>1.6913599200330155E-4</c:v>
                </c:pt>
                <c:pt idx="18">
                  <c:v>1.6913599200330155E-4</c:v>
                </c:pt>
                <c:pt idx="19">
                  <c:v>1.6913599200330155E-4</c:v>
                </c:pt>
                <c:pt idx="20">
                  <c:v>1.6913599200330155E-4</c:v>
                </c:pt>
                <c:pt idx="21">
                  <c:v>1.6913599200330155E-4</c:v>
                </c:pt>
                <c:pt idx="22">
                  <c:v>1.6913599200330155E-4</c:v>
                </c:pt>
                <c:pt idx="23">
                  <c:v>1.6913599200330155E-4</c:v>
                </c:pt>
                <c:pt idx="24">
                  <c:v>1.6913599200330155E-4</c:v>
                </c:pt>
                <c:pt idx="25">
                  <c:v>1.6913599200330155E-4</c:v>
                </c:pt>
                <c:pt idx="26">
                  <c:v>1.6913599200330155E-4</c:v>
                </c:pt>
                <c:pt idx="27">
                  <c:v>1.6913599200330155E-4</c:v>
                </c:pt>
                <c:pt idx="28">
                  <c:v>1.6913599200330155E-4</c:v>
                </c:pt>
                <c:pt idx="29">
                  <c:v>1.6913599200330155E-4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13B-4B50-92D0-BE6D83568919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{16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{16 min}'!$O$1:$O$31</c:f>
              <c:numCache>
                <c:formatCode>General</c:formatCode>
                <c:ptCount val="31"/>
                <c:pt idx="0">
                  <c:v>322.88283501452315</c:v>
                </c:pt>
                <c:pt idx="1">
                  <c:v>4204.8391907307569</c:v>
                </c:pt>
                <c:pt idx="2">
                  <c:v>23936.152972403986</c:v>
                </c:pt>
                <c:pt idx="3">
                  <c:v>77968.796205055987</c:v>
                </c:pt>
                <c:pt idx="4">
                  <c:v>159760.04849491318</c:v>
                </c:pt>
                <c:pt idx="5">
                  <c:v>213368.80950483182</c:v>
                </c:pt>
                <c:pt idx="6">
                  <c:v>186847.74497695922</c:v>
                </c:pt>
                <c:pt idx="7">
                  <c:v>106603.41402449382</c:v>
                </c:pt>
                <c:pt idx="8">
                  <c:v>40196.979525931085</c:v>
                </c:pt>
                <c:pt idx="9">
                  <c:v>11167.800773495086</c:v>
                </c:pt>
                <c:pt idx="10">
                  <c:v>2465.9676759600165</c:v>
                </c:pt>
                <c:pt idx="11">
                  <c:v>454.31631440151949</c:v>
                </c:pt>
                <c:pt idx="12">
                  <c:v>72.141536154965749</c:v>
                </c:pt>
                <c:pt idx="13">
                  <c:v>10.098713226797161</c:v>
                </c:pt>
                <c:pt idx="14">
                  <c:v>1.2639820553797985</c:v>
                </c:pt>
                <c:pt idx="15">
                  <c:v>0.14009091151238254</c:v>
                </c:pt>
                <c:pt idx="16">
                  <c:v>1.2202546796852145E-2</c:v>
                </c:pt>
                <c:pt idx="17">
                  <c:v>5.6072339843485721E-4</c:v>
                </c:pt>
                <c:pt idx="18">
                  <c:v>1.6913599200330155E-4</c:v>
                </c:pt>
                <c:pt idx="19">
                  <c:v>1.6913599200330155E-4</c:v>
                </c:pt>
                <c:pt idx="20">
                  <c:v>1.6913599200330155E-4</c:v>
                </c:pt>
                <c:pt idx="21">
                  <c:v>1.6913599200330155E-4</c:v>
                </c:pt>
                <c:pt idx="22">
                  <c:v>1.6913599200330155E-4</c:v>
                </c:pt>
                <c:pt idx="23">
                  <c:v>1.6913599200330155E-4</c:v>
                </c:pt>
                <c:pt idx="24">
                  <c:v>1.6913599200330155E-4</c:v>
                </c:pt>
                <c:pt idx="25">
                  <c:v>1.6913599200330155E-4</c:v>
                </c:pt>
                <c:pt idx="26">
                  <c:v>1.6913599200330155E-4</c:v>
                </c:pt>
                <c:pt idx="27">
                  <c:v>1.6913599200330155E-4</c:v>
                </c:pt>
                <c:pt idx="28">
                  <c:v>1.6913599200330155E-4</c:v>
                </c:pt>
                <c:pt idx="29">
                  <c:v>1.6913599200330155E-4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13B-4B50-92D0-BE6D8356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9215"/>
        <c:axId val="184748367"/>
      </c:scatterChart>
      <c:valAx>
        <c:axId val="18473921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48367"/>
        <c:crosses val="autoZero"/>
        <c:crossBetween val="midCat"/>
      </c:valAx>
      <c:valAx>
        <c:axId val="1847483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3921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{16 min}'!$I$78</c:f>
              <c:numCache>
                <c:formatCode>General</c:formatCode>
                <c:ptCount val="1"/>
                <c:pt idx="0">
                  <c:v>11.297139649277685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E0-4A69-9F62-95269A12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49615"/>
        <c:axId val="18473463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EE0-4A69-9F62-95269A12583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EE0-4A69-9F62-95269A12583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EE0-4A69-9F62-95269A12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9615"/>
        <c:axId val="184734639"/>
      </c:scatterChart>
      <c:catAx>
        <c:axId val="18474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4639"/>
        <c:crosses val="autoZero"/>
        <c:auto val="1"/>
        <c:lblAlgn val="ctr"/>
        <c:lblOffset val="100"/>
        <c:noMultiLvlLbl val="0"/>
      </c:catAx>
      <c:valAx>
        <c:axId val="18473463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4961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{16 min}'!$J$78</c:f>
              <c:numCache>
                <c:formatCode>General</c:formatCode>
                <c:ptCount val="1"/>
                <c:pt idx="0">
                  <c:v>62.930968407925718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A-4F30-8211-668DD88A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47535"/>
        <c:axId val="18473380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min}'!$J$79</c:f>
              <c:numCache>
                <c:formatCode>General</c:formatCode>
                <c:ptCount val="1"/>
                <c:pt idx="0">
                  <c:v>18.594747139398425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A-4F30-8211-668DD88A2F89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min}'!$J$80</c:f>
              <c:numCache>
                <c:formatCode>General</c:formatCode>
                <c:ptCount val="1"/>
                <c:pt idx="0">
                  <c:v>9.2973735696992126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A-4F30-8211-668DD88A2F89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min}'!$J$81</c:f>
              <c:numCache>
                <c:formatCode>General</c:formatCode>
                <c:ptCount val="1"/>
                <c:pt idx="0">
                  <c:v>4.6486867848496063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A-4F30-8211-668DD88A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47535"/>
        <c:axId val="184733807"/>
      </c:scatterChart>
      <c:catAx>
        <c:axId val="184747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3807"/>
        <c:crosses val="autoZero"/>
        <c:auto val="1"/>
        <c:lblAlgn val="ctr"/>
        <c:lblOffset val="100"/>
        <c:noMultiLvlLbl val="0"/>
      </c:catAx>
      <c:valAx>
        <c:axId val="18473380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475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{16 min}'!$K$78</c:f>
              <c:numCache>
                <c:formatCode>General</c:formatCode>
                <c:ptCount val="1"/>
                <c:pt idx="0">
                  <c:v>3.1189595792232048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5-45F7-B2A2-D0E8D740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4737135"/>
        <c:axId val="1847342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{16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5-45F7-B2A2-D0E8D74007CF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{16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5-45F7-B2A2-D0E8D74007CF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{16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5-45F7-B2A2-D0E8D740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135"/>
        <c:axId val="184734223"/>
      </c:scatterChart>
      <c:catAx>
        <c:axId val="18473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4223"/>
        <c:crosses val="autoZero"/>
        <c:auto val="1"/>
        <c:lblAlgn val="ctr"/>
        <c:lblOffset val="100"/>
        <c:noMultiLvlLbl val="0"/>
      </c:catAx>
      <c:valAx>
        <c:axId val="1847342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47371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{16 min}'!$K$101:$K$120</c:f>
              <c:numCache>
                <c:formatCode>General</c:formatCode>
                <c:ptCount val="20"/>
                <c:pt idx="0">
                  <c:v>0.86904238479508122</c:v>
                </c:pt>
                <c:pt idx="1">
                  <c:v>1.273894255933828</c:v>
                </c:pt>
                <c:pt idx="2">
                  <c:v>2.2356666299176338</c:v>
                </c:pt>
                <c:pt idx="3">
                  <c:v>1.5340151747262234</c:v>
                </c:pt>
                <c:pt idx="4">
                  <c:v>1.558453369591368</c:v>
                </c:pt>
                <c:pt idx="5">
                  <c:v>1.2689640324386433</c:v>
                </c:pt>
                <c:pt idx="6">
                  <c:v>1.010902826689408</c:v>
                </c:pt>
                <c:pt idx="7">
                  <c:v>1.1207576772556858</c:v>
                </c:pt>
                <c:pt idx="8">
                  <c:v>1.7572038304405124</c:v>
                </c:pt>
                <c:pt idx="9">
                  <c:v>1.2214483775883611</c:v>
                </c:pt>
              </c:numCache>
            </c:numRef>
          </c:xVal>
          <c:yVal>
            <c:numRef>
              <c:f>'Sheet1 {16 min}'!$Q$101:$Q$120</c:f>
              <c:numCache>
                <c:formatCode>General</c:formatCode>
                <c:ptCount val="20"/>
                <c:pt idx="0">
                  <c:v>0.11913907766842867</c:v>
                </c:pt>
                <c:pt idx="1">
                  <c:v>0.14715137810075993</c:v>
                </c:pt>
                <c:pt idx="2">
                  <c:v>0.34252315308494136</c:v>
                </c:pt>
                <c:pt idx="3">
                  <c:v>0.18703438316685891</c:v>
                </c:pt>
                <c:pt idx="4">
                  <c:v>0.18174549118781641</c:v>
                </c:pt>
                <c:pt idx="5">
                  <c:v>0.14777660924773273</c:v>
                </c:pt>
                <c:pt idx="6">
                  <c:v>0.13869834773734541</c:v>
                </c:pt>
                <c:pt idx="7">
                  <c:v>0.12623073358675072</c:v>
                </c:pt>
                <c:pt idx="8">
                  <c:v>0.2170326954823682</c:v>
                </c:pt>
                <c:pt idx="9">
                  <c:v>0.15236961353624082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D-4EDC-81B6-8BE549976AD1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{16 min}'!$M$101:$M$120</c:f>
              <c:numCache>
                <c:formatCode>General</c:formatCode>
                <c:ptCount val="20"/>
                <c:pt idx="0">
                  <c:v>4.5287307193327235</c:v>
                </c:pt>
                <c:pt idx="1">
                  <c:v>4.5709741491148304</c:v>
                </c:pt>
                <c:pt idx="2">
                  <c:v>4.8936928069359489</c:v>
                </c:pt>
                <c:pt idx="3">
                  <c:v>4.4958559359096508</c:v>
                </c:pt>
                <c:pt idx="4">
                  <c:v>4.5711469915022604</c:v>
                </c:pt>
                <c:pt idx="5">
                  <c:v>4.5787363099209442</c:v>
                </c:pt>
                <c:pt idx="6">
                  <c:v>4.4396572732441921</c:v>
                </c:pt>
                <c:pt idx="7">
                  <c:v>4.4074634747759465</c:v>
                </c:pt>
                <c:pt idx="8">
                  <c:v>4.7792258335208473</c:v>
                </c:pt>
                <c:pt idx="9">
                  <c:v>4.5660620315889311</c:v>
                </c:pt>
              </c:numCache>
            </c:numRef>
          </c:xVal>
          <c:yVal>
            <c:numRef>
              <c:f>'Sheet1 {16 min}'!$R$101:$R$120</c:f>
              <c:numCache>
                <c:formatCode>General</c:formatCode>
                <c:ptCount val="20"/>
                <c:pt idx="0">
                  <c:v>0.88086092233157143</c:v>
                </c:pt>
                <c:pt idx="1">
                  <c:v>0.85284862189924004</c:v>
                </c:pt>
                <c:pt idx="2">
                  <c:v>0.6574768469150587</c:v>
                </c:pt>
                <c:pt idx="3">
                  <c:v>0.81296561683314106</c:v>
                </c:pt>
                <c:pt idx="4">
                  <c:v>0.81825450881218353</c:v>
                </c:pt>
                <c:pt idx="5">
                  <c:v>0.85222339075226738</c:v>
                </c:pt>
                <c:pt idx="6">
                  <c:v>0.86130165226265465</c:v>
                </c:pt>
                <c:pt idx="7">
                  <c:v>0.87376926641324937</c:v>
                </c:pt>
                <c:pt idx="8">
                  <c:v>0.78296730451763186</c:v>
                </c:pt>
                <c:pt idx="9">
                  <c:v>0.84763038646375921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9D-4EDC-81B6-8BE54997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5055"/>
        <c:axId val="184737967"/>
      </c:scatterChart>
      <c:valAx>
        <c:axId val="18473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37967"/>
        <c:crosses val="autoZero"/>
        <c:crossBetween val="midCat"/>
      </c:valAx>
      <c:valAx>
        <c:axId val="184737967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3505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{17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{17 min}'!$B$1:$B$586</c:f>
              <c:numCache>
                <c:formatCode>General</c:formatCode>
                <c:ptCount val="586"/>
                <c:pt idx="0">
                  <c:v>47.5</c:v>
                </c:pt>
                <c:pt idx="1">
                  <c:v>76.5</c:v>
                </c:pt>
                <c:pt idx="2">
                  <c:v>86.75</c:v>
                </c:pt>
                <c:pt idx="3">
                  <c:v>74.75</c:v>
                </c:pt>
                <c:pt idx="4">
                  <c:v>72.25</c:v>
                </c:pt>
                <c:pt idx="5">
                  <c:v>83.5</c:v>
                </c:pt>
                <c:pt idx="6">
                  <c:v>86</c:v>
                </c:pt>
                <c:pt idx="7">
                  <c:v>73.5</c:v>
                </c:pt>
                <c:pt idx="8">
                  <c:v>68.75</c:v>
                </c:pt>
                <c:pt idx="9">
                  <c:v>78.25</c:v>
                </c:pt>
                <c:pt idx="10">
                  <c:v>104.80000305175781</c:v>
                </c:pt>
                <c:pt idx="11">
                  <c:v>128.80000305175781</c:v>
                </c:pt>
                <c:pt idx="12">
                  <c:v>143</c:v>
                </c:pt>
                <c:pt idx="13">
                  <c:v>128</c:v>
                </c:pt>
                <c:pt idx="14">
                  <c:v>79.75</c:v>
                </c:pt>
                <c:pt idx="15">
                  <c:v>88</c:v>
                </c:pt>
                <c:pt idx="16">
                  <c:v>109.30000305175781</c:v>
                </c:pt>
                <c:pt idx="17">
                  <c:v>68.75</c:v>
                </c:pt>
                <c:pt idx="18">
                  <c:v>49.75</c:v>
                </c:pt>
                <c:pt idx="19">
                  <c:v>101.80000305175781</c:v>
                </c:pt>
                <c:pt idx="20">
                  <c:v>161.30000305175781</c:v>
                </c:pt>
                <c:pt idx="21">
                  <c:v>174</c:v>
                </c:pt>
                <c:pt idx="22">
                  <c:v>181.30000305175781</c:v>
                </c:pt>
                <c:pt idx="23">
                  <c:v>159.69999694824219</c:v>
                </c:pt>
                <c:pt idx="24">
                  <c:v>98.75</c:v>
                </c:pt>
                <c:pt idx="25">
                  <c:v>84.25</c:v>
                </c:pt>
                <c:pt idx="26">
                  <c:v>83.5</c:v>
                </c:pt>
                <c:pt idx="27">
                  <c:v>107.5</c:v>
                </c:pt>
                <c:pt idx="28">
                  <c:v>195.80000305175781</c:v>
                </c:pt>
                <c:pt idx="29">
                  <c:v>334</c:v>
                </c:pt>
                <c:pt idx="30">
                  <c:v>568</c:v>
                </c:pt>
                <c:pt idx="31">
                  <c:v>2872</c:v>
                </c:pt>
                <c:pt idx="32">
                  <c:v>15560</c:v>
                </c:pt>
                <c:pt idx="33">
                  <c:v>41560</c:v>
                </c:pt>
                <c:pt idx="34">
                  <c:v>54450</c:v>
                </c:pt>
                <c:pt idx="35">
                  <c:v>35870</c:v>
                </c:pt>
                <c:pt idx="36">
                  <c:v>12090</c:v>
                </c:pt>
                <c:pt idx="37">
                  <c:v>2733</c:v>
                </c:pt>
                <c:pt idx="38">
                  <c:v>885.70001220703125</c:v>
                </c:pt>
                <c:pt idx="39">
                  <c:v>697.79998779296875</c:v>
                </c:pt>
                <c:pt idx="40">
                  <c:v>853</c:v>
                </c:pt>
                <c:pt idx="41">
                  <c:v>869.5</c:v>
                </c:pt>
                <c:pt idx="42">
                  <c:v>614</c:v>
                </c:pt>
                <c:pt idx="43">
                  <c:v>333.5</c:v>
                </c:pt>
                <c:pt idx="44">
                  <c:v>215.80000305175781</c:v>
                </c:pt>
                <c:pt idx="45">
                  <c:v>189.80000305175781</c:v>
                </c:pt>
                <c:pt idx="46">
                  <c:v>211.80000305175781</c:v>
                </c:pt>
                <c:pt idx="47">
                  <c:v>250</c:v>
                </c:pt>
                <c:pt idx="48">
                  <c:v>200.5</c:v>
                </c:pt>
                <c:pt idx="49">
                  <c:v>139.5</c:v>
                </c:pt>
                <c:pt idx="50">
                  <c:v>162.69999694824219</c:v>
                </c:pt>
                <c:pt idx="51">
                  <c:v>189.80000305175781</c:v>
                </c:pt>
                <c:pt idx="52">
                  <c:v>164.30000305175781</c:v>
                </c:pt>
                <c:pt idx="53">
                  <c:v>140.30000305175781</c:v>
                </c:pt>
                <c:pt idx="54">
                  <c:v>147.19999694824219</c:v>
                </c:pt>
                <c:pt idx="55">
                  <c:v>141.80000305175781</c:v>
                </c:pt>
                <c:pt idx="56">
                  <c:v>124.5</c:v>
                </c:pt>
                <c:pt idx="57">
                  <c:v>119.80000305175781</c:v>
                </c:pt>
                <c:pt idx="58">
                  <c:v>149.80000305175781</c:v>
                </c:pt>
                <c:pt idx="59">
                  <c:v>170</c:v>
                </c:pt>
                <c:pt idx="60">
                  <c:v>114.80000305175781</c:v>
                </c:pt>
                <c:pt idx="61">
                  <c:v>84.5</c:v>
                </c:pt>
                <c:pt idx="62">
                  <c:v>128</c:v>
                </c:pt>
                <c:pt idx="63">
                  <c:v>192.80000305175781</c:v>
                </c:pt>
                <c:pt idx="64">
                  <c:v>214.80000305175781</c:v>
                </c:pt>
                <c:pt idx="65">
                  <c:v>183.30000305175781</c:v>
                </c:pt>
                <c:pt idx="66">
                  <c:v>175.5</c:v>
                </c:pt>
                <c:pt idx="67">
                  <c:v>196.5</c:v>
                </c:pt>
                <c:pt idx="68">
                  <c:v>193.80000305175781</c:v>
                </c:pt>
                <c:pt idx="69">
                  <c:v>180</c:v>
                </c:pt>
                <c:pt idx="70">
                  <c:v>200.69999694824219</c:v>
                </c:pt>
                <c:pt idx="71">
                  <c:v>198</c:v>
                </c:pt>
                <c:pt idx="72">
                  <c:v>205.5</c:v>
                </c:pt>
                <c:pt idx="73">
                  <c:v>252</c:v>
                </c:pt>
                <c:pt idx="74">
                  <c:v>227.5</c:v>
                </c:pt>
                <c:pt idx="75">
                  <c:v>171</c:v>
                </c:pt>
                <c:pt idx="76">
                  <c:v>174.80000305175781</c:v>
                </c:pt>
                <c:pt idx="77">
                  <c:v>196</c:v>
                </c:pt>
                <c:pt idx="78">
                  <c:v>218.5</c:v>
                </c:pt>
                <c:pt idx="79">
                  <c:v>290</c:v>
                </c:pt>
                <c:pt idx="80">
                  <c:v>549.5</c:v>
                </c:pt>
                <c:pt idx="81">
                  <c:v>1948</c:v>
                </c:pt>
                <c:pt idx="82">
                  <c:v>18840</c:v>
                </c:pt>
                <c:pt idx="83">
                  <c:v>93130</c:v>
                </c:pt>
                <c:pt idx="84">
                  <c:v>174000</c:v>
                </c:pt>
                <c:pt idx="85">
                  <c:v>141500</c:v>
                </c:pt>
                <c:pt idx="86">
                  <c:v>48970</c:v>
                </c:pt>
                <c:pt idx="87">
                  <c:v>6341</c:v>
                </c:pt>
                <c:pt idx="88">
                  <c:v>975.5</c:v>
                </c:pt>
                <c:pt idx="89">
                  <c:v>809.79998779296875</c:v>
                </c:pt>
                <c:pt idx="90">
                  <c:v>1505</c:v>
                </c:pt>
                <c:pt idx="91">
                  <c:v>1853</c:v>
                </c:pt>
                <c:pt idx="92">
                  <c:v>1393</c:v>
                </c:pt>
                <c:pt idx="93">
                  <c:v>709.79998779296875</c:v>
                </c:pt>
                <c:pt idx="94">
                  <c:v>334</c:v>
                </c:pt>
                <c:pt idx="95">
                  <c:v>288.5</c:v>
                </c:pt>
                <c:pt idx="96">
                  <c:v>416.79998779296875</c:v>
                </c:pt>
                <c:pt idx="97">
                  <c:v>457.5</c:v>
                </c:pt>
                <c:pt idx="98">
                  <c:v>318.5</c:v>
                </c:pt>
                <c:pt idx="99">
                  <c:v>195.5</c:v>
                </c:pt>
                <c:pt idx="100">
                  <c:v>138.80000305175781</c:v>
                </c:pt>
                <c:pt idx="101">
                  <c:v>166.80000305175781</c:v>
                </c:pt>
                <c:pt idx="102">
                  <c:v>431.29998779296875</c:v>
                </c:pt>
                <c:pt idx="103">
                  <c:v>805.29998779296875</c:v>
                </c:pt>
                <c:pt idx="104">
                  <c:v>810.70001220703125</c:v>
                </c:pt>
                <c:pt idx="105">
                  <c:v>422</c:v>
                </c:pt>
                <c:pt idx="106">
                  <c:v>173</c:v>
                </c:pt>
                <c:pt idx="107">
                  <c:v>166.80000305175781</c:v>
                </c:pt>
                <c:pt idx="108">
                  <c:v>210.69999694824219</c:v>
                </c:pt>
                <c:pt idx="109">
                  <c:v>249.30000305175781</c:v>
                </c:pt>
                <c:pt idx="110">
                  <c:v>238.80000305175781</c:v>
                </c:pt>
                <c:pt idx="111">
                  <c:v>259.5</c:v>
                </c:pt>
                <c:pt idx="112">
                  <c:v>257.20001220703125</c:v>
                </c:pt>
                <c:pt idx="113">
                  <c:v>170.80000305175781</c:v>
                </c:pt>
                <c:pt idx="114">
                  <c:v>185.69999694824219</c:v>
                </c:pt>
                <c:pt idx="115">
                  <c:v>279.29998779296875</c:v>
                </c:pt>
                <c:pt idx="116">
                  <c:v>280.79998779296875</c:v>
                </c:pt>
                <c:pt idx="117">
                  <c:v>200.69999694824219</c:v>
                </c:pt>
                <c:pt idx="118">
                  <c:v>160.30000305175781</c:v>
                </c:pt>
                <c:pt idx="119">
                  <c:v>191.80000305175781</c:v>
                </c:pt>
                <c:pt idx="120">
                  <c:v>182.69999694824219</c:v>
                </c:pt>
                <c:pt idx="121">
                  <c:v>119.80000305175781</c:v>
                </c:pt>
                <c:pt idx="122">
                  <c:v>104.80000305175781</c:v>
                </c:pt>
                <c:pt idx="123">
                  <c:v>166.80000305175781</c:v>
                </c:pt>
                <c:pt idx="124">
                  <c:v>298</c:v>
                </c:pt>
                <c:pt idx="125">
                  <c:v>432.5</c:v>
                </c:pt>
                <c:pt idx="126">
                  <c:v>464</c:v>
                </c:pt>
                <c:pt idx="127">
                  <c:v>440</c:v>
                </c:pt>
                <c:pt idx="128">
                  <c:v>460.29998779296875</c:v>
                </c:pt>
                <c:pt idx="129">
                  <c:v>468.79998779296875</c:v>
                </c:pt>
                <c:pt idx="130">
                  <c:v>520.20001220703125</c:v>
                </c:pt>
                <c:pt idx="131">
                  <c:v>1394</c:v>
                </c:pt>
                <c:pt idx="132">
                  <c:v>12980</c:v>
                </c:pt>
                <c:pt idx="133">
                  <c:v>89390</c:v>
                </c:pt>
                <c:pt idx="134">
                  <c:v>211200</c:v>
                </c:pt>
                <c:pt idx="135">
                  <c:v>211800</c:v>
                </c:pt>
                <c:pt idx="136">
                  <c:v>89990</c:v>
                </c:pt>
                <c:pt idx="137">
                  <c:v>12820</c:v>
                </c:pt>
                <c:pt idx="138">
                  <c:v>1428</c:v>
                </c:pt>
                <c:pt idx="139">
                  <c:v>949.79998779296875</c:v>
                </c:pt>
                <c:pt idx="140">
                  <c:v>1591</c:v>
                </c:pt>
                <c:pt idx="141">
                  <c:v>2203</c:v>
                </c:pt>
                <c:pt idx="142">
                  <c:v>1728</c:v>
                </c:pt>
                <c:pt idx="143">
                  <c:v>844</c:v>
                </c:pt>
                <c:pt idx="144">
                  <c:v>394</c:v>
                </c:pt>
                <c:pt idx="145">
                  <c:v>512</c:v>
                </c:pt>
                <c:pt idx="146">
                  <c:v>1320</c:v>
                </c:pt>
                <c:pt idx="147">
                  <c:v>1828</c:v>
                </c:pt>
                <c:pt idx="148">
                  <c:v>1166</c:v>
                </c:pt>
                <c:pt idx="149">
                  <c:v>340.5</c:v>
                </c:pt>
                <c:pt idx="150">
                  <c:v>162</c:v>
                </c:pt>
                <c:pt idx="151">
                  <c:v>262.5</c:v>
                </c:pt>
                <c:pt idx="152">
                  <c:v>448.20001220703125</c:v>
                </c:pt>
                <c:pt idx="153">
                  <c:v>976</c:v>
                </c:pt>
                <c:pt idx="154">
                  <c:v>1298</c:v>
                </c:pt>
                <c:pt idx="155">
                  <c:v>891.20001220703125</c:v>
                </c:pt>
                <c:pt idx="156">
                  <c:v>423</c:v>
                </c:pt>
                <c:pt idx="157">
                  <c:v>235.69999694824219</c:v>
                </c:pt>
                <c:pt idx="158">
                  <c:v>211.19999694824219</c:v>
                </c:pt>
                <c:pt idx="159">
                  <c:v>263.79998779296875</c:v>
                </c:pt>
                <c:pt idx="160">
                  <c:v>282.79998779296875</c:v>
                </c:pt>
                <c:pt idx="161">
                  <c:v>290.20001220703125</c:v>
                </c:pt>
                <c:pt idx="162">
                  <c:v>272.79998779296875</c:v>
                </c:pt>
                <c:pt idx="163">
                  <c:v>246.69999694824219</c:v>
                </c:pt>
                <c:pt idx="164">
                  <c:v>288.5</c:v>
                </c:pt>
                <c:pt idx="165">
                  <c:v>364</c:v>
                </c:pt>
                <c:pt idx="166">
                  <c:v>334.5</c:v>
                </c:pt>
                <c:pt idx="167">
                  <c:v>207.5</c:v>
                </c:pt>
                <c:pt idx="168">
                  <c:v>145</c:v>
                </c:pt>
                <c:pt idx="169">
                  <c:v>164.5</c:v>
                </c:pt>
                <c:pt idx="170">
                  <c:v>179.5</c:v>
                </c:pt>
                <c:pt idx="171">
                  <c:v>203.30000305175781</c:v>
                </c:pt>
                <c:pt idx="172">
                  <c:v>238.80000305175781</c:v>
                </c:pt>
                <c:pt idx="173">
                  <c:v>255.80000305175781</c:v>
                </c:pt>
                <c:pt idx="174">
                  <c:v>275</c:v>
                </c:pt>
                <c:pt idx="175">
                  <c:v>334</c:v>
                </c:pt>
                <c:pt idx="176">
                  <c:v>397.29998779296875</c:v>
                </c:pt>
                <c:pt idx="177">
                  <c:v>368</c:v>
                </c:pt>
                <c:pt idx="178">
                  <c:v>295.79998779296875</c:v>
                </c:pt>
                <c:pt idx="179">
                  <c:v>334</c:v>
                </c:pt>
                <c:pt idx="180">
                  <c:v>467.29998779296875</c:v>
                </c:pt>
                <c:pt idx="181">
                  <c:v>1048</c:v>
                </c:pt>
                <c:pt idx="182">
                  <c:v>6213</c:v>
                </c:pt>
                <c:pt idx="183">
                  <c:v>53180</c:v>
                </c:pt>
                <c:pt idx="184">
                  <c:v>159400</c:v>
                </c:pt>
                <c:pt idx="185">
                  <c:v>198000</c:v>
                </c:pt>
                <c:pt idx="186">
                  <c:v>105200</c:v>
                </c:pt>
                <c:pt idx="187">
                  <c:v>20330</c:v>
                </c:pt>
                <c:pt idx="188">
                  <c:v>1722</c:v>
                </c:pt>
                <c:pt idx="189">
                  <c:v>458.79998779296875</c:v>
                </c:pt>
                <c:pt idx="190">
                  <c:v>855.70001220703125</c:v>
                </c:pt>
                <c:pt idx="191">
                  <c:v>1635</c:v>
                </c:pt>
                <c:pt idx="192">
                  <c:v>1544</c:v>
                </c:pt>
                <c:pt idx="193">
                  <c:v>723.20001220703125</c:v>
                </c:pt>
                <c:pt idx="194">
                  <c:v>276.29998779296875</c:v>
                </c:pt>
                <c:pt idx="195">
                  <c:v>377.29998779296875</c:v>
                </c:pt>
                <c:pt idx="196">
                  <c:v>1040</c:v>
                </c:pt>
                <c:pt idx="197">
                  <c:v>1765</c:v>
                </c:pt>
                <c:pt idx="198">
                  <c:v>1428</c:v>
                </c:pt>
                <c:pt idx="199">
                  <c:v>554</c:v>
                </c:pt>
                <c:pt idx="200">
                  <c:v>172.80000305175781</c:v>
                </c:pt>
                <c:pt idx="201">
                  <c:v>144</c:v>
                </c:pt>
                <c:pt idx="202">
                  <c:v>213.5</c:v>
                </c:pt>
                <c:pt idx="203">
                  <c:v>467</c:v>
                </c:pt>
                <c:pt idx="204">
                  <c:v>708.5</c:v>
                </c:pt>
                <c:pt idx="205">
                  <c:v>585.5</c:v>
                </c:pt>
                <c:pt idx="206">
                  <c:v>319.5</c:v>
                </c:pt>
                <c:pt idx="207">
                  <c:v>186.69999694824219</c:v>
                </c:pt>
                <c:pt idx="208">
                  <c:v>184</c:v>
                </c:pt>
                <c:pt idx="209">
                  <c:v>225.69999694824219</c:v>
                </c:pt>
                <c:pt idx="210">
                  <c:v>205.80000305175781</c:v>
                </c:pt>
                <c:pt idx="211">
                  <c:v>200</c:v>
                </c:pt>
                <c:pt idx="212">
                  <c:v>261.20001220703125</c:v>
                </c:pt>
                <c:pt idx="213">
                  <c:v>313</c:v>
                </c:pt>
                <c:pt idx="214">
                  <c:v>287.29998779296875</c:v>
                </c:pt>
                <c:pt idx="215">
                  <c:v>240</c:v>
                </c:pt>
                <c:pt idx="216">
                  <c:v>227.30000305175781</c:v>
                </c:pt>
                <c:pt idx="217">
                  <c:v>186.69999694824219</c:v>
                </c:pt>
                <c:pt idx="218">
                  <c:v>123.19999694824219</c:v>
                </c:pt>
                <c:pt idx="219">
                  <c:v>91</c:v>
                </c:pt>
                <c:pt idx="220">
                  <c:v>103.80000305175781</c:v>
                </c:pt>
                <c:pt idx="221">
                  <c:v>154.30000305175781</c:v>
                </c:pt>
                <c:pt idx="222">
                  <c:v>204</c:v>
                </c:pt>
                <c:pt idx="223">
                  <c:v>215.80000305175781</c:v>
                </c:pt>
                <c:pt idx="224">
                  <c:v>185.5</c:v>
                </c:pt>
                <c:pt idx="225">
                  <c:v>179.30000305175781</c:v>
                </c:pt>
                <c:pt idx="226">
                  <c:v>247.30000305175781</c:v>
                </c:pt>
                <c:pt idx="227">
                  <c:v>284.79998779296875</c:v>
                </c:pt>
                <c:pt idx="228">
                  <c:v>252.30000305175781</c:v>
                </c:pt>
                <c:pt idx="229">
                  <c:v>274.5</c:v>
                </c:pt>
                <c:pt idx="230">
                  <c:v>385.70001220703125</c:v>
                </c:pt>
                <c:pt idx="231">
                  <c:v>664.79998779296875</c:v>
                </c:pt>
                <c:pt idx="232">
                  <c:v>3648</c:v>
                </c:pt>
                <c:pt idx="233">
                  <c:v>28720</c:v>
                </c:pt>
                <c:pt idx="234">
                  <c:v>96280</c:v>
                </c:pt>
                <c:pt idx="235">
                  <c:v>140300</c:v>
                </c:pt>
                <c:pt idx="236">
                  <c:v>93580</c:v>
                </c:pt>
                <c:pt idx="237">
                  <c:v>27070</c:v>
                </c:pt>
                <c:pt idx="238">
                  <c:v>3360</c:v>
                </c:pt>
                <c:pt idx="239">
                  <c:v>739.5</c:v>
                </c:pt>
                <c:pt idx="240">
                  <c:v>932.79998779296875</c:v>
                </c:pt>
                <c:pt idx="241">
                  <c:v>1245</c:v>
                </c:pt>
                <c:pt idx="242">
                  <c:v>1154</c:v>
                </c:pt>
                <c:pt idx="243">
                  <c:v>641.5</c:v>
                </c:pt>
                <c:pt idx="244">
                  <c:v>280</c:v>
                </c:pt>
                <c:pt idx="245">
                  <c:v>239.80000305175781</c:v>
                </c:pt>
                <c:pt idx="246">
                  <c:v>603</c:v>
                </c:pt>
                <c:pt idx="247">
                  <c:v>1125</c:v>
                </c:pt>
                <c:pt idx="248">
                  <c:v>1031</c:v>
                </c:pt>
                <c:pt idx="249">
                  <c:v>496</c:v>
                </c:pt>
                <c:pt idx="250">
                  <c:v>167.80000305175781</c:v>
                </c:pt>
                <c:pt idx="251">
                  <c:v>111.69999694824219</c:v>
                </c:pt>
                <c:pt idx="252">
                  <c:v>145.5</c:v>
                </c:pt>
                <c:pt idx="253">
                  <c:v>260.70001220703125</c:v>
                </c:pt>
                <c:pt idx="254">
                  <c:v>425.29998779296875</c:v>
                </c:pt>
                <c:pt idx="255">
                  <c:v>457</c:v>
                </c:pt>
                <c:pt idx="256">
                  <c:v>388.5</c:v>
                </c:pt>
                <c:pt idx="257">
                  <c:v>326.5</c:v>
                </c:pt>
                <c:pt idx="258">
                  <c:v>245.30000305175781</c:v>
                </c:pt>
                <c:pt idx="259">
                  <c:v>209.5</c:v>
                </c:pt>
                <c:pt idx="260">
                  <c:v>227.69999694824219</c:v>
                </c:pt>
                <c:pt idx="261">
                  <c:v>200</c:v>
                </c:pt>
                <c:pt idx="262">
                  <c:v>149.80000305175781</c:v>
                </c:pt>
                <c:pt idx="263">
                  <c:v>149</c:v>
                </c:pt>
                <c:pt idx="264">
                  <c:v>177.30000305175781</c:v>
                </c:pt>
                <c:pt idx="265">
                  <c:v>171.80000305175781</c:v>
                </c:pt>
                <c:pt idx="266">
                  <c:v>132.69999694824219</c:v>
                </c:pt>
                <c:pt idx="267">
                  <c:v>108.30000305175781</c:v>
                </c:pt>
                <c:pt idx="268">
                  <c:v>118.80000305175781</c:v>
                </c:pt>
                <c:pt idx="269">
                  <c:v>121.19999694824219</c:v>
                </c:pt>
                <c:pt idx="270">
                  <c:v>96.25</c:v>
                </c:pt>
                <c:pt idx="271">
                  <c:v>65.25</c:v>
                </c:pt>
                <c:pt idx="272">
                  <c:v>65</c:v>
                </c:pt>
                <c:pt idx="273">
                  <c:v>88</c:v>
                </c:pt>
                <c:pt idx="274">
                  <c:v>109.69999694824219</c:v>
                </c:pt>
                <c:pt idx="275">
                  <c:v>137.5</c:v>
                </c:pt>
                <c:pt idx="276">
                  <c:v>135.30000305175781</c:v>
                </c:pt>
                <c:pt idx="277">
                  <c:v>116.30000305175781</c:v>
                </c:pt>
                <c:pt idx="278">
                  <c:v>161</c:v>
                </c:pt>
                <c:pt idx="279">
                  <c:v>273.70001220703125</c:v>
                </c:pt>
                <c:pt idx="280">
                  <c:v>369</c:v>
                </c:pt>
                <c:pt idx="281">
                  <c:v>658.5</c:v>
                </c:pt>
                <c:pt idx="282">
                  <c:v>2212</c:v>
                </c:pt>
                <c:pt idx="283">
                  <c:v>13310</c:v>
                </c:pt>
                <c:pt idx="284">
                  <c:v>53160</c:v>
                </c:pt>
                <c:pt idx="285">
                  <c:v>95170</c:v>
                </c:pt>
                <c:pt idx="286">
                  <c:v>79720</c:v>
                </c:pt>
                <c:pt idx="287">
                  <c:v>30690</c:v>
                </c:pt>
                <c:pt idx="288">
                  <c:v>5182</c:v>
                </c:pt>
                <c:pt idx="289">
                  <c:v>911</c:v>
                </c:pt>
                <c:pt idx="290">
                  <c:v>594</c:v>
                </c:pt>
                <c:pt idx="291">
                  <c:v>733</c:v>
                </c:pt>
                <c:pt idx="292">
                  <c:v>708.79998779296875</c:v>
                </c:pt>
                <c:pt idx="293">
                  <c:v>445.20001220703125</c:v>
                </c:pt>
                <c:pt idx="294">
                  <c:v>231</c:v>
                </c:pt>
                <c:pt idx="295">
                  <c:v>221</c:v>
                </c:pt>
                <c:pt idx="296">
                  <c:v>346.70001220703125</c:v>
                </c:pt>
                <c:pt idx="297">
                  <c:v>482</c:v>
                </c:pt>
                <c:pt idx="298">
                  <c:v>439.5</c:v>
                </c:pt>
                <c:pt idx="299">
                  <c:v>215</c:v>
                </c:pt>
                <c:pt idx="300">
                  <c:v>101.80000305175781</c:v>
                </c:pt>
                <c:pt idx="301">
                  <c:v>132.5</c:v>
                </c:pt>
                <c:pt idx="302">
                  <c:v>119.80000305175781</c:v>
                </c:pt>
                <c:pt idx="303">
                  <c:v>115.80000305175781</c:v>
                </c:pt>
                <c:pt idx="304">
                  <c:v>179.30000305175781</c:v>
                </c:pt>
                <c:pt idx="305">
                  <c:v>192</c:v>
                </c:pt>
                <c:pt idx="306">
                  <c:v>142.80000305175781</c:v>
                </c:pt>
                <c:pt idx="307">
                  <c:v>110.30000305175781</c:v>
                </c:pt>
                <c:pt idx="308">
                  <c:v>99</c:v>
                </c:pt>
                <c:pt idx="309">
                  <c:v>131.5</c:v>
                </c:pt>
                <c:pt idx="310">
                  <c:v>171.5</c:v>
                </c:pt>
                <c:pt idx="311">
                  <c:v>159.30000305175781</c:v>
                </c:pt>
                <c:pt idx="312">
                  <c:v>115.5</c:v>
                </c:pt>
                <c:pt idx="313">
                  <c:v>118</c:v>
                </c:pt>
                <c:pt idx="314">
                  <c:v>163</c:v>
                </c:pt>
                <c:pt idx="315">
                  <c:v>161.30000305175781</c:v>
                </c:pt>
                <c:pt idx="316">
                  <c:v>111.69999694824219</c:v>
                </c:pt>
                <c:pt idx="317">
                  <c:v>82</c:v>
                </c:pt>
                <c:pt idx="318">
                  <c:v>102.30000305175781</c:v>
                </c:pt>
                <c:pt idx="319">
                  <c:v>97</c:v>
                </c:pt>
                <c:pt idx="320">
                  <c:v>67.25</c:v>
                </c:pt>
                <c:pt idx="321">
                  <c:v>80.5</c:v>
                </c:pt>
                <c:pt idx="322">
                  <c:v>132.30000305175781</c:v>
                </c:pt>
                <c:pt idx="323">
                  <c:v>167.30000305175781</c:v>
                </c:pt>
                <c:pt idx="324">
                  <c:v>137</c:v>
                </c:pt>
                <c:pt idx="325">
                  <c:v>111.69999694824219</c:v>
                </c:pt>
                <c:pt idx="326">
                  <c:v>132.69999694824219</c:v>
                </c:pt>
                <c:pt idx="327">
                  <c:v>167.30000305175781</c:v>
                </c:pt>
                <c:pt idx="328">
                  <c:v>202.69999694824219</c:v>
                </c:pt>
                <c:pt idx="329">
                  <c:v>204.69999694824219</c:v>
                </c:pt>
                <c:pt idx="330">
                  <c:v>201</c:v>
                </c:pt>
                <c:pt idx="331">
                  <c:v>344</c:v>
                </c:pt>
                <c:pt idx="332">
                  <c:v>1399</c:v>
                </c:pt>
                <c:pt idx="333">
                  <c:v>7652</c:v>
                </c:pt>
                <c:pt idx="334">
                  <c:v>30730</c:v>
                </c:pt>
                <c:pt idx="335">
                  <c:v>60800</c:v>
                </c:pt>
                <c:pt idx="336">
                  <c:v>58880</c:v>
                </c:pt>
                <c:pt idx="337">
                  <c:v>27620</c:v>
                </c:pt>
                <c:pt idx="338">
                  <c:v>6296</c:v>
                </c:pt>
                <c:pt idx="339">
                  <c:v>1374</c:v>
                </c:pt>
                <c:pt idx="340">
                  <c:v>739.79998779296875</c:v>
                </c:pt>
                <c:pt idx="341">
                  <c:v>705.5</c:v>
                </c:pt>
                <c:pt idx="342">
                  <c:v>666</c:v>
                </c:pt>
                <c:pt idx="343">
                  <c:v>526.29998779296875</c:v>
                </c:pt>
                <c:pt idx="344">
                  <c:v>333.5</c:v>
                </c:pt>
                <c:pt idx="345">
                  <c:v>288.79998779296875</c:v>
                </c:pt>
                <c:pt idx="346">
                  <c:v>350.5</c:v>
                </c:pt>
                <c:pt idx="347">
                  <c:v>349</c:v>
                </c:pt>
                <c:pt idx="348">
                  <c:v>281</c:v>
                </c:pt>
                <c:pt idx="349">
                  <c:v>212.30000305175781</c:v>
                </c:pt>
                <c:pt idx="350">
                  <c:v>161.69999694824219</c:v>
                </c:pt>
                <c:pt idx="351">
                  <c:v>127.80000305175781</c:v>
                </c:pt>
                <c:pt idx="352">
                  <c:v>92.25</c:v>
                </c:pt>
                <c:pt idx="353">
                  <c:v>98.5</c:v>
                </c:pt>
                <c:pt idx="354">
                  <c:v>161</c:v>
                </c:pt>
                <c:pt idx="355">
                  <c:v>164.30000305175781</c:v>
                </c:pt>
                <c:pt idx="356">
                  <c:v>114.80000305175781</c:v>
                </c:pt>
                <c:pt idx="357">
                  <c:v>94.75</c:v>
                </c:pt>
                <c:pt idx="358">
                  <c:v>81.75</c:v>
                </c:pt>
                <c:pt idx="359">
                  <c:v>63.25</c:v>
                </c:pt>
                <c:pt idx="360">
                  <c:v>66.25</c:v>
                </c:pt>
                <c:pt idx="361">
                  <c:v>83.25</c:v>
                </c:pt>
                <c:pt idx="362">
                  <c:v>112.30000305175781</c:v>
                </c:pt>
                <c:pt idx="363">
                  <c:v>154.80000305175781</c:v>
                </c:pt>
                <c:pt idx="364">
                  <c:v>150.80000305175781</c:v>
                </c:pt>
                <c:pt idx="365">
                  <c:v>110</c:v>
                </c:pt>
                <c:pt idx="366">
                  <c:v>91</c:v>
                </c:pt>
                <c:pt idx="367">
                  <c:v>84.75</c:v>
                </c:pt>
                <c:pt idx="368">
                  <c:v>100.80000305175781</c:v>
                </c:pt>
                <c:pt idx="369">
                  <c:v>122.80000305175781</c:v>
                </c:pt>
                <c:pt idx="370">
                  <c:v>101</c:v>
                </c:pt>
                <c:pt idx="371">
                  <c:v>68.25</c:v>
                </c:pt>
                <c:pt idx="372">
                  <c:v>44.75</c:v>
                </c:pt>
                <c:pt idx="373">
                  <c:v>27.75</c:v>
                </c:pt>
                <c:pt idx="374">
                  <c:v>47.5</c:v>
                </c:pt>
                <c:pt idx="375">
                  <c:v>92.5</c:v>
                </c:pt>
                <c:pt idx="376">
                  <c:v>117.80000305175781</c:v>
                </c:pt>
                <c:pt idx="377">
                  <c:v>108.30000305175781</c:v>
                </c:pt>
                <c:pt idx="378">
                  <c:v>116.5</c:v>
                </c:pt>
                <c:pt idx="379">
                  <c:v>153.30000305175781</c:v>
                </c:pt>
                <c:pt idx="380">
                  <c:v>185.5</c:v>
                </c:pt>
                <c:pt idx="381">
                  <c:v>280.5</c:v>
                </c:pt>
                <c:pt idx="382">
                  <c:v>922.70001220703125</c:v>
                </c:pt>
                <c:pt idx="383">
                  <c:v>4064</c:v>
                </c:pt>
                <c:pt idx="384">
                  <c:v>13960</c:v>
                </c:pt>
                <c:pt idx="385">
                  <c:v>27700</c:v>
                </c:pt>
                <c:pt idx="386">
                  <c:v>29490</c:v>
                </c:pt>
                <c:pt idx="387">
                  <c:v>16410</c:v>
                </c:pt>
                <c:pt idx="388">
                  <c:v>4835</c:v>
                </c:pt>
                <c:pt idx="389">
                  <c:v>1051</c:v>
                </c:pt>
                <c:pt idx="390">
                  <c:v>282.5</c:v>
                </c:pt>
                <c:pt idx="391">
                  <c:v>158.69999694824219</c:v>
                </c:pt>
                <c:pt idx="392">
                  <c:v>180.80000305175781</c:v>
                </c:pt>
                <c:pt idx="393">
                  <c:v>170.5</c:v>
                </c:pt>
                <c:pt idx="394">
                  <c:v>121.5</c:v>
                </c:pt>
                <c:pt idx="395">
                  <c:v>81.75</c:v>
                </c:pt>
                <c:pt idx="396">
                  <c:v>81.75</c:v>
                </c:pt>
                <c:pt idx="397">
                  <c:v>131.5</c:v>
                </c:pt>
                <c:pt idx="398">
                  <c:v>150.80000305175781</c:v>
                </c:pt>
                <c:pt idx="399">
                  <c:v>110.69999694824219</c:v>
                </c:pt>
                <c:pt idx="400">
                  <c:v>74.5</c:v>
                </c:pt>
                <c:pt idx="401">
                  <c:v>49.25</c:v>
                </c:pt>
                <c:pt idx="402">
                  <c:v>36</c:v>
                </c:pt>
                <c:pt idx="403">
                  <c:v>48.5</c:v>
                </c:pt>
                <c:pt idx="404">
                  <c:v>61.25</c:v>
                </c:pt>
                <c:pt idx="405">
                  <c:v>59.25</c:v>
                </c:pt>
                <c:pt idx="406">
                  <c:v>42</c:v>
                </c:pt>
                <c:pt idx="407">
                  <c:v>43.75</c:v>
                </c:pt>
                <c:pt idx="408">
                  <c:v>89.25</c:v>
                </c:pt>
                <c:pt idx="409">
                  <c:v>124.5</c:v>
                </c:pt>
                <c:pt idx="410">
                  <c:v>119.80000305175781</c:v>
                </c:pt>
                <c:pt idx="411">
                  <c:v>92.25</c:v>
                </c:pt>
                <c:pt idx="412">
                  <c:v>50.75</c:v>
                </c:pt>
                <c:pt idx="413">
                  <c:v>30.25</c:v>
                </c:pt>
                <c:pt idx="414">
                  <c:v>28</c:v>
                </c:pt>
                <c:pt idx="415">
                  <c:v>23</c:v>
                </c:pt>
                <c:pt idx="416">
                  <c:v>47.75</c:v>
                </c:pt>
                <c:pt idx="417">
                  <c:v>90.75</c:v>
                </c:pt>
                <c:pt idx="418">
                  <c:v>89.25</c:v>
                </c:pt>
                <c:pt idx="419">
                  <c:v>59</c:v>
                </c:pt>
                <c:pt idx="420">
                  <c:v>47</c:v>
                </c:pt>
                <c:pt idx="421">
                  <c:v>59.5</c:v>
                </c:pt>
                <c:pt idx="422">
                  <c:v>79.75</c:v>
                </c:pt>
                <c:pt idx="423">
                  <c:v>92.5</c:v>
                </c:pt>
                <c:pt idx="424">
                  <c:v>90.25</c:v>
                </c:pt>
                <c:pt idx="425">
                  <c:v>77</c:v>
                </c:pt>
                <c:pt idx="426">
                  <c:v>85.5</c:v>
                </c:pt>
                <c:pt idx="427">
                  <c:v>84.5</c:v>
                </c:pt>
                <c:pt idx="428">
                  <c:v>60.75</c:v>
                </c:pt>
                <c:pt idx="429">
                  <c:v>66.75</c:v>
                </c:pt>
                <c:pt idx="430">
                  <c:v>108.69999694824219</c:v>
                </c:pt>
                <c:pt idx="431">
                  <c:v>190.30000305175781</c:v>
                </c:pt>
                <c:pt idx="432">
                  <c:v>467</c:v>
                </c:pt>
                <c:pt idx="433">
                  <c:v>1623</c:v>
                </c:pt>
                <c:pt idx="434">
                  <c:v>5107</c:v>
                </c:pt>
                <c:pt idx="435">
                  <c:v>9860</c:v>
                </c:pt>
                <c:pt idx="436">
                  <c:v>11000</c:v>
                </c:pt>
                <c:pt idx="437">
                  <c:v>7358</c:v>
                </c:pt>
                <c:pt idx="438">
                  <c:v>3190</c:v>
                </c:pt>
                <c:pt idx="439">
                  <c:v>1022</c:v>
                </c:pt>
                <c:pt idx="440">
                  <c:v>340.20001220703125</c:v>
                </c:pt>
                <c:pt idx="441">
                  <c:v>218.80000305175781</c:v>
                </c:pt>
                <c:pt idx="442">
                  <c:v>173.5</c:v>
                </c:pt>
                <c:pt idx="443">
                  <c:v>126.5</c:v>
                </c:pt>
                <c:pt idx="444">
                  <c:v>100</c:v>
                </c:pt>
                <c:pt idx="445">
                  <c:v>82</c:v>
                </c:pt>
                <c:pt idx="446">
                  <c:v>56.5</c:v>
                </c:pt>
                <c:pt idx="447">
                  <c:v>49</c:v>
                </c:pt>
                <c:pt idx="448">
                  <c:v>46.25</c:v>
                </c:pt>
                <c:pt idx="449">
                  <c:v>33.75</c:v>
                </c:pt>
                <c:pt idx="450">
                  <c:v>58.5</c:v>
                </c:pt>
                <c:pt idx="451">
                  <c:v>94.75</c:v>
                </c:pt>
                <c:pt idx="452">
                  <c:v>89.75</c:v>
                </c:pt>
                <c:pt idx="453">
                  <c:v>76.5</c:v>
                </c:pt>
                <c:pt idx="454">
                  <c:v>76.5</c:v>
                </c:pt>
                <c:pt idx="455">
                  <c:v>82.75</c:v>
                </c:pt>
                <c:pt idx="456">
                  <c:v>109.5</c:v>
                </c:pt>
                <c:pt idx="457">
                  <c:v>129.30000305175781</c:v>
                </c:pt>
                <c:pt idx="458">
                  <c:v>102.80000305175781</c:v>
                </c:pt>
                <c:pt idx="459">
                  <c:v>67</c:v>
                </c:pt>
                <c:pt idx="460">
                  <c:v>53.75</c:v>
                </c:pt>
                <c:pt idx="461">
                  <c:v>55.5</c:v>
                </c:pt>
                <c:pt idx="462">
                  <c:v>48</c:v>
                </c:pt>
                <c:pt idx="463">
                  <c:v>28.5</c:v>
                </c:pt>
                <c:pt idx="464">
                  <c:v>21.25</c:v>
                </c:pt>
                <c:pt idx="465">
                  <c:v>25</c:v>
                </c:pt>
                <c:pt idx="466">
                  <c:v>27.25</c:v>
                </c:pt>
                <c:pt idx="467">
                  <c:v>30</c:v>
                </c:pt>
                <c:pt idx="468">
                  <c:v>45</c:v>
                </c:pt>
                <c:pt idx="469">
                  <c:v>61.75</c:v>
                </c:pt>
                <c:pt idx="470">
                  <c:v>53.5</c:v>
                </c:pt>
                <c:pt idx="471">
                  <c:v>64.75</c:v>
                </c:pt>
                <c:pt idx="472">
                  <c:v>117.80000305175781</c:v>
                </c:pt>
                <c:pt idx="473">
                  <c:v>112.5</c:v>
                </c:pt>
                <c:pt idx="474">
                  <c:v>59.75</c:v>
                </c:pt>
                <c:pt idx="475">
                  <c:v>41.25</c:v>
                </c:pt>
                <c:pt idx="476">
                  <c:v>43.25</c:v>
                </c:pt>
                <c:pt idx="477">
                  <c:v>47.75</c:v>
                </c:pt>
                <c:pt idx="478">
                  <c:v>37.5</c:v>
                </c:pt>
                <c:pt idx="479">
                  <c:v>29</c:v>
                </c:pt>
                <c:pt idx="480">
                  <c:v>69.25</c:v>
                </c:pt>
                <c:pt idx="481">
                  <c:v>131</c:v>
                </c:pt>
                <c:pt idx="482">
                  <c:v>205</c:v>
                </c:pt>
                <c:pt idx="483">
                  <c:v>609.29998779296875</c:v>
                </c:pt>
                <c:pt idx="484">
                  <c:v>1669</c:v>
                </c:pt>
                <c:pt idx="485">
                  <c:v>2757</c:v>
                </c:pt>
                <c:pt idx="486">
                  <c:v>2764</c:v>
                </c:pt>
                <c:pt idx="487">
                  <c:v>1793</c:v>
                </c:pt>
                <c:pt idx="488">
                  <c:v>864.5</c:v>
                </c:pt>
                <c:pt idx="489">
                  <c:v>372</c:v>
                </c:pt>
                <c:pt idx="490">
                  <c:v>177.5</c:v>
                </c:pt>
                <c:pt idx="491">
                  <c:v>128.5</c:v>
                </c:pt>
                <c:pt idx="492">
                  <c:v>99</c:v>
                </c:pt>
                <c:pt idx="493">
                  <c:v>68</c:v>
                </c:pt>
                <c:pt idx="494">
                  <c:v>51.5</c:v>
                </c:pt>
                <c:pt idx="495">
                  <c:v>38</c:v>
                </c:pt>
                <c:pt idx="496">
                  <c:v>28.25</c:v>
                </c:pt>
                <c:pt idx="497">
                  <c:v>19.25</c:v>
                </c:pt>
                <c:pt idx="498">
                  <c:v>12</c:v>
                </c:pt>
                <c:pt idx="499">
                  <c:v>19.25</c:v>
                </c:pt>
                <c:pt idx="500">
                  <c:v>23.75</c:v>
                </c:pt>
                <c:pt idx="501">
                  <c:v>37.25</c:v>
                </c:pt>
                <c:pt idx="502">
                  <c:v>54.5</c:v>
                </c:pt>
                <c:pt idx="503">
                  <c:v>41.5</c:v>
                </c:pt>
                <c:pt idx="504">
                  <c:v>27.75</c:v>
                </c:pt>
                <c:pt idx="505">
                  <c:v>20.5</c:v>
                </c:pt>
                <c:pt idx="506">
                  <c:v>8.75</c:v>
                </c:pt>
                <c:pt idx="507">
                  <c:v>15.25</c:v>
                </c:pt>
                <c:pt idx="508">
                  <c:v>34</c:v>
                </c:pt>
                <c:pt idx="509">
                  <c:v>37</c:v>
                </c:pt>
                <c:pt idx="510">
                  <c:v>21.25</c:v>
                </c:pt>
                <c:pt idx="511">
                  <c:v>11.25</c:v>
                </c:pt>
                <c:pt idx="512">
                  <c:v>16.25</c:v>
                </c:pt>
                <c:pt idx="513">
                  <c:v>16</c:v>
                </c:pt>
                <c:pt idx="514">
                  <c:v>5.5</c:v>
                </c:pt>
                <c:pt idx="515">
                  <c:v>5.25</c:v>
                </c:pt>
                <c:pt idx="516">
                  <c:v>14.75</c:v>
                </c:pt>
                <c:pt idx="517">
                  <c:v>20</c:v>
                </c:pt>
                <c:pt idx="518">
                  <c:v>17</c:v>
                </c:pt>
                <c:pt idx="519">
                  <c:v>12</c:v>
                </c:pt>
                <c:pt idx="520">
                  <c:v>20</c:v>
                </c:pt>
                <c:pt idx="521">
                  <c:v>35.75</c:v>
                </c:pt>
                <c:pt idx="522">
                  <c:v>51</c:v>
                </c:pt>
                <c:pt idx="523">
                  <c:v>54.5</c:v>
                </c:pt>
                <c:pt idx="524">
                  <c:v>39.5</c:v>
                </c:pt>
                <c:pt idx="525">
                  <c:v>24</c:v>
                </c:pt>
                <c:pt idx="526">
                  <c:v>22</c:v>
                </c:pt>
                <c:pt idx="527">
                  <c:v>29</c:v>
                </c:pt>
                <c:pt idx="528">
                  <c:v>65</c:v>
                </c:pt>
                <c:pt idx="529">
                  <c:v>158</c:v>
                </c:pt>
                <c:pt idx="530">
                  <c:v>231</c:v>
                </c:pt>
                <c:pt idx="531">
                  <c:v>226.80000305175781</c:v>
                </c:pt>
                <c:pt idx="532">
                  <c:v>266.29998779296875</c:v>
                </c:pt>
                <c:pt idx="533">
                  <c:v>401.5</c:v>
                </c:pt>
                <c:pt idx="534">
                  <c:v>691.79998779296875</c:v>
                </c:pt>
                <c:pt idx="535">
                  <c:v>1188</c:v>
                </c:pt>
                <c:pt idx="536">
                  <c:v>1413</c:v>
                </c:pt>
                <c:pt idx="537">
                  <c:v>1070</c:v>
                </c:pt>
                <c:pt idx="538">
                  <c:v>583.20001220703125</c:v>
                </c:pt>
                <c:pt idx="539">
                  <c:v>320.79998779296875</c:v>
                </c:pt>
                <c:pt idx="540">
                  <c:v>290</c:v>
                </c:pt>
                <c:pt idx="541">
                  <c:v>322</c:v>
                </c:pt>
                <c:pt idx="542">
                  <c:v>276.29998779296875</c:v>
                </c:pt>
                <c:pt idx="543">
                  <c:v>187</c:v>
                </c:pt>
                <c:pt idx="544">
                  <c:v>129.30000305175781</c:v>
                </c:pt>
                <c:pt idx="545">
                  <c:v>102.5</c:v>
                </c:pt>
                <c:pt idx="546">
                  <c:v>72.5</c:v>
                </c:pt>
                <c:pt idx="547">
                  <c:v>34</c:v>
                </c:pt>
                <c:pt idx="548">
                  <c:v>18.75</c:v>
                </c:pt>
                <c:pt idx="549">
                  <c:v>30.25</c:v>
                </c:pt>
                <c:pt idx="550">
                  <c:v>45</c:v>
                </c:pt>
                <c:pt idx="551">
                  <c:v>85.75</c:v>
                </c:pt>
                <c:pt idx="552">
                  <c:v>107</c:v>
                </c:pt>
                <c:pt idx="553">
                  <c:v>50.75</c:v>
                </c:pt>
                <c:pt idx="554">
                  <c:v>14.25</c:v>
                </c:pt>
                <c:pt idx="555">
                  <c:v>39</c:v>
                </c:pt>
                <c:pt idx="556">
                  <c:v>60.25</c:v>
                </c:pt>
                <c:pt idx="557">
                  <c:v>84.25</c:v>
                </c:pt>
                <c:pt idx="558">
                  <c:v>107.69999694824219</c:v>
                </c:pt>
                <c:pt idx="559">
                  <c:v>89.25</c:v>
                </c:pt>
                <c:pt idx="560">
                  <c:v>57.75</c:v>
                </c:pt>
                <c:pt idx="561">
                  <c:v>45</c:v>
                </c:pt>
                <c:pt idx="562">
                  <c:v>63.75</c:v>
                </c:pt>
                <c:pt idx="563">
                  <c:v>86.75</c:v>
                </c:pt>
                <c:pt idx="564">
                  <c:v>90</c:v>
                </c:pt>
                <c:pt idx="565">
                  <c:v>93.75</c:v>
                </c:pt>
                <c:pt idx="566">
                  <c:v>78.25</c:v>
                </c:pt>
                <c:pt idx="567">
                  <c:v>49.25</c:v>
                </c:pt>
                <c:pt idx="568">
                  <c:v>26.75</c:v>
                </c:pt>
                <c:pt idx="569">
                  <c:v>8.5</c:v>
                </c:pt>
                <c:pt idx="570">
                  <c:v>4.25</c:v>
                </c:pt>
                <c:pt idx="571">
                  <c:v>12.75</c:v>
                </c:pt>
                <c:pt idx="572">
                  <c:v>21.25</c:v>
                </c:pt>
                <c:pt idx="573">
                  <c:v>21.75</c:v>
                </c:pt>
                <c:pt idx="574">
                  <c:v>20.75</c:v>
                </c:pt>
                <c:pt idx="575">
                  <c:v>25</c:v>
                </c:pt>
                <c:pt idx="576">
                  <c:v>23</c:v>
                </c:pt>
                <c:pt idx="577">
                  <c:v>11.25</c:v>
                </c:pt>
                <c:pt idx="578">
                  <c:v>15.25</c:v>
                </c:pt>
                <c:pt idx="579">
                  <c:v>27.25</c:v>
                </c:pt>
                <c:pt idx="580">
                  <c:v>30.5</c:v>
                </c:pt>
                <c:pt idx="581">
                  <c:v>40.75</c:v>
                </c:pt>
                <c:pt idx="582">
                  <c:v>37</c:v>
                </c:pt>
                <c:pt idx="583">
                  <c:v>22.25</c:v>
                </c:pt>
                <c:pt idx="584">
                  <c:v>91.5</c:v>
                </c:pt>
                <c:pt idx="585">
                  <c:v>226.30000305175781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1A-4C1B-BE97-E52714BED54F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{17 min}'!$G$10:$G$11</c:f>
              <c:numCache>
                <c:formatCode>General</c:formatCode>
                <c:ptCount val="2"/>
                <c:pt idx="0">
                  <c:v>523.74920654296875</c:v>
                </c:pt>
                <c:pt idx="1">
                  <c:v>527.52313232421875</c:v>
                </c:pt>
              </c:numCache>
            </c:numRef>
          </c:xVal>
          <c:yVal>
            <c:numRef>
              <c:f>'Sheet1 {17 min}'!$F$13:$F$14</c:f>
              <c:numCache>
                <c:formatCode>General</c:formatCode>
                <c:ptCount val="2"/>
                <c:pt idx="0">
                  <c:v>21180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1A-4C1B-BE97-E52714BED54F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{17 min}'!$G$4,'Sheet1 {17 min}'!$G$4)</c:f>
              <c:numCache>
                <c:formatCode>General</c:formatCode>
                <c:ptCount val="2"/>
                <c:pt idx="0">
                  <c:v>525.2569580078125</c:v>
                </c:pt>
                <c:pt idx="1">
                  <c:v>525.2569580078125</c:v>
                </c:pt>
              </c:numCache>
            </c:numRef>
          </c:xVal>
          <c:yVal>
            <c:numRef>
              <c:f>'Sheet1 {17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21180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1A-4C1B-BE97-E52714BED54F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{17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min}'!$E$1:$E$28</c:f>
              <c:numCache>
                <c:formatCode>General</c:formatCode>
                <c:ptCount val="28"/>
                <c:pt idx="0">
                  <c:v>54450</c:v>
                </c:pt>
                <c:pt idx="1">
                  <c:v>174000</c:v>
                </c:pt>
                <c:pt idx="2">
                  <c:v>211800</c:v>
                </c:pt>
                <c:pt idx="3">
                  <c:v>198000</c:v>
                </c:pt>
                <c:pt idx="4">
                  <c:v>140300</c:v>
                </c:pt>
                <c:pt idx="5">
                  <c:v>95170</c:v>
                </c:pt>
                <c:pt idx="6">
                  <c:v>60800</c:v>
                </c:pt>
                <c:pt idx="7">
                  <c:v>29490</c:v>
                </c:pt>
                <c:pt idx="8">
                  <c:v>11000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1A-4C1B-BE97-E52714BED54F}"/>
            </c:ext>
          </c:extLst>
        </c:ser>
        <c:ser>
          <c:idx val="4"/>
          <c:order val="4"/>
          <c:tx>
            <c:v>Binomial p = 0.0701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min}'!$P$1:$P$31</c:f>
              <c:numCache>
                <c:formatCode>General</c:formatCode>
                <c:ptCount val="31"/>
                <c:pt idx="0">
                  <c:v>59728.287234145027</c:v>
                </c:pt>
                <c:pt idx="1">
                  <c:v>166649.41057015758</c:v>
                </c:pt>
                <c:pt idx="2">
                  <c:v>219666.22247846579</c:v>
                </c:pt>
                <c:pt idx="3">
                  <c:v>192708.60580020776</c:v>
                </c:pt>
                <c:pt idx="4">
                  <c:v>140836.31085841247</c:v>
                </c:pt>
                <c:pt idx="5">
                  <c:v>97445.637797262287</c:v>
                </c:pt>
                <c:pt idx="6">
                  <c:v>59818.896790413492</c:v>
                </c:pt>
                <c:pt idx="7">
                  <c:v>28365.067372963418</c:v>
                </c:pt>
                <c:pt idx="8">
                  <c:v>9754.9124091682297</c:v>
                </c:pt>
                <c:pt idx="9">
                  <c:v>2571.3423958179587</c:v>
                </c:pt>
                <c:pt idx="10">
                  <c:v>548.80778699706468</c:v>
                </c:pt>
                <c:pt idx="11">
                  <c:v>98.706945763492072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1A-4C1B-BE97-E52714BED54F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min}'!$M$1:$M$31</c:f>
              <c:numCache>
                <c:formatCode>General</c:formatCode>
                <c:ptCount val="31"/>
                <c:pt idx="0">
                  <c:v>59546.868348218763</c:v>
                </c:pt>
                <c:pt idx="1">
                  <c:v>164594.73125359396</c:v>
                </c:pt>
                <c:pt idx="2">
                  <c:v>209472.09314061262</c:v>
                </c:pt>
                <c:pt idx="3">
                  <c:v>163673.73546413024</c:v>
                </c:pt>
                <c:pt idx="4">
                  <c:v>88555.018873866764</c:v>
                </c:pt>
                <c:pt idx="5">
                  <c:v>35583.153167791439</c:v>
                </c:pt>
                <c:pt idx="6">
                  <c:v>11156.296605771691</c:v>
                </c:pt>
                <c:pt idx="7">
                  <c:v>2837.5276572365024</c:v>
                </c:pt>
                <c:pt idx="8">
                  <c:v>604.38051126163782</c:v>
                </c:pt>
                <c:pt idx="9">
                  <c:v>110.60464969779038</c:v>
                </c:pt>
                <c:pt idx="10">
                  <c:v>17.744864783556345</c:v>
                </c:pt>
                <c:pt idx="11">
                  <c:v>2.5324274276302359</c:v>
                </c:pt>
                <c:pt idx="12">
                  <c:v>0.32289775544066818</c:v>
                </c:pt>
                <c:pt idx="13">
                  <c:v>3.6061558791878834E-2</c:v>
                </c:pt>
                <c:pt idx="14">
                  <c:v>3.3060875683602092E-3</c:v>
                </c:pt>
                <c:pt idx="15">
                  <c:v>2.182070251594605E-4</c:v>
                </c:pt>
                <c:pt idx="16">
                  <c:v>7.9983099021718213E-6</c:v>
                </c:pt>
                <c:pt idx="17">
                  <c:v>6.1075793694891312E-8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21A-4C1B-BE97-E52714BED54F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{17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524.78399658203125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{17 min}'!$O$1:$O$31</c:f>
              <c:numCache>
                <c:formatCode>General</c:formatCode>
                <c:ptCount val="31"/>
                <c:pt idx="0">
                  <c:v>181.41888592626825</c:v>
                </c:pt>
                <c:pt idx="1">
                  <c:v>2054.6793165636273</c:v>
                </c:pt>
                <c:pt idx="2">
                  <c:v>10194.129337853168</c:v>
                </c:pt>
                <c:pt idx="3">
                  <c:v>29034.870336077533</c:v>
                </c:pt>
                <c:pt idx="4">
                  <c:v>52281.291984545715</c:v>
                </c:pt>
                <c:pt idx="5">
                  <c:v>61862.48462947084</c:v>
                </c:pt>
                <c:pt idx="6">
                  <c:v>48662.6001846418</c:v>
                </c:pt>
                <c:pt idx="7">
                  <c:v>25527.539715726914</c:v>
                </c:pt>
                <c:pt idx="8">
                  <c:v>9150.5318979065923</c:v>
                </c:pt>
                <c:pt idx="9">
                  <c:v>2460.7377461201681</c:v>
                </c:pt>
                <c:pt idx="10">
                  <c:v>531.06292221350839</c:v>
                </c:pt>
                <c:pt idx="11">
                  <c:v>96.174518335861833</c:v>
                </c:pt>
                <c:pt idx="12">
                  <c:v>15.066221618758732</c:v>
                </c:pt>
                <c:pt idx="13">
                  <c:v>2.0854688757857414</c:v>
                </c:pt>
                <c:pt idx="14">
                  <c:v>0.25817661267800412</c:v>
                </c:pt>
                <c:pt idx="15">
                  <c:v>2.8086727050997268E-2</c:v>
                </c:pt>
                <c:pt idx="16">
                  <c:v>2.3145628410282393E-3</c:v>
                </c:pt>
                <c:pt idx="17">
                  <c:v>6.7926860756329128E-5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21A-4C1B-BE97-E52714BE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12479"/>
        <c:axId val="184742543"/>
      </c:scatterChart>
      <c:valAx>
        <c:axId val="294612479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42543"/>
        <c:crosses val="autoZero"/>
        <c:crossBetween val="midCat"/>
      </c:valAx>
      <c:valAx>
        <c:axId val="1847425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4612479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{17 min}'!$I$78</c:f>
              <c:numCache>
                <c:formatCode>General</c:formatCode>
                <c:ptCount val="1"/>
                <c:pt idx="0">
                  <c:v>1.1253821943344253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F9E-450B-8874-A928522A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82584719"/>
        <c:axId val="18473505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F9E-450B-8874-A928522A690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F9E-450B-8874-A928522A690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F9E-450B-8874-A928522A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4719"/>
        <c:axId val="184735055"/>
      </c:scatterChart>
      <c:catAx>
        <c:axId val="182584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35055"/>
        <c:crosses val="autoZero"/>
        <c:auto val="1"/>
        <c:lblAlgn val="ctr"/>
        <c:lblOffset val="100"/>
        <c:noMultiLvlLbl val="0"/>
      </c:catAx>
      <c:valAx>
        <c:axId val="18473505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82584719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{17 min}'!$J$78</c:f>
              <c:numCache>
                <c:formatCode>General</c:formatCode>
                <c:ptCount val="1"/>
                <c:pt idx="0">
                  <c:v>4.5655030582985514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4848-B259-0CC42E62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34099167"/>
        <c:axId val="1886450975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min}'!$J$79</c:f>
              <c:numCache>
                <c:formatCode>General</c:formatCode>
                <c:ptCount val="1"/>
                <c:pt idx="0">
                  <c:v>77.45852704562725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C-4848-B259-0CC42E62082A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min}'!$J$80</c:f>
              <c:numCache>
                <c:formatCode>General</c:formatCode>
                <c:ptCount val="1"/>
                <c:pt idx="0">
                  <c:v>38.729263522813625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C-4848-B259-0CC42E62082A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min}'!$J$81</c:f>
              <c:numCache>
                <c:formatCode>General</c:formatCode>
                <c:ptCount val="1"/>
                <c:pt idx="0">
                  <c:v>19.364631761406812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AC-4848-B259-0CC42E620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9167"/>
        <c:axId val="1886450975"/>
      </c:scatterChart>
      <c:catAx>
        <c:axId val="134099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6450975"/>
        <c:crosses val="autoZero"/>
        <c:auto val="1"/>
        <c:lblAlgn val="ctr"/>
        <c:lblOffset val="100"/>
        <c:noMultiLvlLbl val="0"/>
      </c:catAx>
      <c:valAx>
        <c:axId val="1886450975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34099167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{17 min}'!$K$78</c:f>
              <c:numCache>
                <c:formatCode>General</c:formatCode>
                <c:ptCount val="1"/>
                <c:pt idx="0">
                  <c:v>2.1581116292146194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B-4078-9503-A115C48A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1214967135"/>
        <c:axId val="41332844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{17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B-4078-9503-A115C48A5DD8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{17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B-4078-9503-A115C48A5DD8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{17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B-4078-9503-A115C48A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967135"/>
        <c:axId val="413328447"/>
      </c:scatterChart>
      <c:catAx>
        <c:axId val="121496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28447"/>
        <c:crosses val="autoZero"/>
        <c:auto val="1"/>
        <c:lblAlgn val="ctr"/>
        <c:lblOffset val="100"/>
        <c:noMultiLvlLbl val="0"/>
      </c:catAx>
      <c:valAx>
        <c:axId val="41332844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121496713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 min}'!$K$78</c:f>
              <c:numCache>
                <c:formatCode>General</c:formatCode>
                <c:ptCount val="1"/>
                <c:pt idx="0">
                  <c:v>1.3905073737791964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271-8CDA-9F1A4A56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36745375"/>
        <c:axId val="367528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2-4271-8CDA-9F1A4A56593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02-4271-8CDA-9F1A4A56593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02-4271-8CDA-9F1A4A56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5375"/>
        <c:axId val="36752863"/>
      </c:scatterChart>
      <c:catAx>
        <c:axId val="36745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52863"/>
        <c:crosses val="autoZero"/>
        <c:auto val="1"/>
        <c:lblAlgn val="ctr"/>
        <c:lblOffset val="100"/>
        <c:noMultiLvlLbl val="0"/>
      </c:catAx>
      <c:valAx>
        <c:axId val="367528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367453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{17 min}'!$K$101:$K$120</c:f>
              <c:numCache>
                <c:formatCode>General</c:formatCode>
                <c:ptCount val="20"/>
                <c:pt idx="0">
                  <c:v>1.6327376430637852</c:v>
                </c:pt>
                <c:pt idx="1">
                  <c:v>1.5306485311224702</c:v>
                </c:pt>
                <c:pt idx="2">
                  <c:v>1.6556605310754386</c:v>
                </c:pt>
                <c:pt idx="3">
                  <c:v>1.2119752750462984</c:v>
                </c:pt>
                <c:pt idx="4">
                  <c:v>1.6655421285370382</c:v>
                </c:pt>
                <c:pt idx="5">
                  <c:v>0.96647322610633635</c:v>
                </c:pt>
                <c:pt idx="6">
                  <c:v>1.5150399390341667</c:v>
                </c:pt>
                <c:pt idx="7">
                  <c:v>1.3890053447062645</c:v>
                </c:pt>
                <c:pt idx="8">
                  <c:v>1.6782493560186413</c:v>
                </c:pt>
                <c:pt idx="9">
                  <c:v>1.6644767855625542</c:v>
                </c:pt>
              </c:numCache>
            </c:numRef>
          </c:xVal>
          <c:yVal>
            <c:numRef>
              <c:f>'Sheet1 {17 min}'!$Q$101:$Q$120</c:f>
              <c:numCache>
                <c:formatCode>General</c:formatCode>
                <c:ptCount val="20"/>
                <c:pt idx="0">
                  <c:v>0.7612587718521735</c:v>
                </c:pt>
                <c:pt idx="1">
                  <c:v>0.66394774881614271</c:v>
                </c:pt>
                <c:pt idx="2">
                  <c:v>0.79077435010505137</c:v>
                </c:pt>
                <c:pt idx="3">
                  <c:v>0.54163747985672872</c:v>
                </c:pt>
                <c:pt idx="4">
                  <c:v>0.7493183871529765</c:v>
                </c:pt>
                <c:pt idx="5">
                  <c:v>0.43806486757233187</c:v>
                </c:pt>
                <c:pt idx="6">
                  <c:v>0.6377479552917914</c:v>
                </c:pt>
                <c:pt idx="7">
                  <c:v>0.64743513836982647</c:v>
                </c:pt>
                <c:pt idx="8">
                  <c:v>0.72369561571704011</c:v>
                </c:pt>
                <c:pt idx="9">
                  <c:v>0.75258322784998422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7-4A66-9264-11A0025C20FA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{17 min}'!$M$101:$M$120</c:f>
              <c:numCache>
                <c:formatCode>General</c:formatCode>
                <c:ptCount val="20"/>
                <c:pt idx="0">
                  <c:v>4.5811726234502643</c:v>
                </c:pt>
                <c:pt idx="1">
                  <c:v>3.7585625363276209</c:v>
                </c:pt>
                <c:pt idx="2">
                  <c:v>4.5917676303771877</c:v>
                </c:pt>
                <c:pt idx="3">
                  <c:v>3.6902582745638646</c:v>
                </c:pt>
                <c:pt idx="4">
                  <c:v>4.3806874037754291</c:v>
                </c:pt>
                <c:pt idx="5">
                  <c:v>3.3884749120976667</c:v>
                </c:pt>
                <c:pt idx="6">
                  <c:v>3.5702526513260899</c:v>
                </c:pt>
                <c:pt idx="7">
                  <c:v>4.0047369502981258</c:v>
                </c:pt>
                <c:pt idx="8">
                  <c:v>4.2302414159705579</c:v>
                </c:pt>
                <c:pt idx="9">
                  <c:v>4.3150519865410084</c:v>
                </c:pt>
              </c:numCache>
            </c:numRef>
          </c:xVal>
          <c:yVal>
            <c:numRef>
              <c:f>'Sheet1 {17 min}'!$R$101:$R$120</c:f>
              <c:numCache>
                <c:formatCode>General</c:formatCode>
                <c:ptCount val="20"/>
                <c:pt idx="0">
                  <c:v>0.23874122814782645</c:v>
                </c:pt>
                <c:pt idx="1">
                  <c:v>0.33605225118385729</c:v>
                </c:pt>
                <c:pt idx="2">
                  <c:v>0.20922564989494857</c:v>
                </c:pt>
                <c:pt idx="3">
                  <c:v>0.45836252014327133</c:v>
                </c:pt>
                <c:pt idx="4">
                  <c:v>0.25068161284702356</c:v>
                </c:pt>
                <c:pt idx="5">
                  <c:v>0.56193513242766813</c:v>
                </c:pt>
                <c:pt idx="6">
                  <c:v>0.36225204470820865</c:v>
                </c:pt>
                <c:pt idx="7">
                  <c:v>0.35256486163017353</c:v>
                </c:pt>
                <c:pt idx="8">
                  <c:v>0.27630438428295984</c:v>
                </c:pt>
                <c:pt idx="9">
                  <c:v>0.2474167721500157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7-4A66-9264-11A0025C2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1343"/>
        <c:axId val="413325951"/>
      </c:scatterChart>
      <c:valAx>
        <c:axId val="413341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25951"/>
        <c:crosses val="autoZero"/>
        <c:crossBetween val="midCat"/>
      </c:valAx>
      <c:valAx>
        <c:axId val="413325951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413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{18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{18 min}'!$B$1:$B$586</c:f>
              <c:numCache>
                <c:formatCode>General</c:formatCode>
                <c:ptCount val="586"/>
                <c:pt idx="0">
                  <c:v>30</c:v>
                </c:pt>
                <c:pt idx="1">
                  <c:v>24.25</c:v>
                </c:pt>
                <c:pt idx="2">
                  <c:v>11.5</c:v>
                </c:pt>
                <c:pt idx="3">
                  <c:v>6</c:v>
                </c:pt>
                <c:pt idx="4">
                  <c:v>23.25</c:v>
                </c:pt>
                <c:pt idx="5">
                  <c:v>46</c:v>
                </c:pt>
                <c:pt idx="6">
                  <c:v>34.25</c:v>
                </c:pt>
                <c:pt idx="7">
                  <c:v>12.25</c:v>
                </c:pt>
                <c:pt idx="8">
                  <c:v>9</c:v>
                </c:pt>
                <c:pt idx="9">
                  <c:v>9.5</c:v>
                </c:pt>
                <c:pt idx="10">
                  <c:v>7</c:v>
                </c:pt>
                <c:pt idx="11">
                  <c:v>2.75</c:v>
                </c:pt>
                <c:pt idx="12">
                  <c:v>3.75</c:v>
                </c:pt>
                <c:pt idx="13">
                  <c:v>25</c:v>
                </c:pt>
                <c:pt idx="14">
                  <c:v>41.75</c:v>
                </c:pt>
                <c:pt idx="15">
                  <c:v>47.75</c:v>
                </c:pt>
                <c:pt idx="16">
                  <c:v>64.75</c:v>
                </c:pt>
                <c:pt idx="17">
                  <c:v>55.5</c:v>
                </c:pt>
                <c:pt idx="18">
                  <c:v>28.75</c:v>
                </c:pt>
                <c:pt idx="19">
                  <c:v>33.5</c:v>
                </c:pt>
                <c:pt idx="20">
                  <c:v>41.75</c:v>
                </c:pt>
                <c:pt idx="21">
                  <c:v>36.75</c:v>
                </c:pt>
                <c:pt idx="22">
                  <c:v>47.25</c:v>
                </c:pt>
                <c:pt idx="23">
                  <c:v>50.75</c:v>
                </c:pt>
                <c:pt idx="24">
                  <c:v>34.75</c:v>
                </c:pt>
                <c:pt idx="25">
                  <c:v>42.5</c:v>
                </c:pt>
                <c:pt idx="26">
                  <c:v>63</c:v>
                </c:pt>
                <c:pt idx="27">
                  <c:v>54</c:v>
                </c:pt>
                <c:pt idx="28">
                  <c:v>32.5</c:v>
                </c:pt>
                <c:pt idx="29">
                  <c:v>28.75</c:v>
                </c:pt>
                <c:pt idx="30">
                  <c:v>79.25</c:v>
                </c:pt>
                <c:pt idx="31">
                  <c:v>168.30000305175781</c:v>
                </c:pt>
                <c:pt idx="32">
                  <c:v>222.80000305175781</c:v>
                </c:pt>
                <c:pt idx="33">
                  <c:v>245.30000305175781</c:v>
                </c:pt>
                <c:pt idx="34">
                  <c:v>268</c:v>
                </c:pt>
                <c:pt idx="35">
                  <c:v>300.5</c:v>
                </c:pt>
                <c:pt idx="36">
                  <c:v>304.29998779296875</c:v>
                </c:pt>
                <c:pt idx="37">
                  <c:v>311.20001220703125</c:v>
                </c:pt>
                <c:pt idx="38">
                  <c:v>439.29998779296875</c:v>
                </c:pt>
                <c:pt idx="39">
                  <c:v>622.79998779296875</c:v>
                </c:pt>
                <c:pt idx="40">
                  <c:v>797.5</c:v>
                </c:pt>
                <c:pt idx="41">
                  <c:v>961.29998779296875</c:v>
                </c:pt>
                <c:pt idx="42">
                  <c:v>869.70001220703125</c:v>
                </c:pt>
                <c:pt idx="43">
                  <c:v>518</c:v>
                </c:pt>
                <c:pt idx="44">
                  <c:v>263.5</c:v>
                </c:pt>
                <c:pt idx="45">
                  <c:v>175.5</c:v>
                </c:pt>
                <c:pt idx="46">
                  <c:v>112.30000305175781</c:v>
                </c:pt>
                <c:pt idx="47">
                  <c:v>63</c:v>
                </c:pt>
                <c:pt idx="48">
                  <c:v>62</c:v>
                </c:pt>
                <c:pt idx="49">
                  <c:v>74.75</c:v>
                </c:pt>
                <c:pt idx="50">
                  <c:v>99</c:v>
                </c:pt>
                <c:pt idx="51">
                  <c:v>103</c:v>
                </c:pt>
                <c:pt idx="52">
                  <c:v>53.75</c:v>
                </c:pt>
                <c:pt idx="53">
                  <c:v>22.75</c:v>
                </c:pt>
                <c:pt idx="54">
                  <c:v>37.5</c:v>
                </c:pt>
                <c:pt idx="55">
                  <c:v>59</c:v>
                </c:pt>
                <c:pt idx="56">
                  <c:v>56.25</c:v>
                </c:pt>
                <c:pt idx="57">
                  <c:v>57.5</c:v>
                </c:pt>
                <c:pt idx="58">
                  <c:v>77.75</c:v>
                </c:pt>
                <c:pt idx="59">
                  <c:v>72</c:v>
                </c:pt>
                <c:pt idx="60">
                  <c:v>53</c:v>
                </c:pt>
                <c:pt idx="61">
                  <c:v>52.75</c:v>
                </c:pt>
                <c:pt idx="62">
                  <c:v>42.5</c:v>
                </c:pt>
                <c:pt idx="63">
                  <c:v>26.75</c:v>
                </c:pt>
                <c:pt idx="64">
                  <c:v>24.25</c:v>
                </c:pt>
                <c:pt idx="65">
                  <c:v>26</c:v>
                </c:pt>
                <c:pt idx="66">
                  <c:v>32.75</c:v>
                </c:pt>
                <c:pt idx="67">
                  <c:v>30</c:v>
                </c:pt>
                <c:pt idx="68">
                  <c:v>28.5</c:v>
                </c:pt>
                <c:pt idx="69">
                  <c:v>47.5</c:v>
                </c:pt>
                <c:pt idx="70">
                  <c:v>47.5</c:v>
                </c:pt>
                <c:pt idx="71">
                  <c:v>26.5</c:v>
                </c:pt>
                <c:pt idx="72">
                  <c:v>28.5</c:v>
                </c:pt>
                <c:pt idx="73">
                  <c:v>32</c:v>
                </c:pt>
                <c:pt idx="74">
                  <c:v>30.5</c:v>
                </c:pt>
                <c:pt idx="75">
                  <c:v>35.75</c:v>
                </c:pt>
                <c:pt idx="76">
                  <c:v>25.25</c:v>
                </c:pt>
                <c:pt idx="77">
                  <c:v>24.5</c:v>
                </c:pt>
                <c:pt idx="78">
                  <c:v>33.5</c:v>
                </c:pt>
                <c:pt idx="79">
                  <c:v>46.25</c:v>
                </c:pt>
                <c:pt idx="80">
                  <c:v>90.75</c:v>
                </c:pt>
                <c:pt idx="81">
                  <c:v>167.5</c:v>
                </c:pt>
                <c:pt idx="82">
                  <c:v>455.29998779296875</c:v>
                </c:pt>
                <c:pt idx="83">
                  <c:v>1391</c:v>
                </c:pt>
                <c:pt idx="84">
                  <c:v>2318</c:v>
                </c:pt>
                <c:pt idx="85">
                  <c:v>1957</c:v>
                </c:pt>
                <c:pt idx="86">
                  <c:v>903.5</c:v>
                </c:pt>
                <c:pt idx="87">
                  <c:v>299</c:v>
                </c:pt>
                <c:pt idx="88">
                  <c:v>144</c:v>
                </c:pt>
                <c:pt idx="89">
                  <c:v>216.5</c:v>
                </c:pt>
                <c:pt idx="90">
                  <c:v>559.29998779296875</c:v>
                </c:pt>
                <c:pt idx="91">
                  <c:v>1029</c:v>
                </c:pt>
                <c:pt idx="92">
                  <c:v>1107</c:v>
                </c:pt>
                <c:pt idx="93">
                  <c:v>693.79998779296875</c:v>
                </c:pt>
                <c:pt idx="94">
                  <c:v>262.29998779296875</c:v>
                </c:pt>
                <c:pt idx="95">
                  <c:v>81</c:v>
                </c:pt>
                <c:pt idx="96">
                  <c:v>28.75</c:v>
                </c:pt>
                <c:pt idx="97">
                  <c:v>4.5</c:v>
                </c:pt>
                <c:pt idx="98">
                  <c:v>3</c:v>
                </c:pt>
                <c:pt idx="99">
                  <c:v>7</c:v>
                </c:pt>
                <c:pt idx="100">
                  <c:v>14.75</c:v>
                </c:pt>
                <c:pt idx="101">
                  <c:v>28.25</c:v>
                </c:pt>
                <c:pt idx="102">
                  <c:v>35.75</c:v>
                </c:pt>
                <c:pt idx="103">
                  <c:v>36.75</c:v>
                </c:pt>
                <c:pt idx="104">
                  <c:v>35.25</c:v>
                </c:pt>
                <c:pt idx="105">
                  <c:v>31</c:v>
                </c:pt>
                <c:pt idx="106">
                  <c:v>23.75</c:v>
                </c:pt>
                <c:pt idx="107">
                  <c:v>31.75</c:v>
                </c:pt>
                <c:pt idx="108">
                  <c:v>66</c:v>
                </c:pt>
                <c:pt idx="109">
                  <c:v>98.75</c:v>
                </c:pt>
                <c:pt idx="110">
                  <c:v>96.25</c:v>
                </c:pt>
                <c:pt idx="111">
                  <c:v>67</c:v>
                </c:pt>
                <c:pt idx="112">
                  <c:v>42.5</c:v>
                </c:pt>
                <c:pt idx="113">
                  <c:v>32.5</c:v>
                </c:pt>
                <c:pt idx="114">
                  <c:v>49.25</c:v>
                </c:pt>
                <c:pt idx="115">
                  <c:v>59.25</c:v>
                </c:pt>
                <c:pt idx="116">
                  <c:v>40.5</c:v>
                </c:pt>
                <c:pt idx="117">
                  <c:v>35.5</c:v>
                </c:pt>
                <c:pt idx="118">
                  <c:v>38.75</c:v>
                </c:pt>
                <c:pt idx="119">
                  <c:v>34.75</c:v>
                </c:pt>
                <c:pt idx="120">
                  <c:v>46.5</c:v>
                </c:pt>
                <c:pt idx="121">
                  <c:v>66</c:v>
                </c:pt>
                <c:pt idx="122">
                  <c:v>86.5</c:v>
                </c:pt>
                <c:pt idx="123">
                  <c:v>121.19999694824219</c:v>
                </c:pt>
                <c:pt idx="124">
                  <c:v>162.5</c:v>
                </c:pt>
                <c:pt idx="125">
                  <c:v>161.30000305175781</c:v>
                </c:pt>
                <c:pt idx="126">
                  <c:v>87</c:v>
                </c:pt>
                <c:pt idx="127">
                  <c:v>32</c:v>
                </c:pt>
                <c:pt idx="128">
                  <c:v>55.25</c:v>
                </c:pt>
                <c:pt idx="129">
                  <c:v>100</c:v>
                </c:pt>
                <c:pt idx="130">
                  <c:v>143</c:v>
                </c:pt>
                <c:pt idx="131">
                  <c:v>319</c:v>
                </c:pt>
                <c:pt idx="132">
                  <c:v>1691</c:v>
                </c:pt>
                <c:pt idx="133">
                  <c:v>6067</c:v>
                </c:pt>
                <c:pt idx="134">
                  <c:v>10960</c:v>
                </c:pt>
                <c:pt idx="135">
                  <c:v>10740</c:v>
                </c:pt>
                <c:pt idx="136">
                  <c:v>6205</c:v>
                </c:pt>
                <c:pt idx="137">
                  <c:v>2400</c:v>
                </c:pt>
                <c:pt idx="138">
                  <c:v>904.29998779296875</c:v>
                </c:pt>
                <c:pt idx="139">
                  <c:v>682.5</c:v>
                </c:pt>
                <c:pt idx="140">
                  <c:v>920</c:v>
                </c:pt>
                <c:pt idx="141">
                  <c:v>1289</c:v>
                </c:pt>
                <c:pt idx="142">
                  <c:v>1372</c:v>
                </c:pt>
                <c:pt idx="143">
                  <c:v>1002</c:v>
                </c:pt>
                <c:pt idx="144">
                  <c:v>538.79998779296875</c:v>
                </c:pt>
                <c:pt idx="145">
                  <c:v>243</c:v>
                </c:pt>
                <c:pt idx="146">
                  <c:v>138.5</c:v>
                </c:pt>
                <c:pt idx="147">
                  <c:v>125.80000305175781</c:v>
                </c:pt>
                <c:pt idx="148">
                  <c:v>107.69999694824219</c:v>
                </c:pt>
                <c:pt idx="149">
                  <c:v>113</c:v>
                </c:pt>
                <c:pt idx="150">
                  <c:v>110.5</c:v>
                </c:pt>
                <c:pt idx="151">
                  <c:v>68.5</c:v>
                </c:pt>
                <c:pt idx="152">
                  <c:v>68.5</c:v>
                </c:pt>
                <c:pt idx="153">
                  <c:v>124.19999694824219</c:v>
                </c:pt>
                <c:pt idx="154">
                  <c:v>148</c:v>
                </c:pt>
                <c:pt idx="155">
                  <c:v>145.80000305175781</c:v>
                </c:pt>
                <c:pt idx="156">
                  <c:v>163.80000305175781</c:v>
                </c:pt>
                <c:pt idx="157">
                  <c:v>158.5</c:v>
                </c:pt>
                <c:pt idx="158">
                  <c:v>147.5</c:v>
                </c:pt>
                <c:pt idx="159">
                  <c:v>150.80000305175781</c:v>
                </c:pt>
                <c:pt idx="160">
                  <c:v>134.69999694824219</c:v>
                </c:pt>
                <c:pt idx="161">
                  <c:v>126.5</c:v>
                </c:pt>
                <c:pt idx="162">
                  <c:v>135</c:v>
                </c:pt>
                <c:pt idx="163">
                  <c:v>169</c:v>
                </c:pt>
                <c:pt idx="164">
                  <c:v>195.80000305175781</c:v>
                </c:pt>
                <c:pt idx="165">
                  <c:v>182.69999694824219</c:v>
                </c:pt>
                <c:pt idx="166">
                  <c:v>143.80000305175781</c:v>
                </c:pt>
                <c:pt idx="167">
                  <c:v>96</c:v>
                </c:pt>
                <c:pt idx="168">
                  <c:v>84.75</c:v>
                </c:pt>
                <c:pt idx="169">
                  <c:v>98.25</c:v>
                </c:pt>
                <c:pt idx="170">
                  <c:v>87.25</c:v>
                </c:pt>
                <c:pt idx="171">
                  <c:v>73.5</c:v>
                </c:pt>
                <c:pt idx="172">
                  <c:v>68.5</c:v>
                </c:pt>
                <c:pt idx="173">
                  <c:v>62.5</c:v>
                </c:pt>
                <c:pt idx="174">
                  <c:v>91.25</c:v>
                </c:pt>
                <c:pt idx="175">
                  <c:v>106.30000305175781</c:v>
                </c:pt>
                <c:pt idx="176">
                  <c:v>101.30000305175781</c:v>
                </c:pt>
                <c:pt idx="177">
                  <c:v>118</c:v>
                </c:pt>
                <c:pt idx="178">
                  <c:v>114.80000305175781</c:v>
                </c:pt>
                <c:pt idx="179">
                  <c:v>130.30000305175781</c:v>
                </c:pt>
                <c:pt idx="180">
                  <c:v>215</c:v>
                </c:pt>
                <c:pt idx="181">
                  <c:v>663.79998779296875</c:v>
                </c:pt>
                <c:pt idx="182">
                  <c:v>3481</c:v>
                </c:pt>
                <c:pt idx="183">
                  <c:v>16960</c:v>
                </c:pt>
                <c:pt idx="184">
                  <c:v>42210</c:v>
                </c:pt>
                <c:pt idx="185">
                  <c:v>51960</c:v>
                </c:pt>
                <c:pt idx="186">
                  <c:v>31960</c:v>
                </c:pt>
                <c:pt idx="187">
                  <c:v>9603</c:v>
                </c:pt>
                <c:pt idx="188">
                  <c:v>1700</c:v>
                </c:pt>
                <c:pt idx="189">
                  <c:v>501.5</c:v>
                </c:pt>
                <c:pt idx="190">
                  <c:v>414.79998779296875</c:v>
                </c:pt>
                <c:pt idx="191">
                  <c:v>627</c:v>
                </c:pt>
                <c:pt idx="192">
                  <c:v>849.79998779296875</c:v>
                </c:pt>
                <c:pt idx="193">
                  <c:v>691.20001220703125</c:v>
                </c:pt>
                <c:pt idx="194">
                  <c:v>354.29998779296875</c:v>
                </c:pt>
                <c:pt idx="195">
                  <c:v>175.5</c:v>
                </c:pt>
                <c:pt idx="196">
                  <c:v>109.69999694824219</c:v>
                </c:pt>
                <c:pt idx="197">
                  <c:v>84.5</c:v>
                </c:pt>
                <c:pt idx="198">
                  <c:v>80.75</c:v>
                </c:pt>
                <c:pt idx="199">
                  <c:v>126.80000305175781</c:v>
                </c:pt>
                <c:pt idx="200">
                  <c:v>173.80000305175781</c:v>
                </c:pt>
                <c:pt idx="201">
                  <c:v>138.80000305175781</c:v>
                </c:pt>
                <c:pt idx="202">
                  <c:v>116</c:v>
                </c:pt>
                <c:pt idx="203">
                  <c:v>148.19999694824219</c:v>
                </c:pt>
                <c:pt idx="204">
                  <c:v>156.30000305175781</c:v>
                </c:pt>
                <c:pt idx="205">
                  <c:v>114.30000305175781</c:v>
                </c:pt>
                <c:pt idx="206">
                  <c:v>72.75</c:v>
                </c:pt>
                <c:pt idx="207">
                  <c:v>53.25</c:v>
                </c:pt>
                <c:pt idx="208">
                  <c:v>65.25</c:v>
                </c:pt>
                <c:pt idx="209">
                  <c:v>125</c:v>
                </c:pt>
                <c:pt idx="210">
                  <c:v>172.19999694824219</c:v>
                </c:pt>
                <c:pt idx="211">
                  <c:v>188.30000305175781</c:v>
                </c:pt>
                <c:pt idx="212">
                  <c:v>220.30000305175781</c:v>
                </c:pt>
                <c:pt idx="213">
                  <c:v>225.19999694824219</c:v>
                </c:pt>
                <c:pt idx="214">
                  <c:v>192.80000305175781</c:v>
                </c:pt>
                <c:pt idx="215">
                  <c:v>158.30000305175781</c:v>
                </c:pt>
                <c:pt idx="216">
                  <c:v>113.80000305175781</c:v>
                </c:pt>
                <c:pt idx="217">
                  <c:v>128</c:v>
                </c:pt>
                <c:pt idx="218">
                  <c:v>195</c:v>
                </c:pt>
                <c:pt idx="219">
                  <c:v>178.30000305175781</c:v>
                </c:pt>
                <c:pt idx="220">
                  <c:v>135.5</c:v>
                </c:pt>
                <c:pt idx="221">
                  <c:v>197.5</c:v>
                </c:pt>
                <c:pt idx="222">
                  <c:v>254.5</c:v>
                </c:pt>
                <c:pt idx="223">
                  <c:v>227.30000305175781</c:v>
                </c:pt>
                <c:pt idx="224">
                  <c:v>200</c:v>
                </c:pt>
                <c:pt idx="225">
                  <c:v>200</c:v>
                </c:pt>
                <c:pt idx="226">
                  <c:v>205.80000305175781</c:v>
                </c:pt>
                <c:pt idx="227">
                  <c:v>213</c:v>
                </c:pt>
                <c:pt idx="228">
                  <c:v>223.69999694824219</c:v>
                </c:pt>
                <c:pt idx="229">
                  <c:v>307.79998779296875</c:v>
                </c:pt>
                <c:pt idx="230">
                  <c:v>457.5</c:v>
                </c:pt>
                <c:pt idx="231">
                  <c:v>761.5</c:v>
                </c:pt>
                <c:pt idx="232">
                  <c:v>3087</c:v>
                </c:pt>
                <c:pt idx="233">
                  <c:v>23960</c:v>
                </c:pt>
                <c:pt idx="234">
                  <c:v>90740</c:v>
                </c:pt>
                <c:pt idx="235">
                  <c:v>142700</c:v>
                </c:pt>
                <c:pt idx="236">
                  <c:v>99720</c:v>
                </c:pt>
                <c:pt idx="237">
                  <c:v>30160</c:v>
                </c:pt>
                <c:pt idx="238">
                  <c:v>4291</c:v>
                </c:pt>
                <c:pt idx="239">
                  <c:v>929.70001220703125</c:v>
                </c:pt>
                <c:pt idx="240">
                  <c:v>972.70001220703125</c:v>
                </c:pt>
                <c:pt idx="241">
                  <c:v>1351</c:v>
                </c:pt>
                <c:pt idx="242">
                  <c:v>1410</c:v>
                </c:pt>
                <c:pt idx="243">
                  <c:v>1063</c:v>
                </c:pt>
                <c:pt idx="244">
                  <c:v>629.5</c:v>
                </c:pt>
                <c:pt idx="245">
                  <c:v>364.5</c:v>
                </c:pt>
                <c:pt idx="246">
                  <c:v>265</c:v>
                </c:pt>
                <c:pt idx="247">
                  <c:v>260.5</c:v>
                </c:pt>
                <c:pt idx="248">
                  <c:v>291.5</c:v>
                </c:pt>
                <c:pt idx="249">
                  <c:v>267.20001220703125</c:v>
                </c:pt>
                <c:pt idx="250">
                  <c:v>212.30000305175781</c:v>
                </c:pt>
                <c:pt idx="251">
                  <c:v>211</c:v>
                </c:pt>
                <c:pt idx="252">
                  <c:v>202.30000305175781</c:v>
                </c:pt>
                <c:pt idx="253">
                  <c:v>225.5</c:v>
                </c:pt>
                <c:pt idx="254">
                  <c:v>349.29998779296875</c:v>
                </c:pt>
                <c:pt idx="255">
                  <c:v>395.79998779296875</c:v>
                </c:pt>
                <c:pt idx="256">
                  <c:v>329.29998779296875</c:v>
                </c:pt>
                <c:pt idx="257">
                  <c:v>276</c:v>
                </c:pt>
                <c:pt idx="258">
                  <c:v>218.30000305175781</c:v>
                </c:pt>
                <c:pt idx="259">
                  <c:v>163.5</c:v>
                </c:pt>
                <c:pt idx="260">
                  <c:v>138.5</c:v>
                </c:pt>
                <c:pt idx="261">
                  <c:v>157.69999694824219</c:v>
                </c:pt>
                <c:pt idx="262">
                  <c:v>220.80000305175781</c:v>
                </c:pt>
                <c:pt idx="263">
                  <c:v>222.30000305175781</c:v>
                </c:pt>
                <c:pt idx="264">
                  <c:v>212.30000305175781</c:v>
                </c:pt>
                <c:pt idx="265">
                  <c:v>224.30000305175781</c:v>
                </c:pt>
                <c:pt idx="266">
                  <c:v>181.69999694824219</c:v>
                </c:pt>
                <c:pt idx="267">
                  <c:v>159</c:v>
                </c:pt>
                <c:pt idx="268">
                  <c:v>168</c:v>
                </c:pt>
                <c:pt idx="269">
                  <c:v>176.80000305175781</c:v>
                </c:pt>
                <c:pt idx="270">
                  <c:v>200.69999694824219</c:v>
                </c:pt>
                <c:pt idx="271">
                  <c:v>206</c:v>
                </c:pt>
                <c:pt idx="272">
                  <c:v>237</c:v>
                </c:pt>
                <c:pt idx="273">
                  <c:v>306.29998779296875</c:v>
                </c:pt>
                <c:pt idx="274">
                  <c:v>326.79998779296875</c:v>
                </c:pt>
                <c:pt idx="275">
                  <c:v>360.5</c:v>
                </c:pt>
                <c:pt idx="276">
                  <c:v>415.70001220703125</c:v>
                </c:pt>
                <c:pt idx="277">
                  <c:v>403.70001220703125</c:v>
                </c:pt>
                <c:pt idx="278">
                  <c:v>431</c:v>
                </c:pt>
                <c:pt idx="279">
                  <c:v>483.20001220703125</c:v>
                </c:pt>
                <c:pt idx="280">
                  <c:v>394.70001220703125</c:v>
                </c:pt>
                <c:pt idx="281">
                  <c:v>355.79998779296875</c:v>
                </c:pt>
                <c:pt idx="282">
                  <c:v>2110</c:v>
                </c:pt>
                <c:pt idx="283">
                  <c:v>21820</c:v>
                </c:pt>
                <c:pt idx="284">
                  <c:v>118900</c:v>
                </c:pt>
                <c:pt idx="285">
                  <c:v>233800</c:v>
                </c:pt>
                <c:pt idx="286">
                  <c:v>194400</c:v>
                </c:pt>
                <c:pt idx="287">
                  <c:v>65580</c:v>
                </c:pt>
                <c:pt idx="288">
                  <c:v>6646</c:v>
                </c:pt>
                <c:pt idx="289">
                  <c:v>812</c:v>
                </c:pt>
                <c:pt idx="290">
                  <c:v>589.5</c:v>
                </c:pt>
                <c:pt idx="291">
                  <c:v>1326</c:v>
                </c:pt>
                <c:pt idx="292">
                  <c:v>1734</c:v>
                </c:pt>
                <c:pt idx="293">
                  <c:v>1158</c:v>
                </c:pt>
                <c:pt idx="294">
                  <c:v>487</c:v>
                </c:pt>
                <c:pt idx="295">
                  <c:v>259</c:v>
                </c:pt>
                <c:pt idx="296">
                  <c:v>467</c:v>
                </c:pt>
                <c:pt idx="297">
                  <c:v>1029</c:v>
                </c:pt>
                <c:pt idx="298">
                  <c:v>1217</c:v>
                </c:pt>
                <c:pt idx="299">
                  <c:v>754.79998779296875</c:v>
                </c:pt>
                <c:pt idx="300">
                  <c:v>300</c:v>
                </c:pt>
                <c:pt idx="301">
                  <c:v>144</c:v>
                </c:pt>
                <c:pt idx="302">
                  <c:v>176.80000305175781</c:v>
                </c:pt>
                <c:pt idx="303">
                  <c:v>608.5</c:v>
                </c:pt>
                <c:pt idx="304">
                  <c:v>1341</c:v>
                </c:pt>
                <c:pt idx="305">
                  <c:v>1408</c:v>
                </c:pt>
                <c:pt idx="306">
                  <c:v>719.5</c:v>
                </c:pt>
                <c:pt idx="307">
                  <c:v>289.29998779296875</c:v>
                </c:pt>
                <c:pt idx="308">
                  <c:v>258</c:v>
                </c:pt>
                <c:pt idx="309">
                  <c:v>269.20001220703125</c:v>
                </c:pt>
                <c:pt idx="310">
                  <c:v>315.5</c:v>
                </c:pt>
                <c:pt idx="311">
                  <c:v>347.79998779296875</c:v>
                </c:pt>
                <c:pt idx="312">
                  <c:v>277</c:v>
                </c:pt>
                <c:pt idx="313">
                  <c:v>184.30000305175781</c:v>
                </c:pt>
                <c:pt idx="314">
                  <c:v>234.19999694824219</c:v>
                </c:pt>
                <c:pt idx="315">
                  <c:v>385.5</c:v>
                </c:pt>
                <c:pt idx="316">
                  <c:v>457.70001220703125</c:v>
                </c:pt>
                <c:pt idx="317">
                  <c:v>379</c:v>
                </c:pt>
                <c:pt idx="318">
                  <c:v>248.5</c:v>
                </c:pt>
                <c:pt idx="319">
                  <c:v>188.30000305175781</c:v>
                </c:pt>
                <c:pt idx="320">
                  <c:v>130.80000305175781</c:v>
                </c:pt>
                <c:pt idx="321">
                  <c:v>114.30000305175781</c:v>
                </c:pt>
                <c:pt idx="322">
                  <c:v>265.79998779296875</c:v>
                </c:pt>
                <c:pt idx="323">
                  <c:v>394.20001220703125</c:v>
                </c:pt>
                <c:pt idx="324">
                  <c:v>312</c:v>
                </c:pt>
                <c:pt idx="325">
                  <c:v>199.5</c:v>
                </c:pt>
                <c:pt idx="326">
                  <c:v>264</c:v>
                </c:pt>
                <c:pt idx="327">
                  <c:v>413</c:v>
                </c:pt>
                <c:pt idx="328">
                  <c:v>499</c:v>
                </c:pt>
                <c:pt idx="329">
                  <c:v>511.20001220703125</c:v>
                </c:pt>
                <c:pt idx="330">
                  <c:v>405.79998779296875</c:v>
                </c:pt>
                <c:pt idx="331">
                  <c:v>327.5</c:v>
                </c:pt>
                <c:pt idx="332">
                  <c:v>1177</c:v>
                </c:pt>
                <c:pt idx="333">
                  <c:v>13540</c:v>
                </c:pt>
                <c:pt idx="334">
                  <c:v>103100</c:v>
                </c:pt>
                <c:pt idx="335">
                  <c:v>246500</c:v>
                </c:pt>
                <c:pt idx="336">
                  <c:v>244000</c:v>
                </c:pt>
                <c:pt idx="337">
                  <c:v>100300</c:v>
                </c:pt>
                <c:pt idx="338">
                  <c:v>13320</c:v>
                </c:pt>
                <c:pt idx="339">
                  <c:v>1485</c:v>
                </c:pt>
                <c:pt idx="340">
                  <c:v>920.5</c:v>
                </c:pt>
                <c:pt idx="341">
                  <c:v>1875</c:v>
                </c:pt>
                <c:pt idx="342">
                  <c:v>2521</c:v>
                </c:pt>
                <c:pt idx="343">
                  <c:v>1791</c:v>
                </c:pt>
                <c:pt idx="344">
                  <c:v>818.5</c:v>
                </c:pt>
                <c:pt idx="345">
                  <c:v>468.29998779296875</c:v>
                </c:pt>
                <c:pt idx="346">
                  <c:v>746.79998779296875</c:v>
                </c:pt>
                <c:pt idx="347">
                  <c:v>1818</c:v>
                </c:pt>
                <c:pt idx="348">
                  <c:v>2364</c:v>
                </c:pt>
                <c:pt idx="349">
                  <c:v>1406</c:v>
                </c:pt>
                <c:pt idx="350">
                  <c:v>416.79998779296875</c:v>
                </c:pt>
                <c:pt idx="351">
                  <c:v>198</c:v>
                </c:pt>
                <c:pt idx="352">
                  <c:v>214.80000305175781</c:v>
                </c:pt>
                <c:pt idx="353">
                  <c:v>523.20001220703125</c:v>
                </c:pt>
                <c:pt idx="354">
                  <c:v>1259</c:v>
                </c:pt>
                <c:pt idx="355">
                  <c:v>1543</c:v>
                </c:pt>
                <c:pt idx="356">
                  <c:v>994</c:v>
                </c:pt>
                <c:pt idx="357">
                  <c:v>485.29998779296875</c:v>
                </c:pt>
                <c:pt idx="358">
                  <c:v>300.20001220703125</c:v>
                </c:pt>
                <c:pt idx="359">
                  <c:v>284</c:v>
                </c:pt>
                <c:pt idx="360">
                  <c:v>352</c:v>
                </c:pt>
                <c:pt idx="361">
                  <c:v>282.5</c:v>
                </c:pt>
                <c:pt idx="362">
                  <c:v>191.5</c:v>
                </c:pt>
                <c:pt idx="363">
                  <c:v>206.69999694824219</c:v>
                </c:pt>
                <c:pt idx="364">
                  <c:v>238.5</c:v>
                </c:pt>
                <c:pt idx="365">
                  <c:v>366.5</c:v>
                </c:pt>
                <c:pt idx="366">
                  <c:v>531.29998779296875</c:v>
                </c:pt>
                <c:pt idx="367">
                  <c:v>497.79998779296875</c:v>
                </c:pt>
                <c:pt idx="368">
                  <c:v>323.20001220703125</c:v>
                </c:pt>
                <c:pt idx="369">
                  <c:v>206</c:v>
                </c:pt>
                <c:pt idx="370">
                  <c:v>193</c:v>
                </c:pt>
                <c:pt idx="371">
                  <c:v>194.5</c:v>
                </c:pt>
                <c:pt idx="372">
                  <c:v>188</c:v>
                </c:pt>
                <c:pt idx="373">
                  <c:v>227.69999694824219</c:v>
                </c:pt>
                <c:pt idx="374">
                  <c:v>253.80000305175781</c:v>
                </c:pt>
                <c:pt idx="375">
                  <c:v>252.5</c:v>
                </c:pt>
                <c:pt idx="376">
                  <c:v>305.79998779296875</c:v>
                </c:pt>
                <c:pt idx="377">
                  <c:v>361.5</c:v>
                </c:pt>
                <c:pt idx="378">
                  <c:v>359</c:v>
                </c:pt>
                <c:pt idx="379">
                  <c:v>421.29998779296875</c:v>
                </c:pt>
                <c:pt idx="380">
                  <c:v>489.5</c:v>
                </c:pt>
                <c:pt idx="381">
                  <c:v>480</c:v>
                </c:pt>
                <c:pt idx="382">
                  <c:v>1175</c:v>
                </c:pt>
                <c:pt idx="383">
                  <c:v>9277</c:v>
                </c:pt>
                <c:pt idx="384">
                  <c:v>63830</c:v>
                </c:pt>
                <c:pt idx="385">
                  <c:v>164400</c:v>
                </c:pt>
                <c:pt idx="386">
                  <c:v>184500</c:v>
                </c:pt>
                <c:pt idx="387">
                  <c:v>91170</c:v>
                </c:pt>
                <c:pt idx="388">
                  <c:v>16970</c:v>
                </c:pt>
                <c:pt idx="389">
                  <c:v>1660</c:v>
                </c:pt>
                <c:pt idx="390">
                  <c:v>693.5</c:v>
                </c:pt>
                <c:pt idx="391">
                  <c:v>988.5</c:v>
                </c:pt>
                <c:pt idx="392">
                  <c:v>1385</c:v>
                </c:pt>
                <c:pt idx="393">
                  <c:v>1137</c:v>
                </c:pt>
                <c:pt idx="394">
                  <c:v>526</c:v>
                </c:pt>
                <c:pt idx="395">
                  <c:v>214.80000305175781</c:v>
                </c:pt>
                <c:pt idx="396">
                  <c:v>316.79998779296875</c:v>
                </c:pt>
                <c:pt idx="397">
                  <c:v>1127</c:v>
                </c:pt>
                <c:pt idx="398">
                  <c:v>1876</c:v>
                </c:pt>
                <c:pt idx="399">
                  <c:v>1334</c:v>
                </c:pt>
                <c:pt idx="400">
                  <c:v>397.79998779296875</c:v>
                </c:pt>
                <c:pt idx="401">
                  <c:v>96.5</c:v>
                </c:pt>
                <c:pt idx="402">
                  <c:v>100.80000305175781</c:v>
                </c:pt>
                <c:pt idx="403">
                  <c:v>178.5</c:v>
                </c:pt>
                <c:pt idx="404">
                  <c:v>403.20001220703125</c:v>
                </c:pt>
                <c:pt idx="405">
                  <c:v>576.79998779296875</c:v>
                </c:pt>
                <c:pt idx="406">
                  <c:v>442.29998779296875</c:v>
                </c:pt>
                <c:pt idx="407">
                  <c:v>203.80000305175781</c:v>
                </c:pt>
                <c:pt idx="408">
                  <c:v>100.5</c:v>
                </c:pt>
                <c:pt idx="409">
                  <c:v>116.5</c:v>
                </c:pt>
                <c:pt idx="410">
                  <c:v>178.80000305175781</c:v>
                </c:pt>
                <c:pt idx="411">
                  <c:v>213</c:v>
                </c:pt>
                <c:pt idx="412">
                  <c:v>176.80000305175781</c:v>
                </c:pt>
                <c:pt idx="413">
                  <c:v>163.5</c:v>
                </c:pt>
                <c:pt idx="414">
                  <c:v>222</c:v>
                </c:pt>
                <c:pt idx="415">
                  <c:v>258</c:v>
                </c:pt>
                <c:pt idx="416">
                  <c:v>269</c:v>
                </c:pt>
                <c:pt idx="417">
                  <c:v>242</c:v>
                </c:pt>
                <c:pt idx="418">
                  <c:v>145</c:v>
                </c:pt>
                <c:pt idx="419">
                  <c:v>84.75</c:v>
                </c:pt>
                <c:pt idx="420">
                  <c:v>108</c:v>
                </c:pt>
                <c:pt idx="421">
                  <c:v>161</c:v>
                </c:pt>
                <c:pt idx="422">
                  <c:v>227.5</c:v>
                </c:pt>
                <c:pt idx="423">
                  <c:v>234.19999694824219</c:v>
                </c:pt>
                <c:pt idx="424">
                  <c:v>159.5</c:v>
                </c:pt>
                <c:pt idx="425">
                  <c:v>133.30000305175781</c:v>
                </c:pt>
                <c:pt idx="426">
                  <c:v>201.5</c:v>
                </c:pt>
                <c:pt idx="427">
                  <c:v>259</c:v>
                </c:pt>
                <c:pt idx="428">
                  <c:v>250</c:v>
                </c:pt>
                <c:pt idx="429">
                  <c:v>243.80000305175781</c:v>
                </c:pt>
                <c:pt idx="430">
                  <c:v>270.5</c:v>
                </c:pt>
                <c:pt idx="431">
                  <c:v>359.20001220703125</c:v>
                </c:pt>
                <c:pt idx="432">
                  <c:v>1002</c:v>
                </c:pt>
                <c:pt idx="433">
                  <c:v>5329</c:v>
                </c:pt>
                <c:pt idx="434">
                  <c:v>28880</c:v>
                </c:pt>
                <c:pt idx="435">
                  <c:v>72710</c:v>
                </c:pt>
                <c:pt idx="436">
                  <c:v>85320</c:v>
                </c:pt>
                <c:pt idx="437">
                  <c:v>47060</c:v>
                </c:pt>
                <c:pt idx="438">
                  <c:v>11430</c:v>
                </c:pt>
                <c:pt idx="439">
                  <c:v>1607</c:v>
                </c:pt>
                <c:pt idx="440">
                  <c:v>560</c:v>
                </c:pt>
                <c:pt idx="441">
                  <c:v>619</c:v>
                </c:pt>
                <c:pt idx="442">
                  <c:v>721</c:v>
                </c:pt>
                <c:pt idx="443">
                  <c:v>576.5</c:v>
                </c:pt>
                <c:pt idx="444">
                  <c:v>335.5</c:v>
                </c:pt>
                <c:pt idx="445">
                  <c:v>215.80000305175781</c:v>
                </c:pt>
                <c:pt idx="446">
                  <c:v>228.5</c:v>
                </c:pt>
                <c:pt idx="447">
                  <c:v>459</c:v>
                </c:pt>
                <c:pt idx="448">
                  <c:v>732.20001220703125</c:v>
                </c:pt>
                <c:pt idx="449">
                  <c:v>589.79998779296875</c:v>
                </c:pt>
                <c:pt idx="450">
                  <c:v>209.80000305175781</c:v>
                </c:pt>
                <c:pt idx="451">
                  <c:v>64.75</c:v>
                </c:pt>
                <c:pt idx="452">
                  <c:v>85.75</c:v>
                </c:pt>
                <c:pt idx="453">
                  <c:v>106.69999694824219</c:v>
                </c:pt>
                <c:pt idx="454">
                  <c:v>147.5</c:v>
                </c:pt>
                <c:pt idx="455">
                  <c:v>168.5</c:v>
                </c:pt>
                <c:pt idx="456">
                  <c:v>127.5</c:v>
                </c:pt>
                <c:pt idx="457">
                  <c:v>94.75</c:v>
                </c:pt>
                <c:pt idx="458">
                  <c:v>90</c:v>
                </c:pt>
                <c:pt idx="459">
                  <c:v>100</c:v>
                </c:pt>
                <c:pt idx="460">
                  <c:v>129.30000305175781</c:v>
                </c:pt>
                <c:pt idx="461">
                  <c:v>113.80000305175781</c:v>
                </c:pt>
                <c:pt idx="462">
                  <c:v>86.25</c:v>
                </c:pt>
                <c:pt idx="463">
                  <c:v>84.5</c:v>
                </c:pt>
                <c:pt idx="464">
                  <c:v>70.5</c:v>
                </c:pt>
                <c:pt idx="465">
                  <c:v>77.75</c:v>
                </c:pt>
                <c:pt idx="466">
                  <c:v>112.30000305175781</c:v>
                </c:pt>
                <c:pt idx="467">
                  <c:v>116.5</c:v>
                </c:pt>
                <c:pt idx="468">
                  <c:v>111.5</c:v>
                </c:pt>
                <c:pt idx="469">
                  <c:v>135.30000305175781</c:v>
                </c:pt>
                <c:pt idx="470">
                  <c:v>120.5</c:v>
                </c:pt>
                <c:pt idx="471">
                  <c:v>85.5</c:v>
                </c:pt>
                <c:pt idx="472">
                  <c:v>77.25</c:v>
                </c:pt>
                <c:pt idx="473">
                  <c:v>62.5</c:v>
                </c:pt>
                <c:pt idx="474">
                  <c:v>62.75</c:v>
                </c:pt>
                <c:pt idx="475">
                  <c:v>76</c:v>
                </c:pt>
                <c:pt idx="476">
                  <c:v>82</c:v>
                </c:pt>
                <c:pt idx="477">
                  <c:v>95.25</c:v>
                </c:pt>
                <c:pt idx="478">
                  <c:v>121.80000305175781</c:v>
                </c:pt>
                <c:pt idx="479">
                  <c:v>130</c:v>
                </c:pt>
                <c:pt idx="480">
                  <c:v>157.30000305175781</c:v>
                </c:pt>
                <c:pt idx="481">
                  <c:v>300.5</c:v>
                </c:pt>
                <c:pt idx="482">
                  <c:v>873.5</c:v>
                </c:pt>
                <c:pt idx="483">
                  <c:v>3123</c:v>
                </c:pt>
                <c:pt idx="484">
                  <c:v>10100</c:v>
                </c:pt>
                <c:pt idx="485">
                  <c:v>20800</c:v>
                </c:pt>
                <c:pt idx="486">
                  <c:v>24390</c:v>
                </c:pt>
                <c:pt idx="487">
                  <c:v>15990</c:v>
                </c:pt>
                <c:pt idx="488">
                  <c:v>5867</c:v>
                </c:pt>
                <c:pt idx="489">
                  <c:v>1365</c:v>
                </c:pt>
                <c:pt idx="490">
                  <c:v>334.79998779296875</c:v>
                </c:pt>
                <c:pt idx="491">
                  <c:v>180</c:v>
                </c:pt>
                <c:pt idx="492">
                  <c:v>169.19999694824219</c:v>
                </c:pt>
                <c:pt idx="493">
                  <c:v>117.5</c:v>
                </c:pt>
                <c:pt idx="494">
                  <c:v>62.75</c:v>
                </c:pt>
                <c:pt idx="495">
                  <c:v>39.5</c:v>
                </c:pt>
                <c:pt idx="496">
                  <c:v>48.75</c:v>
                </c:pt>
                <c:pt idx="497">
                  <c:v>80.25</c:v>
                </c:pt>
                <c:pt idx="498">
                  <c:v>98.5</c:v>
                </c:pt>
                <c:pt idx="499">
                  <c:v>81.25</c:v>
                </c:pt>
                <c:pt idx="500">
                  <c:v>69</c:v>
                </c:pt>
                <c:pt idx="501">
                  <c:v>79.5</c:v>
                </c:pt>
                <c:pt idx="502">
                  <c:v>62.5</c:v>
                </c:pt>
                <c:pt idx="503">
                  <c:v>26.25</c:v>
                </c:pt>
                <c:pt idx="504">
                  <c:v>24.75</c:v>
                </c:pt>
                <c:pt idx="505">
                  <c:v>55.75</c:v>
                </c:pt>
                <c:pt idx="506">
                  <c:v>81.5</c:v>
                </c:pt>
                <c:pt idx="507">
                  <c:v>85.25</c:v>
                </c:pt>
                <c:pt idx="508">
                  <c:v>88</c:v>
                </c:pt>
                <c:pt idx="509">
                  <c:v>87.25</c:v>
                </c:pt>
                <c:pt idx="510">
                  <c:v>55.75</c:v>
                </c:pt>
                <c:pt idx="511">
                  <c:v>29.75</c:v>
                </c:pt>
                <c:pt idx="512">
                  <c:v>27</c:v>
                </c:pt>
                <c:pt idx="513">
                  <c:v>29.75</c:v>
                </c:pt>
                <c:pt idx="514">
                  <c:v>38.75</c:v>
                </c:pt>
                <c:pt idx="515">
                  <c:v>60.75</c:v>
                </c:pt>
                <c:pt idx="516">
                  <c:v>76.25</c:v>
                </c:pt>
                <c:pt idx="517">
                  <c:v>80.25</c:v>
                </c:pt>
                <c:pt idx="518">
                  <c:v>109.30000305175781</c:v>
                </c:pt>
                <c:pt idx="519">
                  <c:v>120</c:v>
                </c:pt>
                <c:pt idx="520">
                  <c:v>71.75</c:v>
                </c:pt>
                <c:pt idx="521">
                  <c:v>29.25</c:v>
                </c:pt>
                <c:pt idx="522">
                  <c:v>24.5</c:v>
                </c:pt>
                <c:pt idx="523">
                  <c:v>38.75</c:v>
                </c:pt>
                <c:pt idx="524">
                  <c:v>77</c:v>
                </c:pt>
                <c:pt idx="525">
                  <c:v>127.80000305175781</c:v>
                </c:pt>
                <c:pt idx="526">
                  <c:v>152.5</c:v>
                </c:pt>
                <c:pt idx="527">
                  <c:v>131.69999694824219</c:v>
                </c:pt>
                <c:pt idx="528">
                  <c:v>112.30000305175781</c:v>
                </c:pt>
                <c:pt idx="529">
                  <c:v>121.19999694824219</c:v>
                </c:pt>
                <c:pt idx="530">
                  <c:v>121.19999694824219</c:v>
                </c:pt>
                <c:pt idx="531">
                  <c:v>170</c:v>
                </c:pt>
                <c:pt idx="532">
                  <c:v>356</c:v>
                </c:pt>
                <c:pt idx="533">
                  <c:v>958.20001220703125</c:v>
                </c:pt>
                <c:pt idx="534">
                  <c:v>2825</c:v>
                </c:pt>
                <c:pt idx="535">
                  <c:v>5706</c:v>
                </c:pt>
                <c:pt idx="536">
                  <c:v>6815</c:v>
                </c:pt>
                <c:pt idx="537">
                  <c:v>4780</c:v>
                </c:pt>
                <c:pt idx="538">
                  <c:v>2073</c:v>
                </c:pt>
                <c:pt idx="539">
                  <c:v>758</c:v>
                </c:pt>
                <c:pt idx="540">
                  <c:v>434.29998779296875</c:v>
                </c:pt>
                <c:pt idx="541">
                  <c:v>309</c:v>
                </c:pt>
                <c:pt idx="542">
                  <c:v>191</c:v>
                </c:pt>
                <c:pt idx="543">
                  <c:v>132.69999694824219</c:v>
                </c:pt>
                <c:pt idx="544">
                  <c:v>133.30000305175781</c:v>
                </c:pt>
                <c:pt idx="545">
                  <c:v>122</c:v>
                </c:pt>
                <c:pt idx="546">
                  <c:v>88</c:v>
                </c:pt>
                <c:pt idx="547">
                  <c:v>64.5</c:v>
                </c:pt>
                <c:pt idx="548">
                  <c:v>64.25</c:v>
                </c:pt>
                <c:pt idx="549">
                  <c:v>90.75</c:v>
                </c:pt>
                <c:pt idx="550">
                  <c:v>102.30000305175781</c:v>
                </c:pt>
                <c:pt idx="551">
                  <c:v>140.5</c:v>
                </c:pt>
                <c:pt idx="552">
                  <c:v>177.80000305175781</c:v>
                </c:pt>
                <c:pt idx="553">
                  <c:v>129.30000305175781</c:v>
                </c:pt>
                <c:pt idx="554">
                  <c:v>111.69999694824219</c:v>
                </c:pt>
                <c:pt idx="555">
                  <c:v>150</c:v>
                </c:pt>
                <c:pt idx="556">
                  <c:v>140.5</c:v>
                </c:pt>
                <c:pt idx="557">
                  <c:v>106</c:v>
                </c:pt>
                <c:pt idx="558">
                  <c:v>84</c:v>
                </c:pt>
                <c:pt idx="559">
                  <c:v>74.75</c:v>
                </c:pt>
                <c:pt idx="560">
                  <c:v>94</c:v>
                </c:pt>
                <c:pt idx="561">
                  <c:v>102.80000305175781</c:v>
                </c:pt>
                <c:pt idx="562">
                  <c:v>82.5</c:v>
                </c:pt>
                <c:pt idx="563">
                  <c:v>59.5</c:v>
                </c:pt>
                <c:pt idx="564">
                  <c:v>38.75</c:v>
                </c:pt>
                <c:pt idx="565">
                  <c:v>32.25</c:v>
                </c:pt>
                <c:pt idx="566">
                  <c:v>55.75</c:v>
                </c:pt>
                <c:pt idx="567">
                  <c:v>75.25</c:v>
                </c:pt>
                <c:pt idx="568">
                  <c:v>48.5</c:v>
                </c:pt>
                <c:pt idx="569">
                  <c:v>30.5</c:v>
                </c:pt>
                <c:pt idx="570">
                  <c:v>46.5</c:v>
                </c:pt>
                <c:pt idx="571">
                  <c:v>44.75</c:v>
                </c:pt>
                <c:pt idx="572">
                  <c:v>32.5</c:v>
                </c:pt>
                <c:pt idx="573">
                  <c:v>37.25</c:v>
                </c:pt>
                <c:pt idx="574">
                  <c:v>38.5</c:v>
                </c:pt>
                <c:pt idx="575">
                  <c:v>23.25</c:v>
                </c:pt>
                <c:pt idx="576">
                  <c:v>11.25</c:v>
                </c:pt>
                <c:pt idx="577">
                  <c:v>33.5</c:v>
                </c:pt>
                <c:pt idx="578">
                  <c:v>87.5</c:v>
                </c:pt>
                <c:pt idx="579">
                  <c:v>138</c:v>
                </c:pt>
                <c:pt idx="580">
                  <c:v>155.80000305175781</c:v>
                </c:pt>
                <c:pt idx="581">
                  <c:v>136.30000305175781</c:v>
                </c:pt>
                <c:pt idx="582">
                  <c:v>133.69999694824219</c:v>
                </c:pt>
                <c:pt idx="583">
                  <c:v>311.20001220703125</c:v>
                </c:pt>
                <c:pt idx="584">
                  <c:v>864.79998779296875</c:v>
                </c:pt>
                <c:pt idx="585">
                  <c:v>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9F-433A-99A7-FD8945FF3430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{18 min}'!$G$10:$G$11</c:f>
              <c:numCache>
                <c:formatCode>General</c:formatCode>
                <c:ptCount val="2"/>
                <c:pt idx="0">
                  <c:v>524.944580078125</c:v>
                </c:pt>
                <c:pt idx="1">
                  <c:v>528.29888916015625</c:v>
                </c:pt>
              </c:numCache>
            </c:numRef>
          </c:xVal>
          <c:yVal>
            <c:numRef>
              <c:f>'Sheet1 {18 min}'!$F$13:$F$14</c:f>
              <c:numCache>
                <c:formatCode>General</c:formatCode>
                <c:ptCount val="2"/>
                <c:pt idx="0">
                  <c:v>24650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9F-433A-99A7-FD8945FF3430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{18 min}'!$G$4,'Sheet1 {18 min}'!$G$4)</c:f>
              <c:numCache>
                <c:formatCode>General</c:formatCode>
                <c:ptCount val="2"/>
                <c:pt idx="0">
                  <c:v>526.6522216796875</c:v>
                </c:pt>
                <c:pt idx="1">
                  <c:v>526.6522216796875</c:v>
                </c:pt>
              </c:numCache>
            </c:numRef>
          </c:xVal>
          <c:yVal>
            <c:numRef>
              <c:f>'Sheet1 {18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24650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9F-433A-99A7-FD8945FF3430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{18 min}'!$D$1:$D$13</c:f>
              <c:numCache>
                <c:formatCode>General</c:formatCode>
                <c:ptCount val="13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min}'!$E$1:$E$28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10960</c:v>
                </c:pt>
                <c:pt idx="3">
                  <c:v>51960</c:v>
                </c:pt>
                <c:pt idx="4">
                  <c:v>142700</c:v>
                </c:pt>
                <c:pt idx="5">
                  <c:v>233800</c:v>
                </c:pt>
                <c:pt idx="6">
                  <c:v>246500</c:v>
                </c:pt>
                <c:pt idx="7">
                  <c:v>184500</c:v>
                </c:pt>
                <c:pt idx="8">
                  <c:v>85320</c:v>
                </c:pt>
                <c:pt idx="9">
                  <c:v>24390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9F-433A-99A7-FD8945FF3430}"/>
            </c:ext>
          </c:extLst>
        </c:ser>
        <c:ser>
          <c:idx val="4"/>
          <c:order val="4"/>
          <c:tx>
            <c:v>Binomial p = 0.293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min}'!$P$1:$P$31</c:f>
              <c:numCache>
                <c:formatCode>General</c:formatCode>
                <c:ptCount val="31"/>
                <c:pt idx="0">
                  <c:v>55.606064716477832</c:v>
                </c:pt>
                <c:pt idx="1">
                  <c:v>1208.4466855127509</c:v>
                </c:pt>
                <c:pt idx="2">
                  <c:v>10852.538159728945</c:v>
                </c:pt>
                <c:pt idx="3">
                  <c:v>51885.337537570274</c:v>
                </c:pt>
                <c:pt idx="4">
                  <c:v>142740.95632734711</c:v>
                </c:pt>
                <c:pt idx="5">
                  <c:v>233798.06806808483</c:v>
                </c:pt>
                <c:pt idx="6">
                  <c:v>246387.90984369413</c:v>
                </c:pt>
                <c:pt idx="7">
                  <c:v>185201.40174012186</c:v>
                </c:pt>
                <c:pt idx="8">
                  <c:v>83145.580185752231</c:v>
                </c:pt>
                <c:pt idx="9">
                  <c:v>25829.168790126732</c:v>
                </c:pt>
                <c:pt idx="10">
                  <c:v>6166.7669857063311</c:v>
                </c:pt>
                <c:pt idx="11">
                  <c:v>1204.5833143436578</c:v>
                </c:pt>
                <c:pt idx="12">
                  <c:v>200.29686198261635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9F-433A-99A7-FD8945FF3430}"/>
            </c:ext>
          </c:extLst>
        </c:ser>
        <c:ser>
          <c:idx val="5"/>
          <c:order val="5"/>
          <c:tx>
            <c:v>Bimodal(1) 5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min}'!$M$1:$M$31</c:f>
              <c:numCache>
                <c:formatCode>General</c:formatCode>
                <c:ptCount val="31"/>
                <c:pt idx="0">
                  <c:v>44.267291516365248</c:v>
                </c:pt>
                <c:pt idx="1">
                  <c:v>936.37144594608264</c:v>
                </c:pt>
                <c:pt idx="2">
                  <c:v>8018.8507219452313</c:v>
                </c:pt>
                <c:pt idx="3">
                  <c:v>35175.026389552113</c:v>
                </c:pt>
                <c:pt idx="4">
                  <c:v>81783.983611562086</c:v>
                </c:pt>
                <c:pt idx="5">
                  <c:v>92911.556710676174</c:v>
                </c:pt>
                <c:pt idx="6">
                  <c:v>43638.511756688909</c:v>
                </c:pt>
                <c:pt idx="7">
                  <c:v>13291.26213802144</c:v>
                </c:pt>
                <c:pt idx="8">
                  <c:v>3060.2918632679452</c:v>
                </c:pt>
                <c:pt idx="9">
                  <c:v>574.10623843172471</c:v>
                </c:pt>
                <c:pt idx="10">
                  <c:v>91.653113568339705</c:v>
                </c:pt>
                <c:pt idx="11">
                  <c:v>12.805419003856988</c:v>
                </c:pt>
                <c:pt idx="12">
                  <c:v>1.596169537399925</c:v>
                </c:pt>
                <c:pt idx="13">
                  <c:v>0.17910046215616715</c:v>
                </c:pt>
                <c:pt idx="14">
                  <c:v>1.6508951955928799E-2</c:v>
                </c:pt>
                <c:pt idx="15">
                  <c:v>9.8937858501356364E-6</c:v>
                </c:pt>
                <c:pt idx="16">
                  <c:v>9.8937858501356364E-6</c:v>
                </c:pt>
                <c:pt idx="17">
                  <c:v>9.8937858501356364E-6</c:v>
                </c:pt>
                <c:pt idx="18">
                  <c:v>9.8937858501356364E-6</c:v>
                </c:pt>
                <c:pt idx="19">
                  <c:v>9.8937858501356364E-6</c:v>
                </c:pt>
                <c:pt idx="20">
                  <c:v>9.8937858501356364E-6</c:v>
                </c:pt>
                <c:pt idx="21">
                  <c:v>9.8937858501356364E-6</c:v>
                </c:pt>
                <c:pt idx="22">
                  <c:v>9.8937858501356364E-6</c:v>
                </c:pt>
                <c:pt idx="23">
                  <c:v>9.8937858501356364E-6</c:v>
                </c:pt>
                <c:pt idx="24">
                  <c:v>9.8937858501356364E-6</c:v>
                </c:pt>
                <c:pt idx="25">
                  <c:v>9.8937858501356364E-6</c:v>
                </c:pt>
                <c:pt idx="26">
                  <c:v>9.8937858501356364E-6</c:v>
                </c:pt>
                <c:pt idx="27">
                  <c:v>9.8937858501356364E-6</c:v>
                </c:pt>
                <c:pt idx="28">
                  <c:v>9.8937858501356364E-6</c:v>
                </c:pt>
                <c:pt idx="29">
                  <c:v>9.8937858501356364E-6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9F-433A-99A7-FD8945FF3430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{18 min}'!$D$1:$D$31</c:f>
              <c:numCache>
                <c:formatCode>General</c:formatCode>
                <c:ptCount val="31"/>
                <c:pt idx="0">
                  <c:v>523.77398681640625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528.301025390625</c:v>
                </c:pt>
                <c:pt idx="10">
                  <c:v>528.801025390625</c:v>
                </c:pt>
                <c:pt idx="11">
                  <c:v>529.301025390625</c:v>
                </c:pt>
                <c:pt idx="12">
                  <c:v>529.801025390625</c:v>
                </c:pt>
              </c:numCache>
            </c:numRef>
          </c:xVal>
          <c:yVal>
            <c:numRef>
              <c:f>'Sheet1 {18 min}'!$O$1:$O$31</c:f>
              <c:numCache>
                <c:formatCode>General</c:formatCode>
                <c:ptCount val="31"/>
                <c:pt idx="0">
                  <c:v>11.338783093898433</c:v>
                </c:pt>
                <c:pt idx="1">
                  <c:v>272.07524946045402</c:v>
                </c:pt>
                <c:pt idx="2">
                  <c:v>2833.6874476774988</c:v>
                </c:pt>
                <c:pt idx="3">
                  <c:v>16710.311157911954</c:v>
                </c:pt>
                <c:pt idx="4">
                  <c:v>60956.972725678825</c:v>
                </c:pt>
                <c:pt idx="5">
                  <c:v>140886.51136730245</c:v>
                </c:pt>
                <c:pt idx="6">
                  <c:v>202749.39809689901</c:v>
                </c:pt>
                <c:pt idx="7">
                  <c:v>171910.13961199421</c:v>
                </c:pt>
                <c:pt idx="8">
                  <c:v>80085.28833237807</c:v>
                </c:pt>
                <c:pt idx="9">
                  <c:v>25255.062561588791</c:v>
                </c:pt>
                <c:pt idx="10">
                  <c:v>6075.1138820317774</c:v>
                </c:pt>
                <c:pt idx="11">
                  <c:v>1191.7779052335866</c:v>
                </c:pt>
                <c:pt idx="12">
                  <c:v>198.70070233900228</c:v>
                </c:pt>
                <c:pt idx="13">
                  <c:v>28.939643350703317</c:v>
                </c:pt>
                <c:pt idx="14">
                  <c:v>3.7523637131399288</c:v>
                </c:pt>
                <c:pt idx="15">
                  <c:v>0.43634092626794341</c:v>
                </c:pt>
                <c:pt idx="16">
                  <c:v>4.2668024108860045E-2</c:v>
                </c:pt>
                <c:pt idx="17">
                  <c:v>1.9699799035630891E-3</c:v>
                </c:pt>
                <c:pt idx="18">
                  <c:v>9.8937858501356364E-6</c:v>
                </c:pt>
                <c:pt idx="19">
                  <c:v>9.8937858501356364E-6</c:v>
                </c:pt>
                <c:pt idx="20">
                  <c:v>9.8937858501356364E-6</c:v>
                </c:pt>
                <c:pt idx="21">
                  <c:v>9.8937858501356364E-6</c:v>
                </c:pt>
                <c:pt idx="22">
                  <c:v>9.8937858501356364E-6</c:v>
                </c:pt>
                <c:pt idx="23">
                  <c:v>9.8937858501356364E-6</c:v>
                </c:pt>
                <c:pt idx="24">
                  <c:v>9.8937858501356364E-6</c:v>
                </c:pt>
                <c:pt idx="25">
                  <c:v>9.8937858501356364E-6</c:v>
                </c:pt>
                <c:pt idx="26">
                  <c:v>9.8937858501356364E-6</c:v>
                </c:pt>
                <c:pt idx="27">
                  <c:v>9.8937858501356364E-6</c:v>
                </c:pt>
                <c:pt idx="28">
                  <c:v>9.8937858501356364E-6</c:v>
                </c:pt>
                <c:pt idx="29">
                  <c:v>9.8937858501356364E-6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9F-433A-99A7-FD8945FF3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5935"/>
        <c:axId val="413326367"/>
      </c:scatterChart>
      <c:valAx>
        <c:axId val="413335935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26367"/>
        <c:crosses val="autoZero"/>
        <c:crossBetween val="midCat"/>
      </c:valAx>
      <c:valAx>
        <c:axId val="4133263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5935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{18 min}'!$I$78</c:f>
              <c:numCache>
                <c:formatCode>General</c:formatCode>
                <c:ptCount val="1"/>
                <c:pt idx="0">
                  <c:v>4.4357804304381716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4A9-4796-BBF5-6B6B4CFA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20543"/>
        <c:axId val="41334175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4A9-4796-BBF5-6B6B4CFA3EFC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4A9-4796-BBF5-6B6B4CFA3EFC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4A9-4796-BBF5-6B6B4CFA3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0543"/>
        <c:axId val="413341759"/>
      </c:scatterChart>
      <c:catAx>
        <c:axId val="4133205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41759"/>
        <c:crosses val="autoZero"/>
        <c:auto val="1"/>
        <c:lblAlgn val="ctr"/>
        <c:lblOffset val="100"/>
        <c:noMultiLvlLbl val="0"/>
      </c:catAx>
      <c:valAx>
        <c:axId val="41334175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2054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{18 min}'!$J$78</c:f>
              <c:numCache>
                <c:formatCode>General</c:formatCode>
                <c:ptCount val="1"/>
                <c:pt idx="0">
                  <c:v>2.1427789893902842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E-4499-8250-22257BC9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19295"/>
        <c:axId val="41333676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min}'!$J$79</c:f>
              <c:numCache>
                <c:formatCode>General</c:formatCode>
                <c:ptCount val="1"/>
                <c:pt idx="0">
                  <c:v>64.762992385021192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E-4499-8250-22257BC9E03E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min}'!$J$80</c:f>
              <c:numCache>
                <c:formatCode>General</c:formatCode>
                <c:ptCount val="1"/>
                <c:pt idx="0">
                  <c:v>32.381496192510596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5E-4499-8250-22257BC9E03E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min}'!$J$81</c:f>
              <c:numCache>
                <c:formatCode>General</c:formatCode>
                <c:ptCount val="1"/>
                <c:pt idx="0">
                  <c:v>16.190748096255298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E-4499-8250-22257BC9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19295"/>
        <c:axId val="413336767"/>
      </c:scatterChart>
      <c:catAx>
        <c:axId val="41331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6767"/>
        <c:crosses val="autoZero"/>
        <c:auto val="1"/>
        <c:lblAlgn val="ctr"/>
        <c:lblOffset val="100"/>
        <c:noMultiLvlLbl val="0"/>
      </c:catAx>
      <c:valAx>
        <c:axId val="41333676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1929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{18 min}'!$K$78</c:f>
              <c:numCache>
                <c:formatCode>General</c:formatCode>
                <c:ptCount val="1"/>
                <c:pt idx="0">
                  <c:v>1.4856846085848101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0-413E-9A13-A37DB7B2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0111"/>
        <c:axId val="41333302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{18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0-413E-9A13-A37DB7B299A5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{18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0-413E-9A13-A37DB7B299A5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{18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90-413E-9A13-A37DB7B29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0111"/>
        <c:axId val="413333023"/>
      </c:scatterChart>
      <c:catAx>
        <c:axId val="413330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3023"/>
        <c:crosses val="autoZero"/>
        <c:auto val="1"/>
        <c:lblAlgn val="ctr"/>
        <c:lblOffset val="100"/>
        <c:noMultiLvlLbl val="0"/>
      </c:catAx>
      <c:valAx>
        <c:axId val="41333302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0111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Iterative Fitting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'Sheet1 {18 min}'!$K$101:$K$120</c:f>
              <c:numCache>
                <c:formatCode>General</c:formatCode>
                <c:ptCount val="20"/>
                <c:pt idx="0">
                  <c:v>4.6252908027447743</c:v>
                </c:pt>
                <c:pt idx="1">
                  <c:v>4.7609450194371234</c:v>
                </c:pt>
                <c:pt idx="2">
                  <c:v>3.3813535249340361</c:v>
                </c:pt>
                <c:pt idx="3">
                  <c:v>4.3906962414438997</c:v>
                </c:pt>
                <c:pt idx="4">
                  <c:v>4.9546989486139639</c:v>
                </c:pt>
                <c:pt idx="5">
                  <c:v>4.8323417735036163</c:v>
                </c:pt>
                <c:pt idx="6">
                  <c:v>4.7163324701411602</c:v>
                </c:pt>
                <c:pt idx="7">
                  <c:v>4.681522926788328</c:v>
                </c:pt>
                <c:pt idx="8">
                  <c:v>4.9238240103238002</c:v>
                </c:pt>
                <c:pt idx="9">
                  <c:v>3.9945173357221901</c:v>
                </c:pt>
              </c:numCache>
            </c:numRef>
          </c:xVal>
          <c:yVal>
            <c:numRef>
              <c:f>'Sheet1 {18 min}'!$Q$101:$Q$120</c:f>
              <c:numCache>
                <c:formatCode>General</c:formatCode>
                <c:ptCount val="20"/>
                <c:pt idx="0">
                  <c:v>0.44205816480572302</c:v>
                </c:pt>
                <c:pt idx="1">
                  <c:v>0.63030933205597683</c:v>
                </c:pt>
                <c:pt idx="2">
                  <c:v>9.4865905218954119E-2</c:v>
                </c:pt>
                <c:pt idx="3">
                  <c:v>0.52975573264246412</c:v>
                </c:pt>
                <c:pt idx="4">
                  <c:v>0.89723041754066801</c:v>
                </c:pt>
                <c:pt idx="5">
                  <c:v>0.67746714043818579</c:v>
                </c:pt>
                <c:pt idx="6">
                  <c:v>0.82492905042227693</c:v>
                </c:pt>
                <c:pt idx="7">
                  <c:v>0.67731171430073667</c:v>
                </c:pt>
                <c:pt idx="8">
                  <c:v>0.90879323178611449</c:v>
                </c:pt>
                <c:pt idx="9">
                  <c:v>0.28203116206847134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4-4BAE-9608-6F0432C932DE}"/>
            </c:ext>
          </c:extLst>
        </c:ser>
        <c:ser>
          <c:idx val="1"/>
          <c:order val="1"/>
          <c:tx>
            <c:v>2nd</c:v>
          </c:tx>
          <c:spPr>
            <a:ln w="25400">
              <a:noFill/>
            </a:ln>
            <a:effectLst/>
          </c:spPr>
          <c:marker>
            <c:symbol val="circle"/>
            <c:size val="6"/>
            <c:spPr>
              <a:solidFill>
                <a:srgbClr val="99CCFF"/>
              </a:solidFill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'Sheet1 {18 min}'!$M$101:$M$120</c:f>
              <c:numCache>
                <c:formatCode>General</c:formatCode>
                <c:ptCount val="20"/>
                <c:pt idx="0">
                  <c:v>5.4014868503999844</c:v>
                </c:pt>
                <c:pt idx="1">
                  <c:v>5.3282363544044111</c:v>
                </c:pt>
                <c:pt idx="2">
                  <c:v>5.2478005430530335</c:v>
                </c:pt>
                <c:pt idx="3">
                  <c:v>5.8076768686204323</c:v>
                </c:pt>
                <c:pt idx="4">
                  <c:v>5.9374358333748987</c:v>
                </c:pt>
                <c:pt idx="5">
                  <c:v>5.3630753673221285</c:v>
                </c:pt>
                <c:pt idx="6">
                  <c:v>5.9374358333748987</c:v>
                </c:pt>
                <c:pt idx="7">
                  <c:v>5.9374358333748987</c:v>
                </c:pt>
                <c:pt idx="8">
                  <c:v>5.9374358333748987</c:v>
                </c:pt>
                <c:pt idx="9">
                  <c:v>5.5069740669886853</c:v>
                </c:pt>
              </c:numCache>
            </c:numRef>
          </c:xVal>
          <c:yVal>
            <c:numRef>
              <c:f>'Sheet1 {18 min}'!$R$101:$R$120</c:f>
              <c:numCache>
                <c:formatCode>General</c:formatCode>
                <c:ptCount val="20"/>
                <c:pt idx="0">
                  <c:v>0.55794183519427698</c:v>
                </c:pt>
                <c:pt idx="1">
                  <c:v>0.36969066794402317</c:v>
                </c:pt>
                <c:pt idx="2">
                  <c:v>0.90513409478104589</c:v>
                </c:pt>
                <c:pt idx="3">
                  <c:v>0.47024426735753583</c:v>
                </c:pt>
                <c:pt idx="4">
                  <c:v>0.10276958245933196</c:v>
                </c:pt>
                <c:pt idx="5">
                  <c:v>0.32253285956181421</c:v>
                </c:pt>
                <c:pt idx="6">
                  <c:v>0.1750709495777231</c:v>
                </c:pt>
                <c:pt idx="7">
                  <c:v>0.32268828569926328</c:v>
                </c:pt>
                <c:pt idx="8">
                  <c:v>9.1206768213885514E-2</c:v>
                </c:pt>
                <c:pt idx="9">
                  <c:v>0.71796883793152866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4-4BAE-9608-6F0432C9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4687"/>
        <c:axId val="413329695"/>
      </c:scatterChart>
      <c:valAx>
        <c:axId val="41333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29695"/>
        <c:crosses val="autoZero"/>
        <c:crossBetween val="midCat"/>
      </c:valAx>
      <c:valAx>
        <c:axId val="413329695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468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 i="0">
                <a:solidFill>
                  <a:srgbClr val="000000"/>
                </a:solidFill>
              </a:defRPr>
            </a:pPr>
            <a:r>
              <a:rPr lang="en-US" b="1" i="0">
                <a:solidFill>
                  <a:srgbClr val="000000"/>
                </a:solidFill>
              </a:rPr>
              <a:t>Sheet1 {19 min} spectrum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spectrum</c:v>
          </c:tx>
          <c:spPr>
            <a:ln w="1270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min}'!$A$1:$A$586</c:f>
              <c:numCache>
                <c:formatCode>General</c:formatCode>
                <c:ptCount val="586"/>
                <c:pt idx="0">
                  <c:v>523.43499755859375</c:v>
                </c:pt>
                <c:pt idx="1">
                  <c:v>523.44500732421875</c:v>
                </c:pt>
                <c:pt idx="2">
                  <c:v>523.45501708984375</c:v>
                </c:pt>
                <c:pt idx="3">
                  <c:v>523.46502685546875</c:v>
                </c:pt>
                <c:pt idx="4">
                  <c:v>523.4749755859375</c:v>
                </c:pt>
                <c:pt idx="5">
                  <c:v>523.4849853515625</c:v>
                </c:pt>
                <c:pt idx="6">
                  <c:v>523.4949951171875</c:v>
                </c:pt>
                <c:pt idx="7">
                  <c:v>523.5050048828125</c:v>
                </c:pt>
                <c:pt idx="8">
                  <c:v>523.5150146484375</c:v>
                </c:pt>
                <c:pt idx="9">
                  <c:v>523.5250244140625</c:v>
                </c:pt>
                <c:pt idx="10">
                  <c:v>523.53497314453125</c:v>
                </c:pt>
                <c:pt idx="11">
                  <c:v>523.54498291015625</c:v>
                </c:pt>
                <c:pt idx="12">
                  <c:v>523.55499267578125</c:v>
                </c:pt>
                <c:pt idx="13">
                  <c:v>523.56500244140625</c:v>
                </c:pt>
                <c:pt idx="14">
                  <c:v>523.57501220703125</c:v>
                </c:pt>
                <c:pt idx="15">
                  <c:v>523.58502197265625</c:v>
                </c:pt>
                <c:pt idx="16">
                  <c:v>523.594970703125</c:v>
                </c:pt>
                <c:pt idx="17">
                  <c:v>523.60498046875</c:v>
                </c:pt>
                <c:pt idx="18">
                  <c:v>523.614990234375</c:v>
                </c:pt>
                <c:pt idx="19">
                  <c:v>523.625</c:v>
                </c:pt>
                <c:pt idx="20">
                  <c:v>523.635009765625</c:v>
                </c:pt>
                <c:pt idx="21">
                  <c:v>523.64501953125</c:v>
                </c:pt>
                <c:pt idx="22">
                  <c:v>523.655029296875</c:v>
                </c:pt>
                <c:pt idx="23">
                  <c:v>523.66497802734375</c:v>
                </c:pt>
                <c:pt idx="24">
                  <c:v>523.67498779296875</c:v>
                </c:pt>
                <c:pt idx="25">
                  <c:v>523.68499755859375</c:v>
                </c:pt>
                <c:pt idx="26">
                  <c:v>523.69500732421875</c:v>
                </c:pt>
                <c:pt idx="27">
                  <c:v>523.70501708984375</c:v>
                </c:pt>
                <c:pt idx="28">
                  <c:v>523.71502685546875</c:v>
                </c:pt>
                <c:pt idx="29">
                  <c:v>523.7249755859375</c:v>
                </c:pt>
                <c:pt idx="30">
                  <c:v>523.7349853515625</c:v>
                </c:pt>
                <c:pt idx="31">
                  <c:v>523.7449951171875</c:v>
                </c:pt>
                <c:pt idx="32">
                  <c:v>523.7550048828125</c:v>
                </c:pt>
                <c:pt idx="33">
                  <c:v>523.7650146484375</c:v>
                </c:pt>
                <c:pt idx="34">
                  <c:v>523.7750244140625</c:v>
                </c:pt>
                <c:pt idx="35">
                  <c:v>523.78497314453125</c:v>
                </c:pt>
                <c:pt idx="36">
                  <c:v>523.79498291015625</c:v>
                </c:pt>
                <c:pt idx="37">
                  <c:v>523.80499267578125</c:v>
                </c:pt>
                <c:pt idx="38">
                  <c:v>523.81500244140625</c:v>
                </c:pt>
                <c:pt idx="39">
                  <c:v>523.82501220703125</c:v>
                </c:pt>
                <c:pt idx="40">
                  <c:v>523.83502197265625</c:v>
                </c:pt>
                <c:pt idx="41">
                  <c:v>523.844970703125</c:v>
                </c:pt>
                <c:pt idx="42">
                  <c:v>523.85498046875</c:v>
                </c:pt>
                <c:pt idx="43">
                  <c:v>523.864990234375</c:v>
                </c:pt>
                <c:pt idx="44">
                  <c:v>523.875</c:v>
                </c:pt>
                <c:pt idx="45">
                  <c:v>523.885009765625</c:v>
                </c:pt>
                <c:pt idx="46">
                  <c:v>523.89501953125</c:v>
                </c:pt>
                <c:pt idx="47">
                  <c:v>523.905029296875</c:v>
                </c:pt>
                <c:pt idx="48">
                  <c:v>523.91497802734375</c:v>
                </c:pt>
                <c:pt idx="49">
                  <c:v>523.92498779296875</c:v>
                </c:pt>
                <c:pt idx="50">
                  <c:v>523.93499755859375</c:v>
                </c:pt>
                <c:pt idx="51">
                  <c:v>523.94500732421875</c:v>
                </c:pt>
                <c:pt idx="52">
                  <c:v>523.95501708984375</c:v>
                </c:pt>
                <c:pt idx="53">
                  <c:v>523.96502685546875</c:v>
                </c:pt>
                <c:pt idx="54">
                  <c:v>523.9749755859375</c:v>
                </c:pt>
                <c:pt idx="55">
                  <c:v>523.9849853515625</c:v>
                </c:pt>
                <c:pt idx="56">
                  <c:v>523.9949951171875</c:v>
                </c:pt>
                <c:pt idx="57">
                  <c:v>524.0050048828125</c:v>
                </c:pt>
                <c:pt idx="58">
                  <c:v>524.0150146484375</c:v>
                </c:pt>
                <c:pt idx="59">
                  <c:v>524.0250244140625</c:v>
                </c:pt>
                <c:pt idx="60">
                  <c:v>524.03497314453125</c:v>
                </c:pt>
                <c:pt idx="61">
                  <c:v>524.04498291015625</c:v>
                </c:pt>
                <c:pt idx="62">
                  <c:v>524.05499267578125</c:v>
                </c:pt>
                <c:pt idx="63">
                  <c:v>524.06500244140625</c:v>
                </c:pt>
                <c:pt idx="64">
                  <c:v>524.07501220703125</c:v>
                </c:pt>
                <c:pt idx="65">
                  <c:v>524.08502197265625</c:v>
                </c:pt>
                <c:pt idx="66">
                  <c:v>524.094970703125</c:v>
                </c:pt>
                <c:pt idx="67">
                  <c:v>524.10400390625</c:v>
                </c:pt>
                <c:pt idx="68">
                  <c:v>524.114990234375</c:v>
                </c:pt>
                <c:pt idx="69">
                  <c:v>524.125</c:v>
                </c:pt>
                <c:pt idx="70">
                  <c:v>524.135009765625</c:v>
                </c:pt>
                <c:pt idx="71">
                  <c:v>524.14398193359375</c:v>
                </c:pt>
                <c:pt idx="72">
                  <c:v>524.15399169921875</c:v>
                </c:pt>
                <c:pt idx="73">
                  <c:v>524.16400146484375</c:v>
                </c:pt>
                <c:pt idx="74">
                  <c:v>524.17401123046875</c:v>
                </c:pt>
                <c:pt idx="75">
                  <c:v>524.18402099609375</c:v>
                </c:pt>
                <c:pt idx="76">
                  <c:v>524.1939697265625</c:v>
                </c:pt>
                <c:pt idx="77">
                  <c:v>524.2039794921875</c:v>
                </c:pt>
                <c:pt idx="78">
                  <c:v>524.2139892578125</c:v>
                </c:pt>
                <c:pt idx="79">
                  <c:v>524.2239990234375</c:v>
                </c:pt>
                <c:pt idx="80">
                  <c:v>524.2340087890625</c:v>
                </c:pt>
                <c:pt idx="81">
                  <c:v>524.2440185546875</c:v>
                </c:pt>
                <c:pt idx="82">
                  <c:v>524.2540283203125</c:v>
                </c:pt>
                <c:pt idx="83">
                  <c:v>524.26397705078125</c:v>
                </c:pt>
                <c:pt idx="84">
                  <c:v>524.27398681640625</c:v>
                </c:pt>
                <c:pt idx="85">
                  <c:v>524.28399658203125</c:v>
                </c:pt>
                <c:pt idx="86">
                  <c:v>524.29400634765625</c:v>
                </c:pt>
                <c:pt idx="87">
                  <c:v>524.30401611328125</c:v>
                </c:pt>
                <c:pt idx="88">
                  <c:v>524.31402587890625</c:v>
                </c:pt>
                <c:pt idx="89">
                  <c:v>524.323974609375</c:v>
                </c:pt>
                <c:pt idx="90">
                  <c:v>524.333984375</c:v>
                </c:pt>
                <c:pt idx="91">
                  <c:v>524.343994140625</c:v>
                </c:pt>
                <c:pt idx="92">
                  <c:v>524.35400390625</c:v>
                </c:pt>
                <c:pt idx="93">
                  <c:v>524.364013671875</c:v>
                </c:pt>
                <c:pt idx="94">
                  <c:v>524.3740234375</c:v>
                </c:pt>
                <c:pt idx="95">
                  <c:v>524.38397216796875</c:v>
                </c:pt>
                <c:pt idx="96">
                  <c:v>524.39398193359375</c:v>
                </c:pt>
                <c:pt idx="97">
                  <c:v>524.40399169921875</c:v>
                </c:pt>
                <c:pt idx="98">
                  <c:v>524.41400146484375</c:v>
                </c:pt>
                <c:pt idx="99">
                  <c:v>524.42401123046875</c:v>
                </c:pt>
                <c:pt idx="100">
                  <c:v>524.43402099609375</c:v>
                </c:pt>
                <c:pt idx="101">
                  <c:v>524.4439697265625</c:v>
                </c:pt>
                <c:pt idx="102">
                  <c:v>524.4539794921875</c:v>
                </c:pt>
                <c:pt idx="103">
                  <c:v>524.4639892578125</c:v>
                </c:pt>
                <c:pt idx="104">
                  <c:v>524.4739990234375</c:v>
                </c:pt>
                <c:pt idx="105">
                  <c:v>524.4840087890625</c:v>
                </c:pt>
                <c:pt idx="106">
                  <c:v>524.4940185546875</c:v>
                </c:pt>
                <c:pt idx="107">
                  <c:v>524.5040283203125</c:v>
                </c:pt>
                <c:pt idx="108">
                  <c:v>524.51397705078125</c:v>
                </c:pt>
                <c:pt idx="109">
                  <c:v>524.52398681640625</c:v>
                </c:pt>
                <c:pt idx="110">
                  <c:v>524.53399658203125</c:v>
                </c:pt>
                <c:pt idx="111">
                  <c:v>524.54400634765625</c:v>
                </c:pt>
                <c:pt idx="112">
                  <c:v>524.55401611328125</c:v>
                </c:pt>
                <c:pt idx="113">
                  <c:v>524.56402587890625</c:v>
                </c:pt>
                <c:pt idx="114">
                  <c:v>524.573974609375</c:v>
                </c:pt>
                <c:pt idx="115">
                  <c:v>524.583984375</c:v>
                </c:pt>
                <c:pt idx="116">
                  <c:v>524.593994140625</c:v>
                </c:pt>
                <c:pt idx="117">
                  <c:v>524.60400390625</c:v>
                </c:pt>
                <c:pt idx="118">
                  <c:v>524.614013671875</c:v>
                </c:pt>
                <c:pt idx="119">
                  <c:v>524.6240234375</c:v>
                </c:pt>
                <c:pt idx="120">
                  <c:v>524.63397216796875</c:v>
                </c:pt>
                <c:pt idx="121">
                  <c:v>524.64398193359375</c:v>
                </c:pt>
                <c:pt idx="122">
                  <c:v>524.65399169921875</c:v>
                </c:pt>
                <c:pt idx="123">
                  <c:v>524.66400146484375</c:v>
                </c:pt>
                <c:pt idx="124">
                  <c:v>524.67401123046875</c:v>
                </c:pt>
                <c:pt idx="125">
                  <c:v>524.68402099609375</c:v>
                </c:pt>
                <c:pt idx="126">
                  <c:v>524.6939697265625</c:v>
                </c:pt>
                <c:pt idx="127">
                  <c:v>524.7039794921875</c:v>
                </c:pt>
                <c:pt idx="128">
                  <c:v>524.7139892578125</c:v>
                </c:pt>
                <c:pt idx="129">
                  <c:v>524.7239990234375</c:v>
                </c:pt>
                <c:pt idx="130">
                  <c:v>524.7340087890625</c:v>
                </c:pt>
                <c:pt idx="131">
                  <c:v>524.7440185546875</c:v>
                </c:pt>
                <c:pt idx="132">
                  <c:v>524.7540283203125</c:v>
                </c:pt>
                <c:pt idx="133">
                  <c:v>524.76397705078125</c:v>
                </c:pt>
                <c:pt idx="134">
                  <c:v>524.77398681640625</c:v>
                </c:pt>
                <c:pt idx="135">
                  <c:v>524.78399658203125</c:v>
                </c:pt>
                <c:pt idx="136">
                  <c:v>524.79400634765625</c:v>
                </c:pt>
                <c:pt idx="137">
                  <c:v>524.80401611328125</c:v>
                </c:pt>
                <c:pt idx="138">
                  <c:v>524.81402587890625</c:v>
                </c:pt>
                <c:pt idx="139">
                  <c:v>524.823974609375</c:v>
                </c:pt>
                <c:pt idx="140">
                  <c:v>524.833984375</c:v>
                </c:pt>
                <c:pt idx="141">
                  <c:v>524.843994140625</c:v>
                </c:pt>
                <c:pt idx="142">
                  <c:v>524.85400390625</c:v>
                </c:pt>
                <c:pt idx="143">
                  <c:v>524.864013671875</c:v>
                </c:pt>
                <c:pt idx="144">
                  <c:v>524.8740234375</c:v>
                </c:pt>
                <c:pt idx="145">
                  <c:v>524.88397216796875</c:v>
                </c:pt>
                <c:pt idx="146">
                  <c:v>524.89398193359375</c:v>
                </c:pt>
                <c:pt idx="147">
                  <c:v>524.90399169921875</c:v>
                </c:pt>
                <c:pt idx="148">
                  <c:v>524.91400146484375</c:v>
                </c:pt>
                <c:pt idx="149">
                  <c:v>524.92401123046875</c:v>
                </c:pt>
                <c:pt idx="150">
                  <c:v>524.93402099609375</c:v>
                </c:pt>
                <c:pt idx="151">
                  <c:v>524.9439697265625</c:v>
                </c:pt>
                <c:pt idx="152">
                  <c:v>524.9539794921875</c:v>
                </c:pt>
                <c:pt idx="153">
                  <c:v>524.9639892578125</c:v>
                </c:pt>
                <c:pt idx="154">
                  <c:v>524.9739990234375</c:v>
                </c:pt>
                <c:pt idx="155">
                  <c:v>524.9840087890625</c:v>
                </c:pt>
                <c:pt idx="156">
                  <c:v>524.9940185546875</c:v>
                </c:pt>
                <c:pt idx="157">
                  <c:v>525.0040283203125</c:v>
                </c:pt>
                <c:pt idx="158">
                  <c:v>525.01397705078125</c:v>
                </c:pt>
                <c:pt idx="159">
                  <c:v>525.02398681640625</c:v>
                </c:pt>
                <c:pt idx="160">
                  <c:v>525.03399658203125</c:v>
                </c:pt>
                <c:pt idx="161">
                  <c:v>525.04400634765625</c:v>
                </c:pt>
                <c:pt idx="162">
                  <c:v>525.05401611328125</c:v>
                </c:pt>
                <c:pt idx="163">
                  <c:v>525.06402587890625</c:v>
                </c:pt>
                <c:pt idx="164">
                  <c:v>525.073974609375</c:v>
                </c:pt>
                <c:pt idx="165">
                  <c:v>525.083984375</c:v>
                </c:pt>
                <c:pt idx="166">
                  <c:v>525.093994140625</c:v>
                </c:pt>
                <c:pt idx="167">
                  <c:v>525.10400390625</c:v>
                </c:pt>
                <c:pt idx="168">
                  <c:v>525.114013671875</c:v>
                </c:pt>
                <c:pt idx="169">
                  <c:v>525.1240234375</c:v>
                </c:pt>
                <c:pt idx="170">
                  <c:v>525.13397216796875</c:v>
                </c:pt>
                <c:pt idx="171">
                  <c:v>525.14398193359375</c:v>
                </c:pt>
                <c:pt idx="172">
                  <c:v>525.15399169921875</c:v>
                </c:pt>
                <c:pt idx="173">
                  <c:v>525.16400146484375</c:v>
                </c:pt>
                <c:pt idx="174">
                  <c:v>525.17401123046875</c:v>
                </c:pt>
                <c:pt idx="175">
                  <c:v>525.18499755859375</c:v>
                </c:pt>
                <c:pt idx="176">
                  <c:v>525.19500732421875</c:v>
                </c:pt>
                <c:pt idx="177">
                  <c:v>525.2039794921875</c:v>
                </c:pt>
                <c:pt idx="178">
                  <c:v>525.2139892578125</c:v>
                </c:pt>
                <c:pt idx="179">
                  <c:v>525.2239990234375</c:v>
                </c:pt>
                <c:pt idx="180">
                  <c:v>525.2340087890625</c:v>
                </c:pt>
                <c:pt idx="181">
                  <c:v>525.2449951171875</c:v>
                </c:pt>
                <c:pt idx="182">
                  <c:v>525.2550048828125</c:v>
                </c:pt>
                <c:pt idx="183">
                  <c:v>525.2650146484375</c:v>
                </c:pt>
                <c:pt idx="184">
                  <c:v>525.2750244140625</c:v>
                </c:pt>
                <c:pt idx="185">
                  <c:v>525.28497314453125</c:v>
                </c:pt>
                <c:pt idx="186">
                  <c:v>525.29400634765625</c:v>
                </c:pt>
                <c:pt idx="187">
                  <c:v>525.30499267578125</c:v>
                </c:pt>
                <c:pt idx="188">
                  <c:v>525.31500244140625</c:v>
                </c:pt>
                <c:pt idx="189">
                  <c:v>525.32501220703125</c:v>
                </c:pt>
                <c:pt idx="190">
                  <c:v>525.33502197265625</c:v>
                </c:pt>
                <c:pt idx="191">
                  <c:v>525.344970703125</c:v>
                </c:pt>
                <c:pt idx="192">
                  <c:v>525.35498046875</c:v>
                </c:pt>
                <c:pt idx="193">
                  <c:v>525.364990234375</c:v>
                </c:pt>
                <c:pt idx="194">
                  <c:v>525.375</c:v>
                </c:pt>
                <c:pt idx="195">
                  <c:v>525.385009765625</c:v>
                </c:pt>
                <c:pt idx="196">
                  <c:v>525.39501953125</c:v>
                </c:pt>
                <c:pt idx="197">
                  <c:v>525.405029296875</c:v>
                </c:pt>
                <c:pt idx="198">
                  <c:v>525.41497802734375</c:v>
                </c:pt>
                <c:pt idx="199">
                  <c:v>525.42498779296875</c:v>
                </c:pt>
                <c:pt idx="200">
                  <c:v>525.43499755859375</c:v>
                </c:pt>
                <c:pt idx="201">
                  <c:v>525.44500732421875</c:v>
                </c:pt>
                <c:pt idx="202">
                  <c:v>525.45501708984375</c:v>
                </c:pt>
                <c:pt idx="203">
                  <c:v>525.46502685546875</c:v>
                </c:pt>
                <c:pt idx="204">
                  <c:v>525.4749755859375</c:v>
                </c:pt>
                <c:pt idx="205">
                  <c:v>525.4849853515625</c:v>
                </c:pt>
                <c:pt idx="206">
                  <c:v>525.4949951171875</c:v>
                </c:pt>
                <c:pt idx="207">
                  <c:v>525.5050048828125</c:v>
                </c:pt>
                <c:pt idx="208">
                  <c:v>525.5150146484375</c:v>
                </c:pt>
                <c:pt idx="209">
                  <c:v>525.5250244140625</c:v>
                </c:pt>
                <c:pt idx="210">
                  <c:v>525.53497314453125</c:v>
                </c:pt>
                <c:pt idx="211">
                  <c:v>525.54498291015625</c:v>
                </c:pt>
                <c:pt idx="212">
                  <c:v>525.55499267578125</c:v>
                </c:pt>
                <c:pt idx="213">
                  <c:v>525.56500244140625</c:v>
                </c:pt>
                <c:pt idx="214">
                  <c:v>525.57501220703125</c:v>
                </c:pt>
                <c:pt idx="215">
                  <c:v>525.58502197265625</c:v>
                </c:pt>
                <c:pt idx="216">
                  <c:v>525.594970703125</c:v>
                </c:pt>
                <c:pt idx="217">
                  <c:v>525.60498046875</c:v>
                </c:pt>
                <c:pt idx="218">
                  <c:v>525.614990234375</c:v>
                </c:pt>
                <c:pt idx="219">
                  <c:v>525.625</c:v>
                </c:pt>
                <c:pt idx="220">
                  <c:v>525.635009765625</c:v>
                </c:pt>
                <c:pt idx="221">
                  <c:v>525.64501953125</c:v>
                </c:pt>
                <c:pt idx="222">
                  <c:v>525.655029296875</c:v>
                </c:pt>
                <c:pt idx="223">
                  <c:v>525.66497802734375</c:v>
                </c:pt>
                <c:pt idx="224">
                  <c:v>525.67498779296875</c:v>
                </c:pt>
                <c:pt idx="225">
                  <c:v>525.68499755859375</c:v>
                </c:pt>
                <c:pt idx="226">
                  <c:v>525.69500732421875</c:v>
                </c:pt>
                <c:pt idx="227">
                  <c:v>525.70501708984375</c:v>
                </c:pt>
                <c:pt idx="228">
                  <c:v>525.71502685546875</c:v>
                </c:pt>
                <c:pt idx="229">
                  <c:v>525.7249755859375</c:v>
                </c:pt>
                <c:pt idx="230">
                  <c:v>525.7349853515625</c:v>
                </c:pt>
                <c:pt idx="231">
                  <c:v>525.7449951171875</c:v>
                </c:pt>
                <c:pt idx="232">
                  <c:v>525.7550048828125</c:v>
                </c:pt>
                <c:pt idx="233">
                  <c:v>525.7650146484375</c:v>
                </c:pt>
                <c:pt idx="234">
                  <c:v>525.7750244140625</c:v>
                </c:pt>
                <c:pt idx="235">
                  <c:v>525.78497314453125</c:v>
                </c:pt>
                <c:pt idx="236">
                  <c:v>525.79498291015625</c:v>
                </c:pt>
                <c:pt idx="237">
                  <c:v>525.80499267578125</c:v>
                </c:pt>
                <c:pt idx="238">
                  <c:v>525.81500244140625</c:v>
                </c:pt>
                <c:pt idx="239">
                  <c:v>525.82501220703125</c:v>
                </c:pt>
                <c:pt idx="240">
                  <c:v>525.83502197265625</c:v>
                </c:pt>
                <c:pt idx="241">
                  <c:v>525.844970703125</c:v>
                </c:pt>
                <c:pt idx="242">
                  <c:v>525.85498046875</c:v>
                </c:pt>
                <c:pt idx="243">
                  <c:v>525.864990234375</c:v>
                </c:pt>
                <c:pt idx="244">
                  <c:v>525.875</c:v>
                </c:pt>
                <c:pt idx="245">
                  <c:v>525.885009765625</c:v>
                </c:pt>
                <c:pt idx="246">
                  <c:v>525.89501953125</c:v>
                </c:pt>
                <c:pt idx="247">
                  <c:v>525.905029296875</c:v>
                </c:pt>
                <c:pt idx="248">
                  <c:v>525.91497802734375</c:v>
                </c:pt>
                <c:pt idx="249">
                  <c:v>525.92498779296875</c:v>
                </c:pt>
                <c:pt idx="250">
                  <c:v>525.93499755859375</c:v>
                </c:pt>
                <c:pt idx="251">
                  <c:v>525.94500732421875</c:v>
                </c:pt>
                <c:pt idx="252">
                  <c:v>525.95501708984375</c:v>
                </c:pt>
                <c:pt idx="253">
                  <c:v>525.96502685546875</c:v>
                </c:pt>
                <c:pt idx="254">
                  <c:v>525.9749755859375</c:v>
                </c:pt>
                <c:pt idx="255">
                  <c:v>525.9849853515625</c:v>
                </c:pt>
                <c:pt idx="256">
                  <c:v>525.9949951171875</c:v>
                </c:pt>
                <c:pt idx="257">
                  <c:v>526.0050048828125</c:v>
                </c:pt>
                <c:pt idx="258">
                  <c:v>526.0150146484375</c:v>
                </c:pt>
                <c:pt idx="259">
                  <c:v>526.0250244140625</c:v>
                </c:pt>
                <c:pt idx="260">
                  <c:v>526.03497314453125</c:v>
                </c:pt>
                <c:pt idx="261">
                  <c:v>526.04498291015625</c:v>
                </c:pt>
                <c:pt idx="262">
                  <c:v>526.05499267578125</c:v>
                </c:pt>
                <c:pt idx="263">
                  <c:v>526.06500244140625</c:v>
                </c:pt>
                <c:pt idx="264">
                  <c:v>526.07501220703125</c:v>
                </c:pt>
                <c:pt idx="265">
                  <c:v>526.08502197265625</c:v>
                </c:pt>
                <c:pt idx="266">
                  <c:v>526.094970703125</c:v>
                </c:pt>
                <c:pt idx="267">
                  <c:v>526.10498046875</c:v>
                </c:pt>
                <c:pt idx="268">
                  <c:v>526.114990234375</c:v>
                </c:pt>
                <c:pt idx="269">
                  <c:v>526.125</c:v>
                </c:pt>
                <c:pt idx="270">
                  <c:v>526.135009765625</c:v>
                </c:pt>
                <c:pt idx="271">
                  <c:v>526.14501953125</c:v>
                </c:pt>
                <c:pt idx="272">
                  <c:v>526.155029296875</c:v>
                </c:pt>
                <c:pt idx="273">
                  <c:v>526.16497802734375</c:v>
                </c:pt>
                <c:pt idx="274">
                  <c:v>526.17498779296875</c:v>
                </c:pt>
                <c:pt idx="275">
                  <c:v>526.18499755859375</c:v>
                </c:pt>
                <c:pt idx="276">
                  <c:v>526.19500732421875</c:v>
                </c:pt>
                <c:pt idx="277">
                  <c:v>526.20501708984375</c:v>
                </c:pt>
                <c:pt idx="278">
                  <c:v>526.21502685546875</c:v>
                </c:pt>
                <c:pt idx="279">
                  <c:v>526.2249755859375</c:v>
                </c:pt>
                <c:pt idx="280">
                  <c:v>526.2349853515625</c:v>
                </c:pt>
                <c:pt idx="281">
                  <c:v>526.2449951171875</c:v>
                </c:pt>
                <c:pt idx="282">
                  <c:v>526.2550048828125</c:v>
                </c:pt>
                <c:pt idx="283">
                  <c:v>526.2659912109375</c:v>
                </c:pt>
                <c:pt idx="284">
                  <c:v>526.2760009765625</c:v>
                </c:pt>
                <c:pt idx="285">
                  <c:v>526.2860107421875</c:v>
                </c:pt>
                <c:pt idx="286">
                  <c:v>526.2960205078125</c:v>
                </c:pt>
                <c:pt idx="287">
                  <c:v>526.3060302734375</c:v>
                </c:pt>
                <c:pt idx="288">
                  <c:v>526.31597900390625</c:v>
                </c:pt>
                <c:pt idx="289">
                  <c:v>526.32598876953125</c:v>
                </c:pt>
                <c:pt idx="290">
                  <c:v>526.33599853515625</c:v>
                </c:pt>
                <c:pt idx="291">
                  <c:v>526.34600830078125</c:v>
                </c:pt>
                <c:pt idx="292">
                  <c:v>526.35601806640625</c:v>
                </c:pt>
                <c:pt idx="293">
                  <c:v>526.36602783203125</c:v>
                </c:pt>
                <c:pt idx="294">
                  <c:v>526.3759765625</c:v>
                </c:pt>
                <c:pt idx="295">
                  <c:v>526.385986328125</c:v>
                </c:pt>
                <c:pt idx="296">
                  <c:v>526.39599609375</c:v>
                </c:pt>
                <c:pt idx="297">
                  <c:v>526.406005859375</c:v>
                </c:pt>
                <c:pt idx="298">
                  <c:v>526.416015625</c:v>
                </c:pt>
                <c:pt idx="299">
                  <c:v>526.426025390625</c:v>
                </c:pt>
                <c:pt idx="300">
                  <c:v>526.43597412109375</c:v>
                </c:pt>
                <c:pt idx="301">
                  <c:v>526.44598388671875</c:v>
                </c:pt>
                <c:pt idx="302">
                  <c:v>526.45599365234375</c:v>
                </c:pt>
                <c:pt idx="303">
                  <c:v>526.46600341796875</c:v>
                </c:pt>
                <c:pt idx="304">
                  <c:v>526.47601318359375</c:v>
                </c:pt>
                <c:pt idx="305">
                  <c:v>526.48602294921875</c:v>
                </c:pt>
                <c:pt idx="306">
                  <c:v>526.4959716796875</c:v>
                </c:pt>
                <c:pt idx="307">
                  <c:v>526.5059814453125</c:v>
                </c:pt>
                <c:pt idx="308">
                  <c:v>526.5159912109375</c:v>
                </c:pt>
                <c:pt idx="309">
                  <c:v>526.5260009765625</c:v>
                </c:pt>
                <c:pt idx="310">
                  <c:v>526.5360107421875</c:v>
                </c:pt>
                <c:pt idx="311">
                  <c:v>526.5460205078125</c:v>
                </c:pt>
                <c:pt idx="312">
                  <c:v>526.5560302734375</c:v>
                </c:pt>
                <c:pt idx="313">
                  <c:v>526.56597900390625</c:v>
                </c:pt>
                <c:pt idx="314">
                  <c:v>526.57598876953125</c:v>
                </c:pt>
                <c:pt idx="315">
                  <c:v>526.58599853515625</c:v>
                </c:pt>
                <c:pt idx="316">
                  <c:v>526.59600830078125</c:v>
                </c:pt>
                <c:pt idx="317">
                  <c:v>526.60601806640625</c:v>
                </c:pt>
                <c:pt idx="318">
                  <c:v>526.61602783203125</c:v>
                </c:pt>
                <c:pt idx="319">
                  <c:v>526.6259765625</c:v>
                </c:pt>
                <c:pt idx="320">
                  <c:v>526.635986328125</c:v>
                </c:pt>
                <c:pt idx="321">
                  <c:v>526.64599609375</c:v>
                </c:pt>
                <c:pt idx="322">
                  <c:v>526.656005859375</c:v>
                </c:pt>
                <c:pt idx="323">
                  <c:v>526.666015625</c:v>
                </c:pt>
                <c:pt idx="324">
                  <c:v>526.676025390625</c:v>
                </c:pt>
                <c:pt idx="325">
                  <c:v>526.68597412109375</c:v>
                </c:pt>
                <c:pt idx="326">
                  <c:v>526.69598388671875</c:v>
                </c:pt>
                <c:pt idx="327">
                  <c:v>526.70599365234375</c:v>
                </c:pt>
                <c:pt idx="328">
                  <c:v>526.71600341796875</c:v>
                </c:pt>
                <c:pt idx="329">
                  <c:v>526.72601318359375</c:v>
                </c:pt>
                <c:pt idx="330">
                  <c:v>526.73602294921875</c:v>
                </c:pt>
                <c:pt idx="331">
                  <c:v>526.7459716796875</c:v>
                </c:pt>
                <c:pt idx="332">
                  <c:v>526.7559814453125</c:v>
                </c:pt>
                <c:pt idx="333">
                  <c:v>526.7659912109375</c:v>
                </c:pt>
                <c:pt idx="334">
                  <c:v>526.7760009765625</c:v>
                </c:pt>
                <c:pt idx="335">
                  <c:v>526.7860107421875</c:v>
                </c:pt>
                <c:pt idx="336">
                  <c:v>526.7960205078125</c:v>
                </c:pt>
                <c:pt idx="337">
                  <c:v>526.8060302734375</c:v>
                </c:pt>
                <c:pt idx="338">
                  <c:v>526.81597900390625</c:v>
                </c:pt>
                <c:pt idx="339">
                  <c:v>526.8270263671875</c:v>
                </c:pt>
                <c:pt idx="340">
                  <c:v>526.83697509765625</c:v>
                </c:pt>
                <c:pt idx="341">
                  <c:v>526.84698486328125</c:v>
                </c:pt>
                <c:pt idx="342">
                  <c:v>526.85699462890625</c:v>
                </c:pt>
                <c:pt idx="343">
                  <c:v>526.86700439453125</c:v>
                </c:pt>
                <c:pt idx="344">
                  <c:v>526.87701416015625</c:v>
                </c:pt>
                <c:pt idx="345">
                  <c:v>526.88702392578125</c:v>
                </c:pt>
                <c:pt idx="346">
                  <c:v>526.89697265625</c:v>
                </c:pt>
                <c:pt idx="347">
                  <c:v>526.906982421875</c:v>
                </c:pt>
                <c:pt idx="348">
                  <c:v>526.9169921875</c:v>
                </c:pt>
                <c:pt idx="349">
                  <c:v>526.927001953125</c:v>
                </c:pt>
                <c:pt idx="350">
                  <c:v>526.93701171875</c:v>
                </c:pt>
                <c:pt idx="351">
                  <c:v>526.947021484375</c:v>
                </c:pt>
                <c:pt idx="352">
                  <c:v>526.95697021484375</c:v>
                </c:pt>
                <c:pt idx="353">
                  <c:v>526.96697998046875</c:v>
                </c:pt>
                <c:pt idx="354">
                  <c:v>526.97698974609375</c:v>
                </c:pt>
                <c:pt idx="355">
                  <c:v>526.98699951171875</c:v>
                </c:pt>
                <c:pt idx="356">
                  <c:v>526.99700927734375</c:v>
                </c:pt>
                <c:pt idx="357">
                  <c:v>527.00701904296875</c:v>
                </c:pt>
                <c:pt idx="358">
                  <c:v>527.01702880859375</c:v>
                </c:pt>
                <c:pt idx="359">
                  <c:v>527.0269775390625</c:v>
                </c:pt>
                <c:pt idx="360">
                  <c:v>527.0369873046875</c:v>
                </c:pt>
                <c:pt idx="361">
                  <c:v>527.0469970703125</c:v>
                </c:pt>
                <c:pt idx="362">
                  <c:v>527.0570068359375</c:v>
                </c:pt>
                <c:pt idx="363">
                  <c:v>527.0670166015625</c:v>
                </c:pt>
                <c:pt idx="364">
                  <c:v>527.0770263671875</c:v>
                </c:pt>
                <c:pt idx="365">
                  <c:v>527.08697509765625</c:v>
                </c:pt>
                <c:pt idx="366">
                  <c:v>527.09698486328125</c:v>
                </c:pt>
                <c:pt idx="367">
                  <c:v>527.10699462890625</c:v>
                </c:pt>
                <c:pt idx="368">
                  <c:v>527.11700439453125</c:v>
                </c:pt>
                <c:pt idx="369">
                  <c:v>527.12701416015625</c:v>
                </c:pt>
                <c:pt idx="370">
                  <c:v>527.13702392578125</c:v>
                </c:pt>
                <c:pt idx="371">
                  <c:v>527.14697265625</c:v>
                </c:pt>
                <c:pt idx="372">
                  <c:v>527.156982421875</c:v>
                </c:pt>
                <c:pt idx="373">
                  <c:v>527.1669921875</c:v>
                </c:pt>
                <c:pt idx="374">
                  <c:v>527.177001953125</c:v>
                </c:pt>
                <c:pt idx="375">
                  <c:v>527.18701171875</c:v>
                </c:pt>
                <c:pt idx="376">
                  <c:v>527.197021484375</c:v>
                </c:pt>
                <c:pt idx="377">
                  <c:v>527.20697021484375</c:v>
                </c:pt>
                <c:pt idx="378">
                  <c:v>527.21697998046875</c:v>
                </c:pt>
                <c:pt idx="379">
                  <c:v>527.22698974609375</c:v>
                </c:pt>
                <c:pt idx="380">
                  <c:v>527.23699951171875</c:v>
                </c:pt>
                <c:pt idx="381">
                  <c:v>527.24700927734375</c:v>
                </c:pt>
                <c:pt idx="382">
                  <c:v>527.25799560546875</c:v>
                </c:pt>
                <c:pt idx="383">
                  <c:v>527.26800537109375</c:v>
                </c:pt>
                <c:pt idx="384">
                  <c:v>527.27801513671875</c:v>
                </c:pt>
                <c:pt idx="385">
                  <c:v>527.28802490234375</c:v>
                </c:pt>
                <c:pt idx="386">
                  <c:v>527.2979736328125</c:v>
                </c:pt>
                <c:pt idx="387">
                  <c:v>527.3079833984375</c:v>
                </c:pt>
                <c:pt idx="388">
                  <c:v>527.3179931640625</c:v>
                </c:pt>
                <c:pt idx="389">
                  <c:v>527.3280029296875</c:v>
                </c:pt>
                <c:pt idx="390">
                  <c:v>527.3380126953125</c:v>
                </c:pt>
                <c:pt idx="391">
                  <c:v>527.3480224609375</c:v>
                </c:pt>
                <c:pt idx="392">
                  <c:v>527.35797119140625</c:v>
                </c:pt>
                <c:pt idx="393">
                  <c:v>527.36798095703125</c:v>
                </c:pt>
                <c:pt idx="394">
                  <c:v>527.37799072265625</c:v>
                </c:pt>
                <c:pt idx="395">
                  <c:v>527.38800048828125</c:v>
                </c:pt>
                <c:pt idx="396">
                  <c:v>527.39801025390625</c:v>
                </c:pt>
                <c:pt idx="397">
                  <c:v>527.40802001953125</c:v>
                </c:pt>
                <c:pt idx="398">
                  <c:v>527.41802978515625</c:v>
                </c:pt>
                <c:pt idx="399">
                  <c:v>527.427978515625</c:v>
                </c:pt>
                <c:pt idx="400">
                  <c:v>527.43798828125</c:v>
                </c:pt>
                <c:pt idx="401">
                  <c:v>527.447998046875</c:v>
                </c:pt>
                <c:pt idx="402">
                  <c:v>527.4580078125</c:v>
                </c:pt>
                <c:pt idx="403">
                  <c:v>527.468017578125</c:v>
                </c:pt>
                <c:pt idx="404">
                  <c:v>527.47802734375</c:v>
                </c:pt>
                <c:pt idx="405">
                  <c:v>527.48797607421875</c:v>
                </c:pt>
                <c:pt idx="406">
                  <c:v>527.49798583984375</c:v>
                </c:pt>
                <c:pt idx="407">
                  <c:v>527.50799560546875</c:v>
                </c:pt>
                <c:pt idx="408">
                  <c:v>527.51800537109375</c:v>
                </c:pt>
                <c:pt idx="409">
                  <c:v>527.52801513671875</c:v>
                </c:pt>
                <c:pt idx="410">
                  <c:v>527.53802490234375</c:v>
                </c:pt>
                <c:pt idx="411">
                  <c:v>527.5479736328125</c:v>
                </c:pt>
                <c:pt idx="412">
                  <c:v>527.5579833984375</c:v>
                </c:pt>
                <c:pt idx="413">
                  <c:v>527.5679931640625</c:v>
                </c:pt>
                <c:pt idx="414">
                  <c:v>527.5780029296875</c:v>
                </c:pt>
                <c:pt idx="415">
                  <c:v>527.5880126953125</c:v>
                </c:pt>
                <c:pt idx="416">
                  <c:v>527.5980224609375</c:v>
                </c:pt>
                <c:pt idx="417">
                  <c:v>527.60797119140625</c:v>
                </c:pt>
                <c:pt idx="418">
                  <c:v>527.61798095703125</c:v>
                </c:pt>
                <c:pt idx="419">
                  <c:v>527.62799072265625</c:v>
                </c:pt>
                <c:pt idx="420">
                  <c:v>527.63800048828125</c:v>
                </c:pt>
                <c:pt idx="421">
                  <c:v>527.64801025390625</c:v>
                </c:pt>
                <c:pt idx="422">
                  <c:v>527.65899658203125</c:v>
                </c:pt>
                <c:pt idx="423">
                  <c:v>527.66900634765625</c:v>
                </c:pt>
                <c:pt idx="424">
                  <c:v>527.67901611328125</c:v>
                </c:pt>
                <c:pt idx="425">
                  <c:v>527.68902587890625</c:v>
                </c:pt>
                <c:pt idx="426">
                  <c:v>527.698974609375</c:v>
                </c:pt>
                <c:pt idx="427">
                  <c:v>527.708984375</c:v>
                </c:pt>
                <c:pt idx="428">
                  <c:v>527.718994140625</c:v>
                </c:pt>
                <c:pt idx="429">
                  <c:v>527.72900390625</c:v>
                </c:pt>
                <c:pt idx="430">
                  <c:v>527.739013671875</c:v>
                </c:pt>
                <c:pt idx="431">
                  <c:v>527.7490234375</c:v>
                </c:pt>
                <c:pt idx="432">
                  <c:v>527.75897216796875</c:v>
                </c:pt>
                <c:pt idx="433">
                  <c:v>527.76898193359375</c:v>
                </c:pt>
                <c:pt idx="434">
                  <c:v>527.77899169921875</c:v>
                </c:pt>
                <c:pt idx="435">
                  <c:v>527.78900146484375</c:v>
                </c:pt>
                <c:pt idx="436">
                  <c:v>527.79901123046875</c:v>
                </c:pt>
                <c:pt idx="437">
                  <c:v>527.80902099609375</c:v>
                </c:pt>
                <c:pt idx="438">
                  <c:v>527.8189697265625</c:v>
                </c:pt>
                <c:pt idx="439">
                  <c:v>527.8289794921875</c:v>
                </c:pt>
                <c:pt idx="440">
                  <c:v>527.8389892578125</c:v>
                </c:pt>
                <c:pt idx="441">
                  <c:v>527.8489990234375</c:v>
                </c:pt>
                <c:pt idx="442">
                  <c:v>527.8590087890625</c:v>
                </c:pt>
                <c:pt idx="443">
                  <c:v>527.8690185546875</c:v>
                </c:pt>
                <c:pt idx="444">
                  <c:v>527.8790283203125</c:v>
                </c:pt>
                <c:pt idx="445">
                  <c:v>527.88897705078125</c:v>
                </c:pt>
                <c:pt idx="446">
                  <c:v>527.89898681640625</c:v>
                </c:pt>
                <c:pt idx="447">
                  <c:v>527.90899658203125</c:v>
                </c:pt>
                <c:pt idx="448">
                  <c:v>527.91900634765625</c:v>
                </c:pt>
                <c:pt idx="449">
                  <c:v>527.92901611328125</c:v>
                </c:pt>
                <c:pt idx="450">
                  <c:v>527.93902587890625</c:v>
                </c:pt>
                <c:pt idx="451">
                  <c:v>527.948974609375</c:v>
                </c:pt>
                <c:pt idx="452">
                  <c:v>527.958984375</c:v>
                </c:pt>
                <c:pt idx="453">
                  <c:v>527.969970703125</c:v>
                </c:pt>
                <c:pt idx="454">
                  <c:v>527.97998046875</c:v>
                </c:pt>
                <c:pt idx="455">
                  <c:v>527.989990234375</c:v>
                </c:pt>
                <c:pt idx="456">
                  <c:v>528</c:v>
                </c:pt>
                <c:pt idx="457">
                  <c:v>528.010009765625</c:v>
                </c:pt>
                <c:pt idx="458">
                  <c:v>528.02001953125</c:v>
                </c:pt>
                <c:pt idx="459">
                  <c:v>528.030029296875</c:v>
                </c:pt>
                <c:pt idx="460">
                  <c:v>528.03997802734375</c:v>
                </c:pt>
                <c:pt idx="461">
                  <c:v>528.04998779296875</c:v>
                </c:pt>
                <c:pt idx="462">
                  <c:v>528.05999755859375</c:v>
                </c:pt>
                <c:pt idx="463">
                  <c:v>528.07000732421875</c:v>
                </c:pt>
                <c:pt idx="464">
                  <c:v>528.08001708984375</c:v>
                </c:pt>
                <c:pt idx="465">
                  <c:v>528.09002685546875</c:v>
                </c:pt>
                <c:pt idx="466">
                  <c:v>528.0999755859375</c:v>
                </c:pt>
                <c:pt idx="467">
                  <c:v>528.1099853515625</c:v>
                </c:pt>
                <c:pt idx="468">
                  <c:v>528.1199951171875</c:v>
                </c:pt>
                <c:pt idx="469">
                  <c:v>528.1300048828125</c:v>
                </c:pt>
                <c:pt idx="470">
                  <c:v>528.1400146484375</c:v>
                </c:pt>
                <c:pt idx="471">
                  <c:v>528.1500244140625</c:v>
                </c:pt>
                <c:pt idx="472">
                  <c:v>528.15997314453125</c:v>
                </c:pt>
                <c:pt idx="473">
                  <c:v>528.16998291015625</c:v>
                </c:pt>
                <c:pt idx="474">
                  <c:v>528.17999267578125</c:v>
                </c:pt>
                <c:pt idx="475">
                  <c:v>528.19000244140625</c:v>
                </c:pt>
                <c:pt idx="476">
                  <c:v>528.20001220703125</c:v>
                </c:pt>
                <c:pt idx="477">
                  <c:v>528.21002197265625</c:v>
                </c:pt>
                <c:pt idx="478">
                  <c:v>528.219970703125</c:v>
                </c:pt>
                <c:pt idx="479">
                  <c:v>528.22998046875</c:v>
                </c:pt>
                <c:pt idx="480">
                  <c:v>528.239990234375</c:v>
                </c:pt>
                <c:pt idx="481">
                  <c:v>528.25</c:v>
                </c:pt>
                <c:pt idx="482">
                  <c:v>528.260009765625</c:v>
                </c:pt>
                <c:pt idx="483">
                  <c:v>528.27099609375</c:v>
                </c:pt>
                <c:pt idx="484">
                  <c:v>528.281005859375</c:v>
                </c:pt>
                <c:pt idx="485">
                  <c:v>528.291015625</c:v>
                </c:pt>
                <c:pt idx="486">
                  <c:v>528.301025390625</c:v>
                </c:pt>
                <c:pt idx="487">
                  <c:v>528.31097412109375</c:v>
                </c:pt>
                <c:pt idx="488">
                  <c:v>528.32098388671875</c:v>
                </c:pt>
                <c:pt idx="489">
                  <c:v>528.33099365234375</c:v>
                </c:pt>
                <c:pt idx="490">
                  <c:v>528.34100341796875</c:v>
                </c:pt>
                <c:pt idx="491">
                  <c:v>528.35101318359375</c:v>
                </c:pt>
                <c:pt idx="492">
                  <c:v>528.36102294921875</c:v>
                </c:pt>
                <c:pt idx="493">
                  <c:v>528.3709716796875</c:v>
                </c:pt>
                <c:pt idx="494">
                  <c:v>528.3809814453125</c:v>
                </c:pt>
                <c:pt idx="495">
                  <c:v>528.3909912109375</c:v>
                </c:pt>
                <c:pt idx="496">
                  <c:v>528.4010009765625</c:v>
                </c:pt>
                <c:pt idx="497">
                  <c:v>528.4110107421875</c:v>
                </c:pt>
                <c:pt idx="498">
                  <c:v>528.4210205078125</c:v>
                </c:pt>
                <c:pt idx="499">
                  <c:v>528.4310302734375</c:v>
                </c:pt>
                <c:pt idx="500">
                  <c:v>528.44097900390625</c:v>
                </c:pt>
                <c:pt idx="501">
                  <c:v>528.45098876953125</c:v>
                </c:pt>
                <c:pt idx="502">
                  <c:v>528.46099853515625</c:v>
                </c:pt>
                <c:pt idx="503">
                  <c:v>528.47100830078125</c:v>
                </c:pt>
                <c:pt idx="504">
                  <c:v>528.48101806640625</c:v>
                </c:pt>
                <c:pt idx="505">
                  <c:v>528.49102783203125</c:v>
                </c:pt>
                <c:pt idx="506">
                  <c:v>528.5009765625</c:v>
                </c:pt>
                <c:pt idx="507">
                  <c:v>528.510986328125</c:v>
                </c:pt>
                <c:pt idx="508">
                  <c:v>528.52099609375</c:v>
                </c:pt>
                <c:pt idx="509">
                  <c:v>528.531005859375</c:v>
                </c:pt>
                <c:pt idx="510">
                  <c:v>528.541015625</c:v>
                </c:pt>
                <c:pt idx="511">
                  <c:v>528.552001953125</c:v>
                </c:pt>
                <c:pt idx="512">
                  <c:v>528.56201171875</c:v>
                </c:pt>
                <c:pt idx="513">
                  <c:v>528.572021484375</c:v>
                </c:pt>
                <c:pt idx="514">
                  <c:v>528.58197021484375</c:v>
                </c:pt>
                <c:pt idx="515">
                  <c:v>528.59197998046875</c:v>
                </c:pt>
                <c:pt idx="516">
                  <c:v>528.60198974609375</c:v>
                </c:pt>
                <c:pt idx="517">
                  <c:v>528.61199951171875</c:v>
                </c:pt>
                <c:pt idx="518">
                  <c:v>528.62200927734375</c:v>
                </c:pt>
                <c:pt idx="519">
                  <c:v>528.63201904296875</c:v>
                </c:pt>
                <c:pt idx="520">
                  <c:v>528.64202880859375</c:v>
                </c:pt>
                <c:pt idx="521">
                  <c:v>528.6519775390625</c:v>
                </c:pt>
                <c:pt idx="522">
                  <c:v>528.6619873046875</c:v>
                </c:pt>
                <c:pt idx="523">
                  <c:v>528.6719970703125</c:v>
                </c:pt>
                <c:pt idx="524">
                  <c:v>528.6820068359375</c:v>
                </c:pt>
                <c:pt idx="525">
                  <c:v>528.6920166015625</c:v>
                </c:pt>
                <c:pt idx="526">
                  <c:v>528.7020263671875</c:v>
                </c:pt>
                <c:pt idx="527">
                  <c:v>528.71197509765625</c:v>
                </c:pt>
                <c:pt idx="528">
                  <c:v>528.72198486328125</c:v>
                </c:pt>
                <c:pt idx="529">
                  <c:v>528.73199462890625</c:v>
                </c:pt>
                <c:pt idx="530">
                  <c:v>528.74200439453125</c:v>
                </c:pt>
                <c:pt idx="531">
                  <c:v>528.75201416015625</c:v>
                </c:pt>
                <c:pt idx="532">
                  <c:v>528.76202392578125</c:v>
                </c:pt>
                <c:pt idx="533">
                  <c:v>528.77197265625</c:v>
                </c:pt>
                <c:pt idx="534">
                  <c:v>528.781982421875</c:v>
                </c:pt>
                <c:pt idx="535">
                  <c:v>528.7919921875</c:v>
                </c:pt>
                <c:pt idx="536">
                  <c:v>528.802001953125</c:v>
                </c:pt>
                <c:pt idx="537">
                  <c:v>528.81201171875</c:v>
                </c:pt>
                <c:pt idx="538">
                  <c:v>528.822998046875</c:v>
                </c:pt>
                <c:pt idx="539">
                  <c:v>528.8330078125</c:v>
                </c:pt>
                <c:pt idx="540">
                  <c:v>528.843017578125</c:v>
                </c:pt>
                <c:pt idx="541">
                  <c:v>528.85302734375</c:v>
                </c:pt>
                <c:pt idx="542">
                  <c:v>528.86297607421875</c:v>
                </c:pt>
                <c:pt idx="543">
                  <c:v>528.87298583984375</c:v>
                </c:pt>
                <c:pt idx="544">
                  <c:v>528.88299560546875</c:v>
                </c:pt>
                <c:pt idx="545">
                  <c:v>528.89300537109375</c:v>
                </c:pt>
                <c:pt idx="546">
                  <c:v>528.90301513671875</c:v>
                </c:pt>
                <c:pt idx="547">
                  <c:v>528.91302490234375</c:v>
                </c:pt>
                <c:pt idx="548">
                  <c:v>528.9229736328125</c:v>
                </c:pt>
                <c:pt idx="549">
                  <c:v>528.9329833984375</c:v>
                </c:pt>
                <c:pt idx="550">
                  <c:v>528.9429931640625</c:v>
                </c:pt>
                <c:pt idx="551">
                  <c:v>528.9530029296875</c:v>
                </c:pt>
                <c:pt idx="552">
                  <c:v>528.9630126953125</c:v>
                </c:pt>
                <c:pt idx="553">
                  <c:v>528.9730224609375</c:v>
                </c:pt>
                <c:pt idx="554">
                  <c:v>528.98297119140625</c:v>
                </c:pt>
                <c:pt idx="555">
                  <c:v>528.99298095703125</c:v>
                </c:pt>
                <c:pt idx="556">
                  <c:v>529.00299072265625</c:v>
                </c:pt>
                <c:pt idx="557">
                  <c:v>529.01300048828125</c:v>
                </c:pt>
                <c:pt idx="558">
                  <c:v>529.02301025390625</c:v>
                </c:pt>
                <c:pt idx="559">
                  <c:v>529.03302001953125</c:v>
                </c:pt>
                <c:pt idx="560">
                  <c:v>529.04302978515625</c:v>
                </c:pt>
                <c:pt idx="561">
                  <c:v>529.052978515625</c:v>
                </c:pt>
                <c:pt idx="562">
                  <c:v>529.06298828125</c:v>
                </c:pt>
                <c:pt idx="563">
                  <c:v>529.072998046875</c:v>
                </c:pt>
                <c:pt idx="564">
                  <c:v>529.0830078125</c:v>
                </c:pt>
                <c:pt idx="565">
                  <c:v>529.093994140625</c:v>
                </c:pt>
                <c:pt idx="566">
                  <c:v>529.10400390625</c:v>
                </c:pt>
                <c:pt idx="567">
                  <c:v>529.114013671875</c:v>
                </c:pt>
                <c:pt idx="568">
                  <c:v>529.1240234375</c:v>
                </c:pt>
                <c:pt idx="569">
                  <c:v>529.13397216796875</c:v>
                </c:pt>
                <c:pt idx="570">
                  <c:v>529.14398193359375</c:v>
                </c:pt>
                <c:pt idx="571">
                  <c:v>529.15399169921875</c:v>
                </c:pt>
                <c:pt idx="572">
                  <c:v>529.16400146484375</c:v>
                </c:pt>
                <c:pt idx="573">
                  <c:v>529.17401123046875</c:v>
                </c:pt>
                <c:pt idx="574">
                  <c:v>529.18402099609375</c:v>
                </c:pt>
                <c:pt idx="575">
                  <c:v>529.1939697265625</c:v>
                </c:pt>
                <c:pt idx="576">
                  <c:v>529.2039794921875</c:v>
                </c:pt>
                <c:pt idx="577">
                  <c:v>529.2139892578125</c:v>
                </c:pt>
                <c:pt idx="578">
                  <c:v>529.2239990234375</c:v>
                </c:pt>
                <c:pt idx="579">
                  <c:v>529.2340087890625</c:v>
                </c:pt>
                <c:pt idx="580">
                  <c:v>529.2440185546875</c:v>
                </c:pt>
                <c:pt idx="581">
                  <c:v>529.2540283203125</c:v>
                </c:pt>
                <c:pt idx="582">
                  <c:v>529.26397705078125</c:v>
                </c:pt>
                <c:pt idx="583">
                  <c:v>529.27398681640625</c:v>
                </c:pt>
                <c:pt idx="584">
                  <c:v>529.28399658203125</c:v>
                </c:pt>
                <c:pt idx="585">
                  <c:v>529.29400634765625</c:v>
                </c:pt>
              </c:numCache>
            </c:numRef>
          </c:xVal>
          <c:yVal>
            <c:numRef>
              <c:f>'Sheet1 {19 min}'!$B$1:$B$586</c:f>
              <c:numCache>
                <c:formatCode>General</c:formatCode>
                <c:ptCount val="586"/>
                <c:pt idx="0">
                  <c:v>79.75</c:v>
                </c:pt>
                <c:pt idx="1">
                  <c:v>101.80000305175781</c:v>
                </c:pt>
                <c:pt idx="2">
                  <c:v>125</c:v>
                </c:pt>
                <c:pt idx="3">
                  <c:v>123.5</c:v>
                </c:pt>
                <c:pt idx="4">
                  <c:v>83.5</c:v>
                </c:pt>
                <c:pt idx="5">
                  <c:v>46.25</c:v>
                </c:pt>
                <c:pt idx="6">
                  <c:v>40.75</c:v>
                </c:pt>
                <c:pt idx="7">
                  <c:v>48</c:v>
                </c:pt>
                <c:pt idx="8">
                  <c:v>50.25</c:v>
                </c:pt>
                <c:pt idx="9">
                  <c:v>56.5</c:v>
                </c:pt>
                <c:pt idx="10">
                  <c:v>94.75</c:v>
                </c:pt>
                <c:pt idx="11">
                  <c:v>149</c:v>
                </c:pt>
                <c:pt idx="12">
                  <c:v>167.30000305175781</c:v>
                </c:pt>
                <c:pt idx="13">
                  <c:v>156.69999694824219</c:v>
                </c:pt>
                <c:pt idx="14">
                  <c:v>159.30000305175781</c:v>
                </c:pt>
                <c:pt idx="15">
                  <c:v>162.5</c:v>
                </c:pt>
                <c:pt idx="16">
                  <c:v>145.19999694824219</c:v>
                </c:pt>
                <c:pt idx="17">
                  <c:v>157.30000305175781</c:v>
                </c:pt>
                <c:pt idx="18">
                  <c:v>167.30000305175781</c:v>
                </c:pt>
                <c:pt idx="19">
                  <c:v>169.19999694824219</c:v>
                </c:pt>
                <c:pt idx="20">
                  <c:v>211.80000305175781</c:v>
                </c:pt>
                <c:pt idx="21">
                  <c:v>184.69999694824219</c:v>
                </c:pt>
                <c:pt idx="22">
                  <c:v>105.5</c:v>
                </c:pt>
                <c:pt idx="23">
                  <c:v>148</c:v>
                </c:pt>
                <c:pt idx="24">
                  <c:v>273</c:v>
                </c:pt>
                <c:pt idx="25">
                  <c:v>289.29998779296875</c:v>
                </c:pt>
                <c:pt idx="26">
                  <c:v>228.30000305175781</c:v>
                </c:pt>
                <c:pt idx="27">
                  <c:v>281.29998779296875</c:v>
                </c:pt>
                <c:pt idx="28">
                  <c:v>369.20001220703125</c:v>
                </c:pt>
                <c:pt idx="29">
                  <c:v>348.5</c:v>
                </c:pt>
                <c:pt idx="30">
                  <c:v>640.20001220703125</c:v>
                </c:pt>
                <c:pt idx="31">
                  <c:v>4380</c:v>
                </c:pt>
                <c:pt idx="32">
                  <c:v>42680</c:v>
                </c:pt>
                <c:pt idx="33">
                  <c:v>147500</c:v>
                </c:pt>
                <c:pt idx="34">
                  <c:v>204800</c:v>
                </c:pt>
                <c:pt idx="35">
                  <c:v>120600</c:v>
                </c:pt>
                <c:pt idx="36">
                  <c:v>26480</c:v>
                </c:pt>
                <c:pt idx="37">
                  <c:v>2326</c:v>
                </c:pt>
                <c:pt idx="38">
                  <c:v>760.29998779296875</c:v>
                </c:pt>
                <c:pt idx="39">
                  <c:v>1150</c:v>
                </c:pt>
                <c:pt idx="40">
                  <c:v>1677</c:v>
                </c:pt>
                <c:pt idx="41">
                  <c:v>1767</c:v>
                </c:pt>
                <c:pt idx="42">
                  <c:v>1319</c:v>
                </c:pt>
                <c:pt idx="43">
                  <c:v>789.5</c:v>
                </c:pt>
                <c:pt idx="44">
                  <c:v>464.5</c:v>
                </c:pt>
                <c:pt idx="45">
                  <c:v>394</c:v>
                </c:pt>
                <c:pt idx="46">
                  <c:v>502.70001220703125</c:v>
                </c:pt>
                <c:pt idx="47">
                  <c:v>520.20001220703125</c:v>
                </c:pt>
                <c:pt idx="48">
                  <c:v>336.79998779296875</c:v>
                </c:pt>
                <c:pt idx="49">
                  <c:v>200.69999694824219</c:v>
                </c:pt>
                <c:pt idx="50">
                  <c:v>239.30000305175781</c:v>
                </c:pt>
                <c:pt idx="51">
                  <c:v>351</c:v>
                </c:pt>
                <c:pt idx="52">
                  <c:v>697.29998779296875</c:v>
                </c:pt>
                <c:pt idx="53">
                  <c:v>1056</c:v>
                </c:pt>
                <c:pt idx="54">
                  <c:v>898.5</c:v>
                </c:pt>
                <c:pt idx="55">
                  <c:v>478.5</c:v>
                </c:pt>
                <c:pt idx="56">
                  <c:v>266</c:v>
                </c:pt>
                <c:pt idx="57">
                  <c:v>267.79998779296875</c:v>
                </c:pt>
                <c:pt idx="58">
                  <c:v>336.79998779296875</c:v>
                </c:pt>
                <c:pt idx="59">
                  <c:v>365.5</c:v>
                </c:pt>
                <c:pt idx="60">
                  <c:v>328.29998779296875</c:v>
                </c:pt>
                <c:pt idx="61">
                  <c:v>273.20001220703125</c:v>
                </c:pt>
                <c:pt idx="62">
                  <c:v>209</c:v>
                </c:pt>
                <c:pt idx="63">
                  <c:v>234.5</c:v>
                </c:pt>
                <c:pt idx="64">
                  <c:v>377</c:v>
                </c:pt>
                <c:pt idx="65">
                  <c:v>394</c:v>
                </c:pt>
                <c:pt idx="66">
                  <c:v>288.20001220703125</c:v>
                </c:pt>
                <c:pt idx="67">
                  <c:v>225.5</c:v>
                </c:pt>
                <c:pt idx="68">
                  <c:v>223.5</c:v>
                </c:pt>
                <c:pt idx="69">
                  <c:v>247.80000305175781</c:v>
                </c:pt>
                <c:pt idx="70">
                  <c:v>240</c:v>
                </c:pt>
                <c:pt idx="71">
                  <c:v>191.30000305175781</c:v>
                </c:pt>
                <c:pt idx="72">
                  <c:v>171.19999694824219</c:v>
                </c:pt>
                <c:pt idx="73">
                  <c:v>208.69999694824219</c:v>
                </c:pt>
                <c:pt idx="74">
                  <c:v>210</c:v>
                </c:pt>
                <c:pt idx="75">
                  <c:v>197.80000305175781</c:v>
                </c:pt>
                <c:pt idx="76">
                  <c:v>211.5</c:v>
                </c:pt>
                <c:pt idx="77">
                  <c:v>187.30000305175781</c:v>
                </c:pt>
                <c:pt idx="78">
                  <c:v>189.30000305175781</c:v>
                </c:pt>
                <c:pt idx="79">
                  <c:v>259.5</c:v>
                </c:pt>
                <c:pt idx="80">
                  <c:v>510.70001220703125</c:v>
                </c:pt>
                <c:pt idx="81">
                  <c:v>2627</c:v>
                </c:pt>
                <c:pt idx="82">
                  <c:v>26300</c:v>
                </c:pt>
                <c:pt idx="83">
                  <c:v>112800</c:v>
                </c:pt>
                <c:pt idx="84">
                  <c:v>187000</c:v>
                </c:pt>
                <c:pt idx="85">
                  <c:v>133400</c:v>
                </c:pt>
                <c:pt idx="86">
                  <c:v>39020</c:v>
                </c:pt>
                <c:pt idx="87">
                  <c:v>4425</c:v>
                </c:pt>
                <c:pt idx="88">
                  <c:v>883.5</c:v>
                </c:pt>
                <c:pt idx="89">
                  <c:v>930</c:v>
                </c:pt>
                <c:pt idx="90">
                  <c:v>1548</c:v>
                </c:pt>
                <c:pt idx="91">
                  <c:v>1740</c:v>
                </c:pt>
                <c:pt idx="92">
                  <c:v>1187</c:v>
                </c:pt>
                <c:pt idx="93">
                  <c:v>657</c:v>
                </c:pt>
                <c:pt idx="94">
                  <c:v>378.29998779296875</c:v>
                </c:pt>
                <c:pt idx="95">
                  <c:v>642.5</c:v>
                </c:pt>
                <c:pt idx="96">
                  <c:v>1338</c:v>
                </c:pt>
                <c:pt idx="97">
                  <c:v>1323</c:v>
                </c:pt>
                <c:pt idx="98">
                  <c:v>650.79998779296875</c:v>
                </c:pt>
                <c:pt idx="99">
                  <c:v>241.80000305175781</c:v>
                </c:pt>
                <c:pt idx="100">
                  <c:v>193.80000305175781</c:v>
                </c:pt>
                <c:pt idx="101">
                  <c:v>216.80000305175781</c:v>
                </c:pt>
                <c:pt idx="102">
                  <c:v>364.5</c:v>
                </c:pt>
                <c:pt idx="103">
                  <c:v>626</c:v>
                </c:pt>
                <c:pt idx="104">
                  <c:v>618.79998779296875</c:v>
                </c:pt>
                <c:pt idx="105">
                  <c:v>398.70001220703125</c:v>
                </c:pt>
                <c:pt idx="106">
                  <c:v>279.70001220703125</c:v>
                </c:pt>
                <c:pt idx="107">
                  <c:v>241.80000305175781</c:v>
                </c:pt>
                <c:pt idx="108">
                  <c:v>255.5</c:v>
                </c:pt>
                <c:pt idx="109">
                  <c:v>304.29998779296875</c:v>
                </c:pt>
                <c:pt idx="110">
                  <c:v>295.79998779296875</c:v>
                </c:pt>
                <c:pt idx="111">
                  <c:v>202.69999694824219</c:v>
                </c:pt>
                <c:pt idx="112">
                  <c:v>130.30000305175781</c:v>
                </c:pt>
                <c:pt idx="113">
                  <c:v>171.19999694824219</c:v>
                </c:pt>
                <c:pt idx="114">
                  <c:v>254.69999694824219</c:v>
                </c:pt>
                <c:pt idx="115">
                  <c:v>268</c:v>
                </c:pt>
                <c:pt idx="116">
                  <c:v>222.80000305175781</c:v>
                </c:pt>
                <c:pt idx="117">
                  <c:v>170.5</c:v>
                </c:pt>
                <c:pt idx="118">
                  <c:v>169</c:v>
                </c:pt>
                <c:pt idx="119">
                  <c:v>206.69999694824219</c:v>
                </c:pt>
                <c:pt idx="120">
                  <c:v>217.80000305175781</c:v>
                </c:pt>
                <c:pt idx="121">
                  <c:v>210</c:v>
                </c:pt>
                <c:pt idx="122">
                  <c:v>166.80000305175781</c:v>
                </c:pt>
                <c:pt idx="123">
                  <c:v>152</c:v>
                </c:pt>
                <c:pt idx="124">
                  <c:v>184</c:v>
                </c:pt>
                <c:pt idx="125">
                  <c:v>158</c:v>
                </c:pt>
                <c:pt idx="126">
                  <c:v>144.80000305175781</c:v>
                </c:pt>
                <c:pt idx="127">
                  <c:v>195.80000305175781</c:v>
                </c:pt>
                <c:pt idx="128">
                  <c:v>242</c:v>
                </c:pt>
                <c:pt idx="129">
                  <c:v>330.29998779296875</c:v>
                </c:pt>
                <c:pt idx="130">
                  <c:v>513.5</c:v>
                </c:pt>
                <c:pt idx="131">
                  <c:v>1648</c:v>
                </c:pt>
                <c:pt idx="132">
                  <c:v>13340</c:v>
                </c:pt>
                <c:pt idx="133">
                  <c:v>67600</c:v>
                </c:pt>
                <c:pt idx="134">
                  <c:v>135200</c:v>
                </c:pt>
                <c:pt idx="135">
                  <c:v>120900</c:v>
                </c:pt>
                <c:pt idx="136">
                  <c:v>48450</c:v>
                </c:pt>
                <c:pt idx="137">
                  <c:v>8154</c:v>
                </c:pt>
                <c:pt idx="138">
                  <c:v>1413</c:v>
                </c:pt>
                <c:pt idx="139">
                  <c:v>1014</c:v>
                </c:pt>
                <c:pt idx="140">
                  <c:v>1647</c:v>
                </c:pt>
                <c:pt idx="141">
                  <c:v>2087</c:v>
                </c:pt>
                <c:pt idx="142">
                  <c:v>1476</c:v>
                </c:pt>
                <c:pt idx="143">
                  <c:v>607.20001220703125</c:v>
                </c:pt>
                <c:pt idx="144">
                  <c:v>284</c:v>
                </c:pt>
                <c:pt idx="145">
                  <c:v>424.70001220703125</c:v>
                </c:pt>
                <c:pt idx="146">
                  <c:v>918.79998779296875</c:v>
                </c:pt>
                <c:pt idx="147">
                  <c:v>1111</c:v>
                </c:pt>
                <c:pt idx="148">
                  <c:v>637.20001220703125</c:v>
                </c:pt>
                <c:pt idx="149">
                  <c:v>205.5</c:v>
                </c:pt>
                <c:pt idx="150">
                  <c:v>150.19999694824219</c:v>
                </c:pt>
                <c:pt idx="151">
                  <c:v>216.5</c:v>
                </c:pt>
                <c:pt idx="152">
                  <c:v>291</c:v>
                </c:pt>
                <c:pt idx="153">
                  <c:v>385.70001220703125</c:v>
                </c:pt>
                <c:pt idx="154">
                  <c:v>377</c:v>
                </c:pt>
                <c:pt idx="155">
                  <c:v>213.19999694824219</c:v>
                </c:pt>
                <c:pt idx="156">
                  <c:v>114.30000305175781</c:v>
                </c:pt>
                <c:pt idx="157">
                  <c:v>130.5</c:v>
                </c:pt>
                <c:pt idx="158">
                  <c:v>154.30000305175781</c:v>
                </c:pt>
                <c:pt idx="159">
                  <c:v>183.69999694824219</c:v>
                </c:pt>
                <c:pt idx="160">
                  <c:v>197.80000305175781</c:v>
                </c:pt>
                <c:pt idx="161">
                  <c:v>189</c:v>
                </c:pt>
                <c:pt idx="162">
                  <c:v>211.5</c:v>
                </c:pt>
                <c:pt idx="163">
                  <c:v>228.30000305175781</c:v>
                </c:pt>
                <c:pt idx="164">
                  <c:v>230.5</c:v>
                </c:pt>
                <c:pt idx="165">
                  <c:v>229</c:v>
                </c:pt>
                <c:pt idx="166">
                  <c:v>180.5</c:v>
                </c:pt>
                <c:pt idx="167">
                  <c:v>103</c:v>
                </c:pt>
                <c:pt idx="168">
                  <c:v>67</c:v>
                </c:pt>
                <c:pt idx="169">
                  <c:v>91</c:v>
                </c:pt>
                <c:pt idx="170">
                  <c:v>109.69999694824219</c:v>
                </c:pt>
                <c:pt idx="171">
                  <c:v>126.80000305175781</c:v>
                </c:pt>
                <c:pt idx="172">
                  <c:v>156</c:v>
                </c:pt>
                <c:pt idx="173">
                  <c:v>148.5</c:v>
                </c:pt>
                <c:pt idx="174">
                  <c:v>154.5</c:v>
                </c:pt>
                <c:pt idx="175">
                  <c:v>205</c:v>
                </c:pt>
                <c:pt idx="176">
                  <c:v>256.29998779296875</c:v>
                </c:pt>
                <c:pt idx="177">
                  <c:v>292</c:v>
                </c:pt>
                <c:pt idx="178">
                  <c:v>326.5</c:v>
                </c:pt>
                <c:pt idx="179">
                  <c:v>393.29998779296875</c:v>
                </c:pt>
                <c:pt idx="180">
                  <c:v>579.79998779296875</c:v>
                </c:pt>
                <c:pt idx="181">
                  <c:v>1258</c:v>
                </c:pt>
                <c:pt idx="182">
                  <c:v>6579</c:v>
                </c:pt>
                <c:pt idx="183">
                  <c:v>37580</c:v>
                </c:pt>
                <c:pt idx="184">
                  <c:v>90790</c:v>
                </c:pt>
                <c:pt idx="185">
                  <c:v>100000</c:v>
                </c:pt>
                <c:pt idx="186">
                  <c:v>51310</c:v>
                </c:pt>
                <c:pt idx="187">
                  <c:v>11350</c:v>
                </c:pt>
                <c:pt idx="188">
                  <c:v>1401</c:v>
                </c:pt>
                <c:pt idx="189">
                  <c:v>467.29998779296875</c:v>
                </c:pt>
                <c:pt idx="190">
                  <c:v>585.5</c:v>
                </c:pt>
                <c:pt idx="191">
                  <c:v>734</c:v>
                </c:pt>
                <c:pt idx="192">
                  <c:v>657.20001220703125</c:v>
                </c:pt>
                <c:pt idx="193">
                  <c:v>420.70001220703125</c:v>
                </c:pt>
                <c:pt idx="194">
                  <c:v>290.79998779296875</c:v>
                </c:pt>
                <c:pt idx="195">
                  <c:v>302.70001220703125</c:v>
                </c:pt>
                <c:pt idx="196">
                  <c:v>422</c:v>
                </c:pt>
                <c:pt idx="197">
                  <c:v>479.5</c:v>
                </c:pt>
                <c:pt idx="198">
                  <c:v>331</c:v>
                </c:pt>
                <c:pt idx="199">
                  <c:v>173</c:v>
                </c:pt>
                <c:pt idx="200">
                  <c:v>99.75</c:v>
                </c:pt>
                <c:pt idx="201">
                  <c:v>84</c:v>
                </c:pt>
                <c:pt idx="202">
                  <c:v>148.80000305175781</c:v>
                </c:pt>
                <c:pt idx="203">
                  <c:v>264.5</c:v>
                </c:pt>
                <c:pt idx="204">
                  <c:v>358.70001220703125</c:v>
                </c:pt>
                <c:pt idx="205">
                  <c:v>315.20001220703125</c:v>
                </c:pt>
                <c:pt idx="206">
                  <c:v>178</c:v>
                </c:pt>
                <c:pt idx="207">
                  <c:v>122</c:v>
                </c:pt>
                <c:pt idx="208">
                  <c:v>162</c:v>
                </c:pt>
                <c:pt idx="209">
                  <c:v>172.80000305175781</c:v>
                </c:pt>
                <c:pt idx="210">
                  <c:v>124.80000305175781</c:v>
                </c:pt>
                <c:pt idx="211">
                  <c:v>113</c:v>
                </c:pt>
                <c:pt idx="212">
                  <c:v>159.5</c:v>
                </c:pt>
                <c:pt idx="213">
                  <c:v>177.30000305175781</c:v>
                </c:pt>
                <c:pt idx="214">
                  <c:v>146.19999694824219</c:v>
                </c:pt>
                <c:pt idx="215">
                  <c:v>130.80000305175781</c:v>
                </c:pt>
                <c:pt idx="216">
                  <c:v>133.30000305175781</c:v>
                </c:pt>
                <c:pt idx="217">
                  <c:v>141.30000305175781</c:v>
                </c:pt>
                <c:pt idx="218">
                  <c:v>175.19999694824219</c:v>
                </c:pt>
                <c:pt idx="219">
                  <c:v>225</c:v>
                </c:pt>
                <c:pt idx="220">
                  <c:v>243</c:v>
                </c:pt>
                <c:pt idx="221">
                  <c:v>194.19999694824219</c:v>
                </c:pt>
                <c:pt idx="222">
                  <c:v>152</c:v>
                </c:pt>
                <c:pt idx="223">
                  <c:v>145</c:v>
                </c:pt>
                <c:pt idx="224">
                  <c:v>127.80000305175781</c:v>
                </c:pt>
                <c:pt idx="225">
                  <c:v>153.30000305175781</c:v>
                </c:pt>
                <c:pt idx="226">
                  <c:v>246.19999694824219</c:v>
                </c:pt>
                <c:pt idx="227">
                  <c:v>296.70001220703125</c:v>
                </c:pt>
                <c:pt idx="228">
                  <c:v>275.5</c:v>
                </c:pt>
                <c:pt idx="229">
                  <c:v>293</c:v>
                </c:pt>
                <c:pt idx="230">
                  <c:v>357.79998779296875</c:v>
                </c:pt>
                <c:pt idx="231">
                  <c:v>790</c:v>
                </c:pt>
                <c:pt idx="232">
                  <c:v>3472</c:v>
                </c:pt>
                <c:pt idx="233">
                  <c:v>21690</c:v>
                </c:pt>
                <c:pt idx="234">
                  <c:v>69840</c:v>
                </c:pt>
                <c:pt idx="235">
                  <c:v>101200</c:v>
                </c:pt>
                <c:pt idx="236">
                  <c:v>67890</c:v>
                </c:pt>
                <c:pt idx="237">
                  <c:v>20140</c:v>
                </c:pt>
                <c:pt idx="238">
                  <c:v>2933</c:v>
                </c:pt>
                <c:pt idx="239">
                  <c:v>764.79998779296875</c:v>
                </c:pt>
                <c:pt idx="240">
                  <c:v>742.29998779296875</c:v>
                </c:pt>
                <c:pt idx="241">
                  <c:v>960</c:v>
                </c:pt>
                <c:pt idx="242">
                  <c:v>792</c:v>
                </c:pt>
                <c:pt idx="243">
                  <c:v>438.79998779296875</c:v>
                </c:pt>
                <c:pt idx="244">
                  <c:v>233.69999694824219</c:v>
                </c:pt>
                <c:pt idx="245">
                  <c:v>172</c:v>
                </c:pt>
                <c:pt idx="246">
                  <c:v>254.5</c:v>
                </c:pt>
                <c:pt idx="247">
                  <c:v>415</c:v>
                </c:pt>
                <c:pt idx="248">
                  <c:v>426.29998779296875</c:v>
                </c:pt>
                <c:pt idx="249">
                  <c:v>230.80000305175781</c:v>
                </c:pt>
                <c:pt idx="250">
                  <c:v>80.25</c:v>
                </c:pt>
                <c:pt idx="251">
                  <c:v>99.25</c:v>
                </c:pt>
                <c:pt idx="252">
                  <c:v>178.30000305175781</c:v>
                </c:pt>
                <c:pt idx="253">
                  <c:v>237.5</c:v>
                </c:pt>
                <c:pt idx="254">
                  <c:v>258.29998779296875</c:v>
                </c:pt>
                <c:pt idx="255">
                  <c:v>234.80000305175781</c:v>
                </c:pt>
                <c:pt idx="256">
                  <c:v>197</c:v>
                </c:pt>
                <c:pt idx="257">
                  <c:v>165.80000305175781</c:v>
                </c:pt>
                <c:pt idx="258">
                  <c:v>146.19999694824219</c:v>
                </c:pt>
                <c:pt idx="259">
                  <c:v>146.5</c:v>
                </c:pt>
                <c:pt idx="260">
                  <c:v>126.80000305175781</c:v>
                </c:pt>
                <c:pt idx="261">
                  <c:v>90.75</c:v>
                </c:pt>
                <c:pt idx="262">
                  <c:v>83.25</c:v>
                </c:pt>
                <c:pt idx="263">
                  <c:v>131.5</c:v>
                </c:pt>
                <c:pt idx="264">
                  <c:v>195.19999694824219</c:v>
                </c:pt>
                <c:pt idx="265">
                  <c:v>195.80000305175781</c:v>
                </c:pt>
                <c:pt idx="266">
                  <c:v>146</c:v>
                </c:pt>
                <c:pt idx="267">
                  <c:v>106</c:v>
                </c:pt>
                <c:pt idx="268">
                  <c:v>111.5</c:v>
                </c:pt>
                <c:pt idx="269">
                  <c:v>176.5</c:v>
                </c:pt>
                <c:pt idx="270">
                  <c:v>216.5</c:v>
                </c:pt>
                <c:pt idx="271">
                  <c:v>156.69999694824219</c:v>
                </c:pt>
                <c:pt idx="272">
                  <c:v>93.25</c:v>
                </c:pt>
                <c:pt idx="273">
                  <c:v>131.69999694824219</c:v>
                </c:pt>
                <c:pt idx="274">
                  <c:v>192</c:v>
                </c:pt>
                <c:pt idx="275">
                  <c:v>145.5</c:v>
                </c:pt>
                <c:pt idx="276">
                  <c:v>70.25</c:v>
                </c:pt>
                <c:pt idx="277">
                  <c:v>96</c:v>
                </c:pt>
                <c:pt idx="278">
                  <c:v>195.5</c:v>
                </c:pt>
                <c:pt idx="279">
                  <c:v>260</c:v>
                </c:pt>
                <c:pt idx="280">
                  <c:v>276</c:v>
                </c:pt>
                <c:pt idx="281">
                  <c:v>372.5</c:v>
                </c:pt>
                <c:pt idx="282">
                  <c:v>1740</c:v>
                </c:pt>
                <c:pt idx="283">
                  <c:v>13480</c:v>
                </c:pt>
                <c:pt idx="284">
                  <c:v>54000</c:v>
                </c:pt>
                <c:pt idx="285">
                  <c:v>93190</c:v>
                </c:pt>
                <c:pt idx="286">
                  <c:v>74880</c:v>
                </c:pt>
                <c:pt idx="287">
                  <c:v>28320</c:v>
                </c:pt>
                <c:pt idx="288">
                  <c:v>5451</c:v>
                </c:pt>
                <c:pt idx="289">
                  <c:v>1122</c:v>
                </c:pt>
                <c:pt idx="290">
                  <c:v>517.29998779296875</c:v>
                </c:pt>
                <c:pt idx="291">
                  <c:v>568.79998779296875</c:v>
                </c:pt>
                <c:pt idx="292">
                  <c:v>586.5</c:v>
                </c:pt>
                <c:pt idx="293">
                  <c:v>405.5</c:v>
                </c:pt>
                <c:pt idx="294">
                  <c:v>276.29998779296875</c:v>
                </c:pt>
                <c:pt idx="295">
                  <c:v>215</c:v>
                </c:pt>
                <c:pt idx="296">
                  <c:v>187.5</c:v>
                </c:pt>
                <c:pt idx="297">
                  <c:v>275</c:v>
                </c:pt>
                <c:pt idx="298">
                  <c:v>297</c:v>
                </c:pt>
                <c:pt idx="299">
                  <c:v>180</c:v>
                </c:pt>
                <c:pt idx="300">
                  <c:v>114.30000305175781</c:v>
                </c:pt>
                <c:pt idx="301">
                  <c:v>122.5</c:v>
                </c:pt>
                <c:pt idx="302">
                  <c:v>145.5</c:v>
                </c:pt>
                <c:pt idx="303">
                  <c:v>200.69999694824219</c:v>
                </c:pt>
                <c:pt idx="304">
                  <c:v>237.69999694824219</c:v>
                </c:pt>
                <c:pt idx="305">
                  <c:v>220.30000305175781</c:v>
                </c:pt>
                <c:pt idx="306">
                  <c:v>183.5</c:v>
                </c:pt>
                <c:pt idx="307">
                  <c:v>141.30000305175781</c:v>
                </c:pt>
                <c:pt idx="308">
                  <c:v>95.75</c:v>
                </c:pt>
                <c:pt idx="309">
                  <c:v>70.25</c:v>
                </c:pt>
                <c:pt idx="310">
                  <c:v>91.25</c:v>
                </c:pt>
                <c:pt idx="311">
                  <c:v>115.30000305175781</c:v>
                </c:pt>
                <c:pt idx="312">
                  <c:v>99.75</c:v>
                </c:pt>
                <c:pt idx="313">
                  <c:v>83</c:v>
                </c:pt>
                <c:pt idx="314">
                  <c:v>95.75</c:v>
                </c:pt>
                <c:pt idx="315">
                  <c:v>129.80000305175781</c:v>
                </c:pt>
                <c:pt idx="316">
                  <c:v>156.5</c:v>
                </c:pt>
                <c:pt idx="317">
                  <c:v>127.80000305175781</c:v>
                </c:pt>
                <c:pt idx="318">
                  <c:v>86.25</c:v>
                </c:pt>
                <c:pt idx="319">
                  <c:v>108.30000305175781</c:v>
                </c:pt>
                <c:pt idx="320">
                  <c:v>148.80000305175781</c:v>
                </c:pt>
                <c:pt idx="321">
                  <c:v>145</c:v>
                </c:pt>
                <c:pt idx="322">
                  <c:v>136</c:v>
                </c:pt>
                <c:pt idx="323">
                  <c:v>187.30000305175781</c:v>
                </c:pt>
                <c:pt idx="324">
                  <c:v>245.30000305175781</c:v>
                </c:pt>
                <c:pt idx="325">
                  <c:v>256.5</c:v>
                </c:pt>
                <c:pt idx="326">
                  <c:v>214.80000305175781</c:v>
                </c:pt>
                <c:pt idx="327">
                  <c:v>128.30000305175781</c:v>
                </c:pt>
                <c:pt idx="328">
                  <c:v>108</c:v>
                </c:pt>
                <c:pt idx="329">
                  <c:v>186.30000305175781</c:v>
                </c:pt>
                <c:pt idx="330">
                  <c:v>317.20001220703125</c:v>
                </c:pt>
                <c:pt idx="331">
                  <c:v>489.5</c:v>
                </c:pt>
                <c:pt idx="332">
                  <c:v>1182</c:v>
                </c:pt>
                <c:pt idx="333">
                  <c:v>8039</c:v>
                </c:pt>
                <c:pt idx="334">
                  <c:v>36720</c:v>
                </c:pt>
                <c:pt idx="335">
                  <c:v>74360</c:v>
                </c:pt>
                <c:pt idx="336">
                  <c:v>71940</c:v>
                </c:pt>
                <c:pt idx="337">
                  <c:v>33350</c:v>
                </c:pt>
                <c:pt idx="338">
                  <c:v>7096</c:v>
                </c:pt>
                <c:pt idx="339">
                  <c:v>1235</c:v>
                </c:pt>
                <c:pt idx="340">
                  <c:v>711.20001220703125</c:v>
                </c:pt>
                <c:pt idx="341">
                  <c:v>881.5</c:v>
                </c:pt>
                <c:pt idx="342">
                  <c:v>977.29998779296875</c:v>
                </c:pt>
                <c:pt idx="343">
                  <c:v>670.20001220703125</c:v>
                </c:pt>
                <c:pt idx="344">
                  <c:v>299</c:v>
                </c:pt>
                <c:pt idx="345">
                  <c:v>206.5</c:v>
                </c:pt>
                <c:pt idx="346">
                  <c:v>226.80000305175781</c:v>
                </c:pt>
                <c:pt idx="347">
                  <c:v>213.5</c:v>
                </c:pt>
                <c:pt idx="348">
                  <c:v>198.19999694824219</c:v>
                </c:pt>
                <c:pt idx="349">
                  <c:v>175</c:v>
                </c:pt>
                <c:pt idx="350">
                  <c:v>137.30000305175781</c:v>
                </c:pt>
                <c:pt idx="351">
                  <c:v>98.75</c:v>
                </c:pt>
                <c:pt idx="352">
                  <c:v>67</c:v>
                </c:pt>
                <c:pt idx="353">
                  <c:v>73.75</c:v>
                </c:pt>
                <c:pt idx="354">
                  <c:v>132.5</c:v>
                </c:pt>
                <c:pt idx="355">
                  <c:v>201.80000305175781</c:v>
                </c:pt>
                <c:pt idx="356">
                  <c:v>239.5</c:v>
                </c:pt>
                <c:pt idx="357">
                  <c:v>223.19999694824219</c:v>
                </c:pt>
                <c:pt idx="358">
                  <c:v>147.5</c:v>
                </c:pt>
                <c:pt idx="359">
                  <c:v>86.25</c:v>
                </c:pt>
                <c:pt idx="360">
                  <c:v>78.75</c:v>
                </c:pt>
                <c:pt idx="361">
                  <c:v>114</c:v>
                </c:pt>
                <c:pt idx="362">
                  <c:v>135.69999694824219</c:v>
                </c:pt>
                <c:pt idx="363">
                  <c:v>133.30000305175781</c:v>
                </c:pt>
                <c:pt idx="364">
                  <c:v>156.5</c:v>
                </c:pt>
                <c:pt idx="365">
                  <c:v>166.30000305175781</c:v>
                </c:pt>
                <c:pt idx="366">
                  <c:v>168.30000305175781</c:v>
                </c:pt>
                <c:pt idx="367">
                  <c:v>183.69999694824219</c:v>
                </c:pt>
                <c:pt idx="368">
                  <c:v>164.5</c:v>
                </c:pt>
                <c:pt idx="369">
                  <c:v>107.5</c:v>
                </c:pt>
                <c:pt idx="370">
                  <c:v>93.5</c:v>
                </c:pt>
                <c:pt idx="371">
                  <c:v>103.30000305175781</c:v>
                </c:pt>
                <c:pt idx="372">
                  <c:v>72.5</c:v>
                </c:pt>
                <c:pt idx="373">
                  <c:v>60.5</c:v>
                </c:pt>
                <c:pt idx="374">
                  <c:v>77</c:v>
                </c:pt>
                <c:pt idx="375">
                  <c:v>65.75</c:v>
                </c:pt>
                <c:pt idx="376">
                  <c:v>45</c:v>
                </c:pt>
                <c:pt idx="377">
                  <c:v>80.25</c:v>
                </c:pt>
                <c:pt idx="378">
                  <c:v>133.30000305175781</c:v>
                </c:pt>
                <c:pt idx="379">
                  <c:v>144.19999694824219</c:v>
                </c:pt>
                <c:pt idx="380">
                  <c:v>198.80000305175781</c:v>
                </c:pt>
                <c:pt idx="381">
                  <c:v>361.79998779296875</c:v>
                </c:pt>
                <c:pt idx="382">
                  <c:v>986.29998779296875</c:v>
                </c:pt>
                <c:pt idx="383">
                  <c:v>4192</c:v>
                </c:pt>
                <c:pt idx="384">
                  <c:v>16940</c:v>
                </c:pt>
                <c:pt idx="385">
                  <c:v>36480</c:v>
                </c:pt>
                <c:pt idx="386">
                  <c:v>39910</c:v>
                </c:pt>
                <c:pt idx="387">
                  <c:v>22370</c:v>
                </c:pt>
                <c:pt idx="388">
                  <c:v>6366</c:v>
                </c:pt>
                <c:pt idx="389">
                  <c:v>1124</c:v>
                </c:pt>
                <c:pt idx="390">
                  <c:v>289</c:v>
                </c:pt>
                <c:pt idx="391">
                  <c:v>198.19999694824219</c:v>
                </c:pt>
                <c:pt idx="392">
                  <c:v>171.19999694824219</c:v>
                </c:pt>
                <c:pt idx="393">
                  <c:v>119</c:v>
                </c:pt>
                <c:pt idx="394">
                  <c:v>81</c:v>
                </c:pt>
                <c:pt idx="395">
                  <c:v>66.25</c:v>
                </c:pt>
                <c:pt idx="396">
                  <c:v>88.75</c:v>
                </c:pt>
                <c:pt idx="397">
                  <c:v>151</c:v>
                </c:pt>
                <c:pt idx="398">
                  <c:v>191.5</c:v>
                </c:pt>
                <c:pt idx="399">
                  <c:v>150.19999694824219</c:v>
                </c:pt>
                <c:pt idx="400">
                  <c:v>86</c:v>
                </c:pt>
                <c:pt idx="401">
                  <c:v>61.25</c:v>
                </c:pt>
                <c:pt idx="402">
                  <c:v>64</c:v>
                </c:pt>
                <c:pt idx="403">
                  <c:v>95.5</c:v>
                </c:pt>
                <c:pt idx="404">
                  <c:v>98.75</c:v>
                </c:pt>
                <c:pt idx="405">
                  <c:v>66</c:v>
                </c:pt>
                <c:pt idx="406">
                  <c:v>65.25</c:v>
                </c:pt>
                <c:pt idx="407">
                  <c:v>75</c:v>
                </c:pt>
                <c:pt idx="408">
                  <c:v>51.75</c:v>
                </c:pt>
                <c:pt idx="409">
                  <c:v>36.5</c:v>
                </c:pt>
                <c:pt idx="410">
                  <c:v>39</c:v>
                </c:pt>
                <c:pt idx="411">
                  <c:v>35.25</c:v>
                </c:pt>
                <c:pt idx="412">
                  <c:v>44</c:v>
                </c:pt>
                <c:pt idx="413">
                  <c:v>69.75</c:v>
                </c:pt>
                <c:pt idx="414">
                  <c:v>130.80000305175781</c:v>
                </c:pt>
                <c:pt idx="415">
                  <c:v>174.19999694824219</c:v>
                </c:pt>
                <c:pt idx="416">
                  <c:v>120.19999694824219</c:v>
                </c:pt>
                <c:pt idx="417">
                  <c:v>41</c:v>
                </c:pt>
                <c:pt idx="418">
                  <c:v>22.25</c:v>
                </c:pt>
                <c:pt idx="419">
                  <c:v>62.5</c:v>
                </c:pt>
                <c:pt idx="420">
                  <c:v>85.25</c:v>
                </c:pt>
                <c:pt idx="421">
                  <c:v>50.75</c:v>
                </c:pt>
                <c:pt idx="422">
                  <c:v>41.25</c:v>
                </c:pt>
                <c:pt idx="423">
                  <c:v>70.25</c:v>
                </c:pt>
                <c:pt idx="424">
                  <c:v>64</c:v>
                </c:pt>
                <c:pt idx="425">
                  <c:v>25.25</c:v>
                </c:pt>
                <c:pt idx="426">
                  <c:v>20.75</c:v>
                </c:pt>
                <c:pt idx="427">
                  <c:v>60</c:v>
                </c:pt>
                <c:pt idx="428">
                  <c:v>101.80000305175781</c:v>
                </c:pt>
                <c:pt idx="429">
                  <c:v>116</c:v>
                </c:pt>
                <c:pt idx="430">
                  <c:v>130.30000305175781</c:v>
                </c:pt>
                <c:pt idx="431">
                  <c:v>270.79998779296875</c:v>
                </c:pt>
                <c:pt idx="432">
                  <c:v>720.70001220703125</c:v>
                </c:pt>
                <c:pt idx="433">
                  <c:v>2324</c:v>
                </c:pt>
                <c:pt idx="434">
                  <c:v>7513</c:v>
                </c:pt>
                <c:pt idx="435">
                  <c:v>14910</c:v>
                </c:pt>
                <c:pt idx="436">
                  <c:v>16680</c:v>
                </c:pt>
                <c:pt idx="437">
                  <c:v>10760</c:v>
                </c:pt>
                <c:pt idx="438">
                  <c:v>4117</c:v>
                </c:pt>
                <c:pt idx="439">
                  <c:v>1127</c:v>
                </c:pt>
                <c:pt idx="440">
                  <c:v>469.20001220703125</c:v>
                </c:pt>
                <c:pt idx="441">
                  <c:v>319.70001220703125</c:v>
                </c:pt>
                <c:pt idx="442">
                  <c:v>232.19999694824219</c:v>
                </c:pt>
                <c:pt idx="443">
                  <c:v>169.19999694824219</c:v>
                </c:pt>
                <c:pt idx="444">
                  <c:v>125</c:v>
                </c:pt>
                <c:pt idx="445">
                  <c:v>130.80000305175781</c:v>
                </c:pt>
                <c:pt idx="446">
                  <c:v>146</c:v>
                </c:pt>
                <c:pt idx="447">
                  <c:v>123</c:v>
                </c:pt>
                <c:pt idx="448">
                  <c:v>107.69999694824219</c:v>
                </c:pt>
                <c:pt idx="449">
                  <c:v>100.5</c:v>
                </c:pt>
                <c:pt idx="450">
                  <c:v>72.75</c:v>
                </c:pt>
                <c:pt idx="451">
                  <c:v>59.5</c:v>
                </c:pt>
                <c:pt idx="452">
                  <c:v>44.25</c:v>
                </c:pt>
                <c:pt idx="453">
                  <c:v>23.75</c:v>
                </c:pt>
                <c:pt idx="454">
                  <c:v>18.5</c:v>
                </c:pt>
                <c:pt idx="455">
                  <c:v>17.25</c:v>
                </c:pt>
                <c:pt idx="456">
                  <c:v>40.5</c:v>
                </c:pt>
                <c:pt idx="457">
                  <c:v>90</c:v>
                </c:pt>
                <c:pt idx="458">
                  <c:v>128</c:v>
                </c:pt>
                <c:pt idx="459">
                  <c:v>141.30000305175781</c:v>
                </c:pt>
                <c:pt idx="460">
                  <c:v>110.5</c:v>
                </c:pt>
                <c:pt idx="461">
                  <c:v>59.25</c:v>
                </c:pt>
                <c:pt idx="462">
                  <c:v>49</c:v>
                </c:pt>
                <c:pt idx="463">
                  <c:v>50.5</c:v>
                </c:pt>
                <c:pt idx="464">
                  <c:v>35.75</c:v>
                </c:pt>
                <c:pt idx="465">
                  <c:v>37</c:v>
                </c:pt>
                <c:pt idx="466">
                  <c:v>39.25</c:v>
                </c:pt>
                <c:pt idx="467">
                  <c:v>25.25</c:v>
                </c:pt>
                <c:pt idx="468">
                  <c:v>32.75</c:v>
                </c:pt>
                <c:pt idx="469">
                  <c:v>52.75</c:v>
                </c:pt>
                <c:pt idx="470">
                  <c:v>54.25</c:v>
                </c:pt>
                <c:pt idx="471">
                  <c:v>45</c:v>
                </c:pt>
                <c:pt idx="472">
                  <c:v>31</c:v>
                </c:pt>
                <c:pt idx="473">
                  <c:v>25</c:v>
                </c:pt>
                <c:pt idx="474">
                  <c:v>17.75</c:v>
                </c:pt>
                <c:pt idx="475">
                  <c:v>19.25</c:v>
                </c:pt>
                <c:pt idx="476">
                  <c:v>37</c:v>
                </c:pt>
                <c:pt idx="477">
                  <c:v>41.25</c:v>
                </c:pt>
                <c:pt idx="478">
                  <c:v>71.75</c:v>
                </c:pt>
                <c:pt idx="479">
                  <c:v>113.30000305175781</c:v>
                </c:pt>
                <c:pt idx="480">
                  <c:v>101.5</c:v>
                </c:pt>
                <c:pt idx="481">
                  <c:v>131.5</c:v>
                </c:pt>
                <c:pt idx="482">
                  <c:v>325.5</c:v>
                </c:pt>
                <c:pt idx="483">
                  <c:v>947</c:v>
                </c:pt>
                <c:pt idx="484">
                  <c:v>2406</c:v>
                </c:pt>
                <c:pt idx="485">
                  <c:v>4068</c:v>
                </c:pt>
                <c:pt idx="486">
                  <c:v>4293</c:v>
                </c:pt>
                <c:pt idx="487">
                  <c:v>2755</c:v>
                </c:pt>
                <c:pt idx="488">
                  <c:v>1019</c:v>
                </c:pt>
                <c:pt idx="489">
                  <c:v>253</c:v>
                </c:pt>
                <c:pt idx="490">
                  <c:v>129.80000305175781</c:v>
                </c:pt>
                <c:pt idx="491">
                  <c:v>110</c:v>
                </c:pt>
                <c:pt idx="492">
                  <c:v>71</c:v>
                </c:pt>
                <c:pt idx="493">
                  <c:v>28</c:v>
                </c:pt>
                <c:pt idx="494">
                  <c:v>41.75</c:v>
                </c:pt>
                <c:pt idx="495">
                  <c:v>68</c:v>
                </c:pt>
                <c:pt idx="496">
                  <c:v>62.25</c:v>
                </c:pt>
                <c:pt idx="497">
                  <c:v>69.25</c:v>
                </c:pt>
                <c:pt idx="498">
                  <c:v>68</c:v>
                </c:pt>
                <c:pt idx="499">
                  <c:v>40.5</c:v>
                </c:pt>
                <c:pt idx="500">
                  <c:v>22.75</c:v>
                </c:pt>
                <c:pt idx="501">
                  <c:v>18.75</c:v>
                </c:pt>
                <c:pt idx="502">
                  <c:v>21.25</c:v>
                </c:pt>
                <c:pt idx="503">
                  <c:v>28</c:v>
                </c:pt>
                <c:pt idx="504">
                  <c:v>39.75</c:v>
                </c:pt>
                <c:pt idx="505">
                  <c:v>55</c:v>
                </c:pt>
                <c:pt idx="506">
                  <c:v>50.5</c:v>
                </c:pt>
                <c:pt idx="507">
                  <c:v>25.75</c:v>
                </c:pt>
                <c:pt idx="508">
                  <c:v>14.25</c:v>
                </c:pt>
                <c:pt idx="509">
                  <c:v>18</c:v>
                </c:pt>
                <c:pt idx="510">
                  <c:v>19.5</c:v>
                </c:pt>
                <c:pt idx="511">
                  <c:v>20</c:v>
                </c:pt>
                <c:pt idx="512">
                  <c:v>23</c:v>
                </c:pt>
                <c:pt idx="513">
                  <c:v>26.5</c:v>
                </c:pt>
                <c:pt idx="514">
                  <c:v>25.25</c:v>
                </c:pt>
                <c:pt idx="515">
                  <c:v>17.5</c:v>
                </c:pt>
                <c:pt idx="516">
                  <c:v>25.75</c:v>
                </c:pt>
                <c:pt idx="517">
                  <c:v>54.5</c:v>
                </c:pt>
                <c:pt idx="518">
                  <c:v>64.25</c:v>
                </c:pt>
                <c:pt idx="519">
                  <c:v>40.5</c:v>
                </c:pt>
                <c:pt idx="520">
                  <c:v>28.25</c:v>
                </c:pt>
                <c:pt idx="521">
                  <c:v>36.25</c:v>
                </c:pt>
                <c:pt idx="522">
                  <c:v>39.5</c:v>
                </c:pt>
                <c:pt idx="523">
                  <c:v>54</c:v>
                </c:pt>
                <c:pt idx="524">
                  <c:v>55.25</c:v>
                </c:pt>
                <c:pt idx="525">
                  <c:v>27.25</c:v>
                </c:pt>
                <c:pt idx="526">
                  <c:v>29.75</c:v>
                </c:pt>
                <c:pt idx="527">
                  <c:v>69.75</c:v>
                </c:pt>
                <c:pt idx="528">
                  <c:v>114.80000305175781</c:v>
                </c:pt>
                <c:pt idx="529">
                  <c:v>167.30000305175781</c:v>
                </c:pt>
                <c:pt idx="530">
                  <c:v>200.19999694824219</c:v>
                </c:pt>
                <c:pt idx="531">
                  <c:v>193.80000305175781</c:v>
                </c:pt>
                <c:pt idx="532">
                  <c:v>205.30000305175781</c:v>
                </c:pt>
                <c:pt idx="533">
                  <c:v>377.29998779296875</c:v>
                </c:pt>
                <c:pt idx="534">
                  <c:v>796.79998779296875</c:v>
                </c:pt>
                <c:pt idx="535">
                  <c:v>1236</c:v>
                </c:pt>
                <c:pt idx="536">
                  <c:v>1361</c:v>
                </c:pt>
                <c:pt idx="537">
                  <c:v>1105</c:v>
                </c:pt>
                <c:pt idx="538">
                  <c:v>696</c:v>
                </c:pt>
                <c:pt idx="539">
                  <c:v>382.20001220703125</c:v>
                </c:pt>
                <c:pt idx="540">
                  <c:v>214.30000305175781</c:v>
                </c:pt>
                <c:pt idx="541">
                  <c:v>161.5</c:v>
                </c:pt>
                <c:pt idx="542">
                  <c:v>154.80000305175781</c:v>
                </c:pt>
                <c:pt idx="543">
                  <c:v>173.80000305175781</c:v>
                </c:pt>
                <c:pt idx="544">
                  <c:v>207</c:v>
                </c:pt>
                <c:pt idx="545">
                  <c:v>168.5</c:v>
                </c:pt>
                <c:pt idx="546">
                  <c:v>87.5</c:v>
                </c:pt>
                <c:pt idx="547">
                  <c:v>54.25</c:v>
                </c:pt>
                <c:pt idx="548">
                  <c:v>49.25</c:v>
                </c:pt>
                <c:pt idx="549">
                  <c:v>38.5</c:v>
                </c:pt>
                <c:pt idx="550">
                  <c:v>56.5</c:v>
                </c:pt>
                <c:pt idx="551">
                  <c:v>71</c:v>
                </c:pt>
                <c:pt idx="552">
                  <c:v>41.25</c:v>
                </c:pt>
                <c:pt idx="553">
                  <c:v>30</c:v>
                </c:pt>
                <c:pt idx="554">
                  <c:v>62.5</c:v>
                </c:pt>
                <c:pt idx="555">
                  <c:v>111</c:v>
                </c:pt>
                <c:pt idx="556">
                  <c:v>121.19999694824219</c:v>
                </c:pt>
                <c:pt idx="557">
                  <c:v>75</c:v>
                </c:pt>
                <c:pt idx="558">
                  <c:v>52.5</c:v>
                </c:pt>
                <c:pt idx="559">
                  <c:v>66.75</c:v>
                </c:pt>
                <c:pt idx="560">
                  <c:v>63.5</c:v>
                </c:pt>
                <c:pt idx="561">
                  <c:v>45.75</c:v>
                </c:pt>
                <c:pt idx="562">
                  <c:v>38.75</c:v>
                </c:pt>
                <c:pt idx="563">
                  <c:v>48.75</c:v>
                </c:pt>
                <c:pt idx="564">
                  <c:v>52.5</c:v>
                </c:pt>
                <c:pt idx="565">
                  <c:v>36.75</c:v>
                </c:pt>
                <c:pt idx="566">
                  <c:v>37</c:v>
                </c:pt>
                <c:pt idx="567">
                  <c:v>55.25</c:v>
                </c:pt>
                <c:pt idx="568">
                  <c:v>44</c:v>
                </c:pt>
                <c:pt idx="569">
                  <c:v>28.25</c:v>
                </c:pt>
                <c:pt idx="570">
                  <c:v>37.75</c:v>
                </c:pt>
                <c:pt idx="571">
                  <c:v>31.5</c:v>
                </c:pt>
                <c:pt idx="572">
                  <c:v>18.5</c:v>
                </c:pt>
                <c:pt idx="573">
                  <c:v>39.25</c:v>
                </c:pt>
                <c:pt idx="574">
                  <c:v>59</c:v>
                </c:pt>
                <c:pt idx="575">
                  <c:v>34.75</c:v>
                </c:pt>
                <c:pt idx="576">
                  <c:v>5.75</c:v>
                </c:pt>
                <c:pt idx="577">
                  <c:v>1.75</c:v>
                </c:pt>
                <c:pt idx="578">
                  <c:v>13.75</c:v>
                </c:pt>
                <c:pt idx="579">
                  <c:v>60.25</c:v>
                </c:pt>
                <c:pt idx="580">
                  <c:v>104.5</c:v>
                </c:pt>
                <c:pt idx="581">
                  <c:v>86.75</c:v>
                </c:pt>
                <c:pt idx="582">
                  <c:v>63.25</c:v>
                </c:pt>
                <c:pt idx="583">
                  <c:v>95</c:v>
                </c:pt>
                <c:pt idx="584">
                  <c:v>233</c:v>
                </c:pt>
                <c:pt idx="585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3DA-4EF8-B9F6-E8C79F0434F9}"/>
            </c:ext>
          </c:extLst>
        </c:ser>
        <c:ser>
          <c:idx val="1"/>
          <c:order val="1"/>
          <c:tx>
            <c:v>distriubtion width</c:v>
          </c:tx>
          <c:spPr>
            <a:ln w="38100">
              <a:solidFill>
                <a:srgbClr val="FF66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'Sheet1 {19 min}'!$G$10:$G$11</c:f>
              <c:numCache>
                <c:formatCode>General</c:formatCode>
                <c:ptCount val="2"/>
                <c:pt idx="0">
                  <c:v>523.75286865234375</c:v>
                </c:pt>
                <c:pt idx="1">
                  <c:v>527.717041015625</c:v>
                </c:pt>
              </c:numCache>
            </c:numRef>
          </c:xVal>
          <c:yVal>
            <c:numRef>
              <c:f>'Sheet1 {19 min}'!$F$13:$F$14</c:f>
              <c:numCache>
                <c:formatCode>General</c:formatCode>
                <c:ptCount val="2"/>
                <c:pt idx="0">
                  <c:v>20480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3DA-4EF8-B9F6-E8C79F0434F9}"/>
            </c:ext>
          </c:extLst>
        </c:ser>
        <c:ser>
          <c:idx val="2"/>
          <c:order val="2"/>
          <c:tx>
            <c:v>centroid</c:v>
          </c:tx>
          <c:spPr>
            <a:ln w="38100">
              <a:solidFill>
                <a:srgbClr val="00FF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('Sheet1 {19 min}'!$G$4,'Sheet1 {19 min}'!$G$4)</c:f>
              <c:numCache>
                <c:formatCode>General</c:formatCode>
                <c:ptCount val="2"/>
                <c:pt idx="0">
                  <c:v>525.09930419921875</c:v>
                </c:pt>
                <c:pt idx="1">
                  <c:v>525.09930419921875</c:v>
                </c:pt>
              </c:numCache>
            </c:numRef>
          </c:xVal>
          <c:yVal>
            <c:numRef>
              <c:f>'Sheet1 {19 min}'!$F$12:$F$13</c:f>
              <c:numCache>
                <c:formatCode>General</c:formatCode>
                <c:ptCount val="2"/>
                <c:pt idx="0">
                  <c:v>0</c:v>
                </c:pt>
                <c:pt idx="1">
                  <c:v>20480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3DA-4EF8-B9F6-E8C79F0434F9}"/>
            </c:ext>
          </c:extLst>
        </c:ser>
        <c:ser>
          <c:idx val="3"/>
          <c:order val="3"/>
          <c:tx>
            <c:v>peak envelope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'Sheet1 {19 min}'!$D$1:$D$12</c:f>
              <c:numCache>
                <c:formatCode>General</c:formatCode>
                <c:ptCount val="12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min}'!$E$1:$E$28</c:f>
              <c:numCache>
                <c:formatCode>General</c:formatCode>
                <c:ptCount val="28"/>
                <c:pt idx="0">
                  <c:v>204800</c:v>
                </c:pt>
                <c:pt idx="1">
                  <c:v>187000</c:v>
                </c:pt>
                <c:pt idx="2">
                  <c:v>135200</c:v>
                </c:pt>
                <c:pt idx="3">
                  <c:v>100000</c:v>
                </c:pt>
                <c:pt idx="4">
                  <c:v>101200</c:v>
                </c:pt>
                <c:pt idx="5">
                  <c:v>93190</c:v>
                </c:pt>
                <c:pt idx="6">
                  <c:v>74360</c:v>
                </c:pt>
                <c:pt idx="7">
                  <c:v>39910</c:v>
                </c:pt>
                <c:pt idx="8">
                  <c:v>16680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3DA-4EF8-B9F6-E8C79F0434F9}"/>
            </c:ext>
          </c:extLst>
        </c:ser>
        <c:ser>
          <c:idx val="4"/>
          <c:order val="4"/>
          <c:tx>
            <c:v>Binomial p = 0.00232</c:v>
          </c:tx>
          <c:spPr>
            <a:ln w="25400">
              <a:solidFill>
                <a:srgbClr val="4472C4"/>
              </a:solidFill>
              <a:prstDash val="solid"/>
            </a:ln>
          </c:spPr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min}'!$P$1:$P$31</c:f>
              <c:numCache>
                <c:formatCode>General</c:formatCode>
                <c:ptCount val="31"/>
                <c:pt idx="0">
                  <c:v>199723.70220067404</c:v>
                </c:pt>
                <c:pt idx="1">
                  <c:v>198496.17743371843</c:v>
                </c:pt>
                <c:pt idx="2">
                  <c:v>123060.15950305091</c:v>
                </c:pt>
                <c:pt idx="3">
                  <c:v>97243.84230140975</c:v>
                </c:pt>
                <c:pt idx="4">
                  <c:v>105615.1973246351</c:v>
                </c:pt>
                <c:pt idx="5">
                  <c:v>99635.435489022377</c:v>
                </c:pt>
                <c:pt idx="6">
                  <c:v>68142.23267810377</c:v>
                </c:pt>
                <c:pt idx="7">
                  <c:v>33670.147636997179</c:v>
                </c:pt>
                <c:pt idx="8">
                  <c:v>13473.516296038064</c:v>
                </c:pt>
                <c:pt idx="9">
                  <c:v>5946.3576496621372</c:v>
                </c:pt>
                <c:pt idx="10">
                  <c:v>3889.998226948399</c:v>
                </c:pt>
                <c:pt idx="11">
                  <c:v>3443.2481004778338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3DA-4EF8-B9F6-E8C79F0434F9}"/>
            </c:ext>
          </c:extLst>
        </c:ser>
        <c:ser>
          <c:idx val="5"/>
          <c:order val="5"/>
          <c:tx>
            <c:v>Bimodal(1)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min}'!$M$1:$M$31</c:f>
              <c:numCache>
                <c:formatCode>General</c:formatCode>
                <c:ptCount val="31"/>
                <c:pt idx="0">
                  <c:v>199041.14037214642</c:v>
                </c:pt>
                <c:pt idx="1">
                  <c:v>192114.76260778127</c:v>
                </c:pt>
                <c:pt idx="2">
                  <c:v>96832.361097311281</c:v>
                </c:pt>
                <c:pt idx="3">
                  <c:v>35040.783560168471</c:v>
                </c:pt>
                <c:pt idx="4">
                  <c:v>11612.87150450457</c:v>
                </c:pt>
                <c:pt idx="5">
                  <c:v>5113.1244580302628</c:v>
                </c:pt>
                <c:pt idx="6">
                  <c:v>3668.6451258880006</c:v>
                </c:pt>
                <c:pt idx="7">
                  <c:v>3398.5100876998235</c:v>
                </c:pt>
                <c:pt idx="8">
                  <c:v>3354.6604728591392</c:v>
                </c:pt>
                <c:pt idx="9">
                  <c:v>3348.34968608397</c:v>
                </c:pt>
                <c:pt idx="10">
                  <c:v>3347.525649111099</c:v>
                </c:pt>
                <c:pt idx="11">
                  <c:v>3347.4325834406468</c:v>
                </c:pt>
                <c:pt idx="12">
                  <c:v>3347.4243561430585</c:v>
                </c:pt>
                <c:pt idx="13">
                  <c:v>3347.4238300512652</c:v>
                </c:pt>
                <c:pt idx="14">
                  <c:v>3347.4238069372477</c:v>
                </c:pt>
                <c:pt idx="15">
                  <c:v>3347.4238062747631</c:v>
                </c:pt>
                <c:pt idx="16">
                  <c:v>3347.4238062634295</c:v>
                </c:pt>
                <c:pt idx="17">
                  <c:v>3347.4238062633358</c:v>
                </c:pt>
                <c:pt idx="18">
                  <c:v>3347.4238062633358</c:v>
                </c:pt>
                <c:pt idx="19">
                  <c:v>3347.4238062633358</c:v>
                </c:pt>
                <c:pt idx="20">
                  <c:v>3347.4238062633358</c:v>
                </c:pt>
                <c:pt idx="21">
                  <c:v>3347.4238062633358</c:v>
                </c:pt>
                <c:pt idx="22">
                  <c:v>3347.4238062633358</c:v>
                </c:pt>
                <c:pt idx="23">
                  <c:v>3347.4238062633358</c:v>
                </c:pt>
                <c:pt idx="24">
                  <c:v>3347.4238062633358</c:v>
                </c:pt>
                <c:pt idx="25">
                  <c:v>3347.4238062633358</c:v>
                </c:pt>
                <c:pt idx="26">
                  <c:v>3347.4238062633358</c:v>
                </c:pt>
                <c:pt idx="27">
                  <c:v>3347.4238062633358</c:v>
                </c:pt>
                <c:pt idx="28">
                  <c:v>3347.4238062633358</c:v>
                </c:pt>
                <c:pt idx="29">
                  <c:v>3347.4238062633358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3DA-4EF8-B9F6-E8C79F0434F9}"/>
            </c:ext>
          </c:extLst>
        </c:ser>
        <c:ser>
          <c:idx val="6"/>
          <c:order val="6"/>
          <c:tx>
            <c:v>Bimodal(2) 7.2</c:v>
          </c:tx>
          <c:marker>
            <c:symbol val="none"/>
          </c:marker>
          <c:xVal>
            <c:numRef>
              <c:f>'Sheet1 {19 min}'!$D$1:$D$31</c:f>
              <c:numCache>
                <c:formatCode>General</c:formatCode>
                <c:ptCount val="31"/>
                <c:pt idx="0">
                  <c:v>523.7750244140625</c:v>
                </c:pt>
                <c:pt idx="1">
                  <c:v>524.27398681640625</c:v>
                </c:pt>
                <c:pt idx="2">
                  <c:v>524.77398681640625</c:v>
                </c:pt>
                <c:pt idx="3">
                  <c:v>525.28497314453125</c:v>
                </c:pt>
                <c:pt idx="4">
                  <c:v>525.78497314453125</c:v>
                </c:pt>
                <c:pt idx="5">
                  <c:v>526.2860107421875</c:v>
                </c:pt>
                <c:pt idx="6">
                  <c:v>526.7860107421875</c:v>
                </c:pt>
                <c:pt idx="7">
                  <c:v>527.2979736328125</c:v>
                </c:pt>
                <c:pt idx="8">
                  <c:v>527.79901123046875</c:v>
                </c:pt>
                <c:pt idx="9">
                  <c:v>528.29901123046875</c:v>
                </c:pt>
                <c:pt idx="10">
                  <c:v>528.79901123046875</c:v>
                </c:pt>
                <c:pt idx="11">
                  <c:v>529.29901123046875</c:v>
                </c:pt>
              </c:numCache>
            </c:numRef>
          </c:xVal>
          <c:yVal>
            <c:numRef>
              <c:f>'Sheet1 {19 min}'!$O$1:$O$31</c:f>
              <c:numCache>
                <c:formatCode>General</c:formatCode>
                <c:ptCount val="31"/>
                <c:pt idx="0">
                  <c:v>4029.9856347909786</c:v>
                </c:pt>
                <c:pt idx="1">
                  <c:v>9728.8386322005099</c:v>
                </c:pt>
                <c:pt idx="2">
                  <c:v>29575.222212002955</c:v>
                </c:pt>
                <c:pt idx="3">
                  <c:v>65550.482547504624</c:v>
                </c:pt>
                <c:pt idx="4">
                  <c:v>97349.749626393866</c:v>
                </c:pt>
                <c:pt idx="5">
                  <c:v>97869.734837255455</c:v>
                </c:pt>
                <c:pt idx="6">
                  <c:v>67821.011358479111</c:v>
                </c:pt>
                <c:pt idx="7">
                  <c:v>33619.061355560691</c:v>
                </c:pt>
                <c:pt idx="8">
                  <c:v>13466.279629442262</c:v>
                </c:pt>
                <c:pt idx="9">
                  <c:v>5945.4317698415034</c:v>
                </c:pt>
                <c:pt idx="10">
                  <c:v>3889.8963841006357</c:v>
                </c:pt>
                <c:pt idx="11">
                  <c:v>3443.2393233005228</c:v>
                </c:pt>
                <c:pt idx="12">
                  <c:v>3362.1390419709619</c:v>
                </c:pt>
                <c:pt idx="13">
                  <c:v>3349.427065950656</c:v>
                </c:pt>
                <c:pt idx="14">
                  <c:v>3347.6676135154098</c:v>
                </c:pt>
                <c:pt idx="15">
                  <c:v>3347.4495608057405</c:v>
                </c:pt>
                <c:pt idx="16">
                  <c:v>3347.4257903086873</c:v>
                </c:pt>
                <c:pt idx="17">
                  <c:v>3347.4238563597669</c:v>
                </c:pt>
                <c:pt idx="18">
                  <c:v>3347.4238062633358</c:v>
                </c:pt>
                <c:pt idx="19">
                  <c:v>3347.4238062633358</c:v>
                </c:pt>
                <c:pt idx="20">
                  <c:v>3347.4238062633358</c:v>
                </c:pt>
                <c:pt idx="21">
                  <c:v>3347.4238062633358</c:v>
                </c:pt>
                <c:pt idx="22">
                  <c:v>3347.4238062633358</c:v>
                </c:pt>
                <c:pt idx="23">
                  <c:v>3347.4238062633358</c:v>
                </c:pt>
                <c:pt idx="24">
                  <c:v>3347.4238062633358</c:v>
                </c:pt>
                <c:pt idx="25">
                  <c:v>3347.4238062633358</c:v>
                </c:pt>
                <c:pt idx="26">
                  <c:v>3347.4238062633358</c:v>
                </c:pt>
                <c:pt idx="27">
                  <c:v>3347.4238062633358</c:v>
                </c:pt>
                <c:pt idx="28">
                  <c:v>3347.4238062633358</c:v>
                </c:pt>
                <c:pt idx="29">
                  <c:v>3347.4238062633358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3DA-4EF8-B9F6-E8C79F043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4687"/>
        <c:axId val="413330527"/>
      </c:scatterChart>
      <c:valAx>
        <c:axId val="413334687"/>
        <c:scaling>
          <c:orientation val="minMax"/>
          <c:max val="530"/>
          <c:min val="52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m/z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30527"/>
        <c:crosses val="autoZero"/>
        <c:crossBetween val="midCat"/>
      </c:valAx>
      <c:valAx>
        <c:axId val="41333052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334687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Error</c:v>
              </c:pt>
            </c:strLit>
          </c:cat>
          <c:val>
            <c:numRef>
              <c:f>'Sheet1 {19 min}'!$I$78</c:f>
              <c:numCache>
                <c:formatCode>General</c:formatCode>
                <c:ptCount val="1"/>
                <c:pt idx="0">
                  <c:v>5.9680915852719343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C79-4E46-AF30-F7E54B37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45503"/>
        <c:axId val="413339263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min}'!$I$79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C79-4E46-AF30-F7E54B372DA6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min}'!$I$80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C79-4E46-AF30-F7E54B372DA6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min}'!$I$81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3C79-4E46-AF30-F7E54B37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45503"/>
        <c:axId val="413339263"/>
      </c:scatterChart>
      <c:catAx>
        <c:axId val="413345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9263"/>
        <c:crosses val="autoZero"/>
        <c:auto val="1"/>
        <c:lblAlgn val="ctr"/>
        <c:lblOffset val="100"/>
        <c:noMultiLvlLbl val="0"/>
      </c:catAx>
      <c:valAx>
        <c:axId val="413339263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4550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Delta Chi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DeltaChi</c:v>
              </c:pt>
            </c:strLit>
          </c:cat>
          <c:val>
            <c:numRef>
              <c:f>'Sheet1 {19 min}'!$J$78</c:f>
              <c:numCache>
                <c:formatCode>General</c:formatCode>
                <c:ptCount val="1"/>
                <c:pt idx="0">
                  <c:v>30.111773922598108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9-4DE4-844A-08CEDC3E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37183"/>
        <c:axId val="413334687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min}'!$J$79</c:f>
              <c:numCache>
                <c:formatCode>General</c:formatCode>
                <c:ptCount val="1"/>
                <c:pt idx="0">
                  <c:v>180.98017036398278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9-4DE4-844A-08CEDC3E9D8B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min}'!$J$80</c:f>
              <c:numCache>
                <c:formatCode>General</c:formatCode>
                <c:ptCount val="1"/>
                <c:pt idx="0">
                  <c:v>90.49008518199139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9-4DE4-844A-08CEDC3E9D8B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min}'!$J$81</c:f>
              <c:numCache>
                <c:formatCode>General</c:formatCode>
                <c:ptCount val="1"/>
                <c:pt idx="0">
                  <c:v>45.245042590995695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69-4DE4-844A-08CEDC3E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37183"/>
        <c:axId val="413334687"/>
      </c:scatterChart>
      <c:catAx>
        <c:axId val="41333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4687"/>
        <c:crosses val="autoZero"/>
        <c:auto val="1"/>
        <c:lblAlgn val="ctr"/>
        <c:lblOffset val="100"/>
        <c:noMultiLvlLbl val="0"/>
      </c:catAx>
      <c:valAx>
        <c:axId val="413334687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37183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Separation Metric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Lit>
              <c:ptCount val="1"/>
              <c:pt idx="0">
                <c:v>SepRatio</c:v>
              </c:pt>
            </c:strLit>
          </c:cat>
          <c:val>
            <c:numRef>
              <c:f>'Sheet1 {19 min}'!$K$78</c:f>
              <c:numCache>
                <c:formatCode>General</c:formatCode>
                <c:ptCount val="1"/>
                <c:pt idx="0">
                  <c:v>3.5072393874786312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3-4A77-8C02-204DAB72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413321375"/>
        <c:axId val="413335519"/>
      </c:barChart>
      <c:scatterChart>
        <c:scatterStyle val="lineMarker"/>
        <c:varyColors val="0"/>
        <c:ser>
          <c:idx val="1"/>
          <c:order val="1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008000"/>
                </a:solidFill>
                <a:prstDash val="solid"/>
              </a:ln>
            </c:spPr>
          </c:errBars>
          <c:yVal>
            <c:numRef>
              <c:f>'Sheet1 {19 min}'!$K$79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3-4A77-8C02-204DAB721AE0}"/>
            </c:ext>
          </c:extLst>
        </c:ser>
        <c:ser>
          <c:idx val="2"/>
          <c:order val="2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6600"/>
                </a:solidFill>
                <a:prstDash val="solid"/>
              </a:ln>
            </c:spPr>
          </c:errBars>
          <c:yVal>
            <c:numRef>
              <c:f>'Sheet1 {19 min}'!$K$80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3-4A77-8C02-204DAB721AE0}"/>
            </c:ext>
          </c:extLst>
        </c:ser>
        <c:ser>
          <c:idx val="3"/>
          <c:order val="3"/>
          <c:spPr>
            <a:ln w="25400">
              <a:noFill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1"/>
            <c:val val="1"/>
            <c:spPr>
              <a:ln w="25400">
                <a:solidFill>
                  <a:srgbClr val="FF0000"/>
                </a:solidFill>
                <a:prstDash val="solid"/>
              </a:ln>
            </c:spPr>
          </c:errBars>
          <c:yVal>
            <c:numRef>
              <c:f>'Sheet1 {19 min}'!$K$81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3-4A77-8C02-204DAB72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21375"/>
        <c:axId val="413335519"/>
      </c:scatterChart>
      <c:catAx>
        <c:axId val="413321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35519"/>
        <c:crosses val="autoZero"/>
        <c:auto val="1"/>
        <c:lblAlgn val="ctr"/>
        <c:lblOffset val="100"/>
        <c:noMultiLvlLbl val="0"/>
      </c:catAx>
      <c:valAx>
        <c:axId val="413335519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413321375"/>
        <c:crosses val="autoZero"/>
        <c:crossBetween val="between"/>
      </c:valAx>
      <c:spPr>
        <a:noFill/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8.xml"/><Relationship Id="rId2" Type="http://schemas.openxmlformats.org/officeDocument/2006/relationships/chart" Target="../charts/chart87.xml"/><Relationship Id="rId1" Type="http://schemas.openxmlformats.org/officeDocument/2006/relationships/chart" Target="../charts/chart86.xml"/><Relationship Id="rId5" Type="http://schemas.openxmlformats.org/officeDocument/2006/relationships/chart" Target="../charts/chart90.xml"/><Relationship Id="rId4" Type="http://schemas.openxmlformats.org/officeDocument/2006/relationships/chart" Target="../charts/chart8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5" Type="http://schemas.openxmlformats.org/officeDocument/2006/relationships/chart" Target="../charts/chart95.xml"/><Relationship Id="rId4" Type="http://schemas.openxmlformats.org/officeDocument/2006/relationships/chart" Target="../charts/chart9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5" Type="http://schemas.openxmlformats.org/officeDocument/2006/relationships/chart" Target="../charts/chart100.xml"/><Relationship Id="rId4" Type="http://schemas.openxmlformats.org/officeDocument/2006/relationships/chart" Target="../charts/chart9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5" Type="http://schemas.openxmlformats.org/officeDocument/2006/relationships/chart" Target="../charts/chart105.xml"/><Relationship Id="rId4" Type="http://schemas.openxmlformats.org/officeDocument/2006/relationships/chart" Target="../charts/chart104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26</xdr:row>
      <xdr:rowOff>63500</xdr:rowOff>
    </xdr:from>
    <xdr:to>
      <xdr:col>5</xdr:col>
      <xdr:colOff>219075</xdr:colOff>
      <xdr:row>46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333375</xdr:colOff>
      <xdr:row>26</xdr:row>
      <xdr:rowOff>63500</xdr:rowOff>
    </xdr:from>
    <xdr:to>
      <xdr:col>10</xdr:col>
      <xdr:colOff>539750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26</xdr:row>
      <xdr:rowOff>63500</xdr:rowOff>
    </xdr:from>
    <xdr:to>
      <xdr:col>18</xdr:col>
      <xdr:colOff>234950</xdr:colOff>
      <xdr:row>46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11</xdr:row>
      <xdr:rowOff>152400</xdr:rowOff>
    </xdr:from>
    <xdr:to>
      <xdr:col>7</xdr:col>
      <xdr:colOff>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11</xdr:row>
      <xdr:rowOff>152400</xdr:rowOff>
    </xdr:from>
    <xdr:to>
      <xdr:col>11</xdr:col>
      <xdr:colOff>215900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342900</xdr:colOff>
      <xdr:row>11</xdr:row>
      <xdr:rowOff>152400</xdr:rowOff>
    </xdr:from>
    <xdr:to>
      <xdr:col>13</xdr:col>
      <xdr:colOff>520700</xdr:colOff>
      <xdr:row>28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11</xdr:row>
      <xdr:rowOff>152400</xdr:rowOff>
    </xdr:from>
    <xdr:to>
      <xdr:col>16</xdr:col>
      <xdr:colOff>215900</xdr:colOff>
      <xdr:row>28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469900</xdr:colOff>
      <xdr:row>11</xdr:row>
      <xdr:rowOff>152400</xdr:rowOff>
    </xdr:from>
    <xdr:to>
      <xdr:col>22</xdr:col>
      <xdr:colOff>241300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55"/>
  <sheetViews>
    <sheetView workbookViewId="0">
      <selection activeCell="I21" sqref="I21"/>
    </sheetView>
  </sheetViews>
  <sheetFormatPr defaultRowHeight="14.35" x14ac:dyDescent="0.5"/>
  <sheetData>
    <row r="1" spans="1:19" x14ac:dyDescent="0.5">
      <c r="A1" t="s">
        <v>0</v>
      </c>
      <c r="B1">
        <v>3</v>
      </c>
      <c r="C1" t="s">
        <v>35</v>
      </c>
      <c r="D1">
        <v>6</v>
      </c>
      <c r="G1" t="s">
        <v>65</v>
      </c>
      <c r="H1" t="s">
        <v>66</v>
      </c>
      <c r="J1">
        <f>I223</f>
        <v>1</v>
      </c>
      <c r="L1" t="s">
        <v>55</v>
      </c>
      <c r="M1" t="s">
        <v>67</v>
      </c>
      <c r="N1" t="s">
        <v>57</v>
      </c>
      <c r="O1" t="s">
        <v>68</v>
      </c>
      <c r="P1" t="s">
        <v>59</v>
      </c>
      <c r="Q1" t="s">
        <v>60</v>
      </c>
      <c r="R1" t="s">
        <v>61</v>
      </c>
      <c r="S1" t="s">
        <v>62</v>
      </c>
    </row>
    <row r="2" spans="1:19" x14ac:dyDescent="0.5">
      <c r="A2" t="s">
        <v>1</v>
      </c>
      <c r="B2">
        <v>2</v>
      </c>
      <c r="C2" t="s">
        <v>36</v>
      </c>
      <c r="D2">
        <v>1</v>
      </c>
      <c r="F2" t="s">
        <v>55</v>
      </c>
      <c r="G2">
        <v>50</v>
      </c>
      <c r="H2">
        <v>1.0699999999999999E-2</v>
      </c>
      <c r="I2">
        <f>(((G2*12)+((G3+ $D$1)*1.00783)+(G4*14.00307)+(G5*15.99491)+(G7*31.97207)+(G10*22.98977)+(G11*30.973763))+B2-1)/B2</f>
        <v>523.77129500000001</v>
      </c>
      <c r="J2">
        <f t="shared" ref="J2:J33" si="0">I224</f>
        <v>0.60095572250709473</v>
      </c>
      <c r="K2">
        <v>0</v>
      </c>
      <c r="L2">
        <f>IF(ISNUMBER(BINOMDIST(K2, $G$2, H$2, FALSE)), (BINOMDIST(K2, $G$2, H$2, FALSE)), 0)</f>
        <v>0.58398333492522925</v>
      </c>
      <c r="M2">
        <f>IF(ISNUMBER(BINOMDIST(K2, $G$3, H$3, FALSE)), (BINOMDIST(K2, $G$3, H$3, FALSE)), 0)</f>
        <v>0.99243829815563478</v>
      </c>
      <c r="N2">
        <f>IF(ISNUMBER(BINOMDIST(K2, $G$4, H$4, FALSE)), (BINOMDIST(K2, $G$4, H$4, FALSE)), 0)</f>
        <v>0.95320218435906601</v>
      </c>
      <c r="O2">
        <f>IF(ISNUMBER(BINOMDIST(K2, $G$5, H$5, FALSE)), (BINOMDIST(K2, $G$5, H$5, FALSE)), 0)</f>
        <v>0.97567547838609214</v>
      </c>
      <c r="P2">
        <f>IF(ISNUMBER(BINOMDIST(K2, $G$5, H$6, FALSE)), (BINOMDIST(K2, $G$5, H$6, FALSE)), 0)</f>
        <v>0.99544951833847517</v>
      </c>
      <c r="Q2">
        <f>IF(ISNUMBER(BINOMDIST(K2, $G$7, H$7, FALSE)), (BINOMDIST(K2, $G$7, H$7, FALSE)), 0)</f>
        <v>1</v>
      </c>
      <c r="R2">
        <f>IF(ISNUMBER(BINOMDIST(K2, $G$7, H$8, FALSE)), (BINOMDIST(K2, $G$7, H$8, FALSE)), 0)</f>
        <v>1</v>
      </c>
      <c r="S2">
        <f>IF(ISNUMBER(BINOMDIST(K2, $G$7, H$9, FALSE)), (BINOMDIST(K2, $G$7, H$9, FALSE)), 0)</f>
        <v>1</v>
      </c>
    </row>
    <row r="3" spans="1:19" x14ac:dyDescent="0.5">
      <c r="A3" t="s">
        <v>2</v>
      </c>
      <c r="B3">
        <v>6</v>
      </c>
      <c r="C3" t="s">
        <v>37</v>
      </c>
      <c r="D3" t="s">
        <v>38</v>
      </c>
      <c r="F3" t="s">
        <v>56</v>
      </c>
      <c r="G3">
        <v>66</v>
      </c>
      <c r="H3">
        <v>1.15E-4</v>
      </c>
      <c r="J3">
        <f t="shared" si="0"/>
        <v>0.20220994369181175</v>
      </c>
      <c r="K3">
        <v>1</v>
      </c>
      <c r="L3">
        <f t="shared" ref="L3:L33" si="1">IF(ISNUMBER(BINOMDIST(K3, $G$2, H$2, FALSE)), (BINOMDIST(K3, $G$2, H$2, FALSE)), 0)</f>
        <v>0.31581025390174633</v>
      </c>
      <c r="M3">
        <f t="shared" ref="M3:M33" si="2">IF(ISNUMBER(BINOMDIST(K3, $G$3, H$3, FALSE)), (BINOMDIST(K3, $G$3, H$3, FALSE)), 0)</f>
        <v>7.5334730323999965E-3</v>
      </c>
      <c r="N3">
        <f t="shared" ref="N3:N33" si="3">IF(ISNUMBER(BINOMDIST(K3, $G$4, H$4, FALSE)), (BINOMDIST(K3, $G$4, H$4, FALSE)), 0)</f>
        <v>4.5769624718702558E-2</v>
      </c>
      <c r="O3">
        <v>0</v>
      </c>
      <c r="P3">
        <f t="shared" ref="P3:P33" si="4">IF(ISNUMBER(BINOMDIST(K3, $G$5, H$6, FALSE)), (BINOMDIST(K3, $G$5, H$6, FALSE)), 0)</f>
        <v>4.5409753742656697E-3</v>
      </c>
      <c r="Q3">
        <f t="shared" ref="Q3:Q33" si="5">IF(ISNUMBER(BINOMDIST(K3, $G$7, H$7, FALSE)), (BINOMDIST(K3, $G$7, H$7, FALSE)), 0)</f>
        <v>0</v>
      </c>
      <c r="R3">
        <v>0</v>
      </c>
      <c r="S3">
        <v>0</v>
      </c>
    </row>
    <row r="4" spans="1:19" x14ac:dyDescent="0.5">
      <c r="A4" t="s">
        <v>3</v>
      </c>
      <c r="B4">
        <v>10</v>
      </c>
      <c r="C4" t="s">
        <v>39</v>
      </c>
      <c r="D4" t="b">
        <v>1</v>
      </c>
      <c r="F4" t="s">
        <v>57</v>
      </c>
      <c r="G4">
        <v>13</v>
      </c>
      <c r="H4">
        <v>3.6800000000000001E-3</v>
      </c>
      <c r="J4">
        <f t="shared" si="0"/>
        <v>4.9195920044795109E-2</v>
      </c>
      <c r="K4">
        <v>2</v>
      </c>
      <c r="L4">
        <f t="shared" si="1"/>
        <v>8.3685088507371663E-2</v>
      </c>
      <c r="M4">
        <f t="shared" si="2"/>
        <v>2.8159593811883372E-5</v>
      </c>
      <c r="N4">
        <f t="shared" si="3"/>
        <v>1.0143260335925735E-3</v>
      </c>
      <c r="O4">
        <f>IF(ISNUMBER(BINOMDIST(K3, $G$5, H$5, FALSE)), (BINOMDIST(K3, $G$5, H$5, FALSE)), 0)</f>
        <v>2.4050921156669052E-2</v>
      </c>
      <c r="P4">
        <f t="shared" si="4"/>
        <v>9.4942463458266681E-6</v>
      </c>
      <c r="Q4">
        <f t="shared" si="5"/>
        <v>0</v>
      </c>
      <c r="R4">
        <f>IF(ISNUMBER(BINOMDIST(K3, $G$7, H$8, FALSE)), (BINOMDIST(K3, $G$7, H$8, FALSE)), 0)</f>
        <v>0</v>
      </c>
      <c r="S4">
        <f>IF(ISNUMBER(BINOMDIST(K3, $G$7, H$9, FALSE)), (BINOMDIST(K3, $G$7, H$9, FALSE)), 0)</f>
        <v>0</v>
      </c>
    </row>
    <row r="5" spans="1:19" x14ac:dyDescent="0.5">
      <c r="A5" t="s">
        <v>4</v>
      </c>
      <c r="B5" t="b">
        <v>1</v>
      </c>
      <c r="C5" t="s">
        <v>40</v>
      </c>
      <c r="D5" t="s">
        <v>41</v>
      </c>
      <c r="F5" t="s">
        <v>58</v>
      </c>
      <c r="G5">
        <v>12</v>
      </c>
      <c r="H5">
        <v>2.0500000000000002E-3</v>
      </c>
      <c r="J5">
        <f t="shared" si="0"/>
        <v>9.56276746222493E-3</v>
      </c>
      <c r="K5">
        <v>3</v>
      </c>
      <c r="L5">
        <f t="shared" si="1"/>
        <v>1.4481842871183693E-2</v>
      </c>
      <c r="M5">
        <f t="shared" si="2"/>
        <v>6.9092815825640454E-8</v>
      </c>
      <c r="N5">
        <f t="shared" si="3"/>
        <v>1.3737192147043572E-5</v>
      </c>
      <c r="O5">
        <v>0</v>
      </c>
      <c r="P5">
        <f t="shared" si="4"/>
        <v>1.2030617005842635E-8</v>
      </c>
      <c r="Q5">
        <f t="shared" si="5"/>
        <v>0</v>
      </c>
      <c r="R5">
        <v>0</v>
      </c>
      <c r="S5">
        <v>0</v>
      </c>
    </row>
    <row r="6" spans="1:19" x14ac:dyDescent="0.5">
      <c r="A6" t="s">
        <v>5</v>
      </c>
      <c r="B6" t="s">
        <v>6</v>
      </c>
      <c r="C6" t="s">
        <v>42</v>
      </c>
      <c r="D6" t="b">
        <v>0</v>
      </c>
      <c r="F6" t="s">
        <v>59</v>
      </c>
      <c r="H6">
        <v>3.8000000000000002E-4</v>
      </c>
      <c r="J6">
        <f t="shared" si="0"/>
        <v>1.5654537401586068E-3</v>
      </c>
      <c r="K6">
        <v>4</v>
      </c>
      <c r="L6">
        <f t="shared" si="1"/>
        <v>1.8404222126549772E-3</v>
      </c>
      <c r="M6">
        <f t="shared" si="2"/>
        <v>1.2515875592112165E-10</v>
      </c>
      <c r="N6">
        <f t="shared" si="3"/>
        <v>1.268489719696492E-7</v>
      </c>
      <c r="O6">
        <f>IF(ISNUMBER(BINOMDIST(K4, $G$5, H$5, FALSE)), (BINOMDIST(K4, $G$5, H$5, FALSE)), 0)</f>
        <v>2.7173118497063364E-4</v>
      </c>
      <c r="P6">
        <f t="shared" si="4"/>
        <v>1.0290087773349334E-11</v>
      </c>
      <c r="Q6">
        <f t="shared" si="5"/>
        <v>0</v>
      </c>
      <c r="R6">
        <f>IF(ISNUMBER(BINOMDIST(K4, $G$7, H$8, FALSE)), (BINOMDIST(K4, $G$7, H$8, FALSE)), 0)</f>
        <v>0</v>
      </c>
      <c r="S6">
        <f>IF(ISNUMBER(BINOMDIST(K4, $G$7, H$9, FALSE)), (BINOMDIST(K4, $G$7, H$9, FALSE)), 0)</f>
        <v>0</v>
      </c>
    </row>
    <row r="7" spans="1:19" x14ac:dyDescent="0.5">
      <c r="A7" t="s">
        <v>7</v>
      </c>
      <c r="B7" t="s">
        <v>8</v>
      </c>
      <c r="C7" t="s">
        <v>43</v>
      </c>
      <c r="D7">
        <v>0</v>
      </c>
      <c r="F7" t="s">
        <v>60</v>
      </c>
      <c r="G7">
        <v>0</v>
      </c>
      <c r="H7">
        <v>7.6E-3</v>
      </c>
      <c r="J7">
        <f t="shared" si="0"/>
        <v>2.2288478874357397E-4</v>
      </c>
      <c r="K7">
        <v>5</v>
      </c>
      <c r="L7">
        <f t="shared" si="1"/>
        <v>1.831306606830651E-4</v>
      </c>
      <c r="M7">
        <f t="shared" si="2"/>
        <v>1.7849691308852551E-13</v>
      </c>
      <c r="N7">
        <f t="shared" si="3"/>
        <v>8.4335112245760314E-10</v>
      </c>
      <c r="O7">
        <v>0</v>
      </c>
      <c r="P7">
        <f t="shared" si="4"/>
        <v>6.2587516918393245E-15</v>
      </c>
      <c r="Q7">
        <f t="shared" si="5"/>
        <v>0</v>
      </c>
      <c r="R7">
        <v>0</v>
      </c>
      <c r="S7">
        <v>0</v>
      </c>
    </row>
    <row r="8" spans="1:19" x14ac:dyDescent="0.5">
      <c r="A8" t="s">
        <v>9</v>
      </c>
      <c r="B8" t="b">
        <v>1</v>
      </c>
      <c r="C8" t="s">
        <v>44</v>
      </c>
      <c r="D8">
        <v>0</v>
      </c>
      <c r="F8" t="s">
        <v>61</v>
      </c>
      <c r="H8">
        <v>4.2900000000000001E-2</v>
      </c>
      <c r="J8">
        <f t="shared" si="0"/>
        <v>2.8200854503395628E-5</v>
      </c>
      <c r="K8">
        <v>6</v>
      </c>
      <c r="L8">
        <f t="shared" si="1"/>
        <v>1.4855186010124271E-5</v>
      </c>
      <c r="M8">
        <f t="shared" si="2"/>
        <v>2.0871664329998047E-16</v>
      </c>
      <c r="N8">
        <f t="shared" si="3"/>
        <v>4.1533270845297075E-12</v>
      </c>
      <c r="O8">
        <f>IF(ISNUMBER(BINOMDIST(K5, $G$5, H$5, FALSE)), (BINOMDIST(K5, $G$5, H$5, FALSE)), 0)</f>
        <v>1.8606440843388897E-6</v>
      </c>
      <c r="P8">
        <f t="shared" si="4"/>
        <v>2.7757680419046716E-18</v>
      </c>
      <c r="Q8">
        <f t="shared" si="5"/>
        <v>0</v>
      </c>
      <c r="R8">
        <f>IF(ISNUMBER(BINOMDIST(K5, $G$7, H$8, FALSE)), (BINOMDIST(K5, $G$7, H$8, FALSE)), 0)</f>
        <v>0</v>
      </c>
      <c r="S8">
        <f>IF(ISNUMBER(BINOMDIST(K5, $G$7, H$9, FALSE)), (BINOMDIST(K5, $G$7, H$9, FALSE)), 0)</f>
        <v>0</v>
      </c>
    </row>
    <row r="9" spans="1:19" x14ac:dyDescent="0.5">
      <c r="A9" t="s">
        <v>10</v>
      </c>
      <c r="B9" t="b">
        <v>0</v>
      </c>
      <c r="C9" t="s">
        <v>45</v>
      </c>
      <c r="D9">
        <v>0</v>
      </c>
      <c r="F9" t="s">
        <v>62</v>
      </c>
      <c r="H9">
        <v>2.0000000000000001E-4</v>
      </c>
      <c r="J9">
        <f t="shared" si="0"/>
        <v>3.2198967658273084E-6</v>
      </c>
      <c r="K9">
        <v>7</v>
      </c>
      <c r="L9">
        <f t="shared" si="1"/>
        <v>1.0099235496334405E-6</v>
      </c>
      <c r="M9">
        <f t="shared" si="2"/>
        <v>2.0575863921063243E-19</v>
      </c>
      <c r="N9">
        <f t="shared" si="3"/>
        <v>1.5340697437639796E-14</v>
      </c>
      <c r="O9">
        <v>0</v>
      </c>
      <c r="P9">
        <f t="shared" si="4"/>
        <v>9.0445099645618249E-22</v>
      </c>
      <c r="Q9">
        <f t="shared" si="5"/>
        <v>0</v>
      </c>
      <c r="R9">
        <v>0</v>
      </c>
      <c r="S9">
        <v>0</v>
      </c>
    </row>
    <row r="10" spans="1:19" x14ac:dyDescent="0.5">
      <c r="A10" t="s">
        <v>11</v>
      </c>
      <c r="B10" t="b">
        <v>0</v>
      </c>
      <c r="C10" t="s">
        <v>46</v>
      </c>
      <c r="D10">
        <v>0</v>
      </c>
      <c r="F10" t="s">
        <v>63</v>
      </c>
      <c r="G10">
        <v>0</v>
      </c>
      <c r="J10">
        <f t="shared" si="0"/>
        <v>3.3555566333987669E-7</v>
      </c>
      <c r="K10">
        <v>8</v>
      </c>
      <c r="L10">
        <f t="shared" si="1"/>
        <v>5.8711440562309588E-8</v>
      </c>
      <c r="M10">
        <f t="shared" si="2"/>
        <v>1.7452911672894048E-22</v>
      </c>
      <c r="N10">
        <f t="shared" si="3"/>
        <v>4.2496712831104521E-17</v>
      </c>
      <c r="O10">
        <f>IF(ISNUMBER(BINOMDIST(K6, $G$5, H$5, FALSE)), (BINOMDIST(K6, $G$5, H$5, FALSE)), 0)</f>
        <v>8.5998505326049546E-9</v>
      </c>
      <c r="P10">
        <f t="shared" si="4"/>
        <v>2.1488876939071038E-25</v>
      </c>
      <c r="Q10">
        <f t="shared" si="5"/>
        <v>0</v>
      </c>
      <c r="R10">
        <f>IF(ISNUMBER(BINOMDIST(K6, $G$7, H$8, FALSE)), (BINOMDIST(K6, $G$7, H$8, FALSE)), 0)</f>
        <v>0</v>
      </c>
      <c r="S10">
        <f>IF(ISNUMBER(BINOMDIST(K6, $G$7, H$9, FALSE)), (BINOMDIST(K6, $G$7, H$9, FALSE)), 0)</f>
        <v>0</v>
      </c>
    </row>
    <row r="11" spans="1:19" x14ac:dyDescent="0.5">
      <c r="A11" t="s">
        <v>12</v>
      </c>
      <c r="B11">
        <f xml:space="preserve"> LEN(SUBSTITUTE(SUBSTITUTE($D$5,"P","")," ",""))-1</f>
        <v>6</v>
      </c>
      <c r="C11" t="s">
        <v>47</v>
      </c>
      <c r="D11">
        <v>0</v>
      </c>
      <c r="F11" t="s">
        <v>64</v>
      </c>
      <c r="G11">
        <v>0</v>
      </c>
      <c r="J11">
        <f t="shared" si="0"/>
        <v>3.2197744332767282E-8</v>
      </c>
      <c r="K11">
        <v>9</v>
      </c>
      <c r="L11">
        <f t="shared" si="1"/>
        <v>2.9633659477185906E-9</v>
      </c>
      <c r="M11">
        <f t="shared" si="2"/>
        <v>1.2936034405979379E-25</v>
      </c>
      <c r="N11">
        <f t="shared" si="3"/>
        <v>8.7203075773549227E-20</v>
      </c>
      <c r="O11">
        <v>0</v>
      </c>
      <c r="P11">
        <f t="shared" si="4"/>
        <v>3.6306121823390794E-29</v>
      </c>
      <c r="Q11">
        <f t="shared" si="5"/>
        <v>0</v>
      </c>
      <c r="R11">
        <v>0</v>
      </c>
      <c r="S11">
        <v>0</v>
      </c>
    </row>
    <row r="12" spans="1:19" x14ac:dyDescent="0.5">
      <c r="A12" t="s">
        <v>13</v>
      </c>
      <c r="B12">
        <v>0</v>
      </c>
      <c r="C12" t="s">
        <v>48</v>
      </c>
      <c r="D12">
        <v>0</v>
      </c>
      <c r="J12">
        <f t="shared" si="0"/>
        <v>2.82920264901344E-9</v>
      </c>
      <c r="K12">
        <v>10</v>
      </c>
      <c r="L12">
        <f t="shared" si="1"/>
        <v>1.3140893978208239E-10</v>
      </c>
      <c r="M12">
        <f t="shared" si="2"/>
        <v>8.4805458158883136E-29</v>
      </c>
      <c r="N12">
        <f t="shared" si="3"/>
        <v>1.2883704787484361E-22</v>
      </c>
      <c r="O12">
        <f>IF(ISNUMBER(BINOMDIST(K7, $G$5, H$5, FALSE)), (BINOMDIST(K7, $G$5, H$5, FALSE)), 0)</f>
        <v>2.8265453927495832E-11</v>
      </c>
      <c r="P12">
        <f t="shared" si="4"/>
        <v>4.1404712669480082E-33</v>
      </c>
      <c r="Q12">
        <f t="shared" si="5"/>
        <v>0</v>
      </c>
      <c r="R12">
        <f>IF(ISNUMBER(BINOMDIST(K7, $G$7, H$8, FALSE)), (BINOMDIST(K7, $G$7, H$8, FALSE)), 0)</f>
        <v>0</v>
      </c>
      <c r="S12">
        <f>IF(ISNUMBER(BINOMDIST(K7, $G$7, H$9, FALSE)), (BINOMDIST(K7, $G$7, H$9, FALSE)), 0)</f>
        <v>0</v>
      </c>
    </row>
    <row r="13" spans="1:19" x14ac:dyDescent="0.5">
      <c r="A13" t="s">
        <v>14</v>
      </c>
      <c r="B13">
        <v>0</v>
      </c>
      <c r="C13" t="s">
        <v>49</v>
      </c>
      <c r="D13" t="b">
        <v>0</v>
      </c>
      <c r="J13">
        <f t="shared" si="0"/>
        <v>2.3609250813173977E-10</v>
      </c>
      <c r="K13">
        <v>11</v>
      </c>
      <c r="L13">
        <f t="shared" si="1"/>
        <v>5.168303228796429E-12</v>
      </c>
      <c r="M13">
        <f t="shared" si="2"/>
        <v>4.9655451335375386E-32</v>
      </c>
      <c r="N13">
        <f t="shared" si="3"/>
        <v>1.2978314821618737E-25</v>
      </c>
      <c r="O13">
        <v>0</v>
      </c>
      <c r="P13">
        <f t="shared" si="4"/>
        <v>2.8617767141336063E-37</v>
      </c>
      <c r="Q13">
        <f t="shared" si="5"/>
        <v>0</v>
      </c>
      <c r="R13">
        <v>0</v>
      </c>
      <c r="S13">
        <v>0</v>
      </c>
    </row>
    <row r="14" spans="1:19" x14ac:dyDescent="0.5">
      <c r="C14" t="s">
        <v>50</v>
      </c>
      <c r="D14" t="b">
        <v>1</v>
      </c>
      <c r="J14">
        <f t="shared" si="0"/>
        <v>0</v>
      </c>
      <c r="K14">
        <v>12</v>
      </c>
      <c r="L14">
        <f t="shared" si="1"/>
        <v>1.8167163123561719E-13</v>
      </c>
      <c r="M14">
        <f t="shared" si="2"/>
        <v>2.6175570998686243E-35</v>
      </c>
      <c r="N14">
        <f t="shared" si="3"/>
        <v>7.9894342084800305E-29</v>
      </c>
      <c r="O14">
        <f>IF(ISNUMBER(BINOMDIST(K8, $G$5, H$5, FALSE)), (BINOMDIST(K8, $G$5, H$5, FALSE)), 0)</f>
        <v>6.7740411820826375E-14</v>
      </c>
      <c r="P14">
        <f t="shared" si="4"/>
        <v>9.0657379084948971E-42</v>
      </c>
      <c r="Q14">
        <f t="shared" si="5"/>
        <v>0</v>
      </c>
      <c r="R14">
        <f>IF(ISNUMBER(BINOMDIST(K8, $G$7, H$8, FALSE)), (BINOMDIST(K8, $G$7, H$8, FALSE)), 0)</f>
        <v>0</v>
      </c>
      <c r="S14">
        <f>IF(ISNUMBER(BINOMDIST(K8, $G$7, H$9, FALSE)), (BINOMDIST(K8, $G$7, H$9, FALSE)), 0)</f>
        <v>0</v>
      </c>
    </row>
    <row r="15" spans="1:19" x14ac:dyDescent="0.5">
      <c r="C15" t="s">
        <v>51</v>
      </c>
      <c r="D15" t="b">
        <v>0</v>
      </c>
      <c r="J15">
        <f t="shared" si="0"/>
        <v>0</v>
      </c>
      <c r="K15">
        <v>13</v>
      </c>
      <c r="L15">
        <f t="shared" si="1"/>
        <v>5.7435860056762745E-15</v>
      </c>
      <c r="M15">
        <f t="shared" si="2"/>
        <v>1.2505307025834368E-38</v>
      </c>
      <c r="N15">
        <f t="shared" si="3"/>
        <v>2.2699779717982551E-32</v>
      </c>
      <c r="O15">
        <v>0</v>
      </c>
      <c r="P15">
        <f t="shared" si="4"/>
        <v>0</v>
      </c>
      <c r="Q15">
        <f t="shared" si="5"/>
        <v>0</v>
      </c>
      <c r="R15">
        <v>0</v>
      </c>
      <c r="S15">
        <v>0</v>
      </c>
    </row>
    <row r="16" spans="1:19" x14ac:dyDescent="0.5">
      <c r="C16" t="s">
        <v>52</v>
      </c>
      <c r="J16">
        <f t="shared" si="0"/>
        <v>0</v>
      </c>
      <c r="K16">
        <v>14</v>
      </c>
      <c r="L16">
        <f t="shared" si="1"/>
        <v>1.6417710211023777E-16</v>
      </c>
      <c r="M16">
        <f t="shared" si="2"/>
        <v>5.4449009009221638E-42</v>
      </c>
      <c r="N16">
        <f t="shared" si="3"/>
        <v>0</v>
      </c>
      <c r="O16">
        <f>IF(ISNUMBER(BINOMDIST(K12, $G$5, H$5, FALSE)), (BINOMDIST(K12, $G$5, H$5, FALSE)), 0)</f>
        <v>8.6158893148108381E-26</v>
      </c>
      <c r="P16">
        <f t="shared" si="4"/>
        <v>0</v>
      </c>
      <c r="Q16">
        <f t="shared" si="5"/>
        <v>0</v>
      </c>
      <c r="R16">
        <f>IF(ISNUMBER(BINOMDIST(K9, $G$7, H$8, FALSE)), (BINOMDIST(K9, $G$7, H$8, FALSE)), 0)</f>
        <v>0</v>
      </c>
      <c r="S16">
        <f>IF(ISNUMBER(BINOMDIST(K9, $G$7, H$9, FALSE)), (BINOMDIST(K9, $G$7, H$9, FALSE)), 0)</f>
        <v>0</v>
      </c>
    </row>
    <row r="17" spans="1:19" x14ac:dyDescent="0.5">
      <c r="C17" t="s">
        <v>53</v>
      </c>
      <c r="D17" t="b">
        <v>1</v>
      </c>
      <c r="J17">
        <f t="shared" si="0"/>
        <v>0</v>
      </c>
      <c r="K17">
        <v>15</v>
      </c>
      <c r="L17">
        <f t="shared" si="1"/>
        <v>4.2616678279500094E-18</v>
      </c>
      <c r="M17">
        <f t="shared" si="2"/>
        <v>2.1709501517683693E-45</v>
      </c>
      <c r="N17">
        <f t="shared" si="3"/>
        <v>0</v>
      </c>
      <c r="O17">
        <v>0</v>
      </c>
      <c r="P17">
        <f t="shared" si="4"/>
        <v>0</v>
      </c>
      <c r="Q17">
        <f t="shared" si="5"/>
        <v>0</v>
      </c>
      <c r="R17">
        <v>0</v>
      </c>
      <c r="S17">
        <v>0</v>
      </c>
    </row>
    <row r="18" spans="1:19" x14ac:dyDescent="0.5">
      <c r="J18">
        <f t="shared" si="0"/>
        <v>0</v>
      </c>
      <c r="K18">
        <v>16</v>
      </c>
      <c r="L18">
        <f t="shared" si="1"/>
        <v>1.0082852784590607E-19</v>
      </c>
      <c r="M18">
        <f t="shared" si="2"/>
        <v>7.9588044125834675E-49</v>
      </c>
      <c r="N18">
        <f t="shared" si="3"/>
        <v>0</v>
      </c>
      <c r="O18">
        <f>IF(ISNUMBER(BINOMDIST(K10, $G$5, H$5, FALSE)), (BINOMDIST(K10, $G$5, H$5, FALSE)), 0)</f>
        <v>1.5313385562572803E-19</v>
      </c>
      <c r="P18">
        <f t="shared" si="4"/>
        <v>0</v>
      </c>
      <c r="Q18">
        <f t="shared" si="5"/>
        <v>0</v>
      </c>
      <c r="R18">
        <f>IF(ISNUMBER(BINOMDIST(K10, $G$7, H$8, FALSE)), (BINOMDIST(K10, $G$7, H$8, FALSE)), 0)</f>
        <v>0</v>
      </c>
      <c r="S18">
        <f>IF(ISNUMBER(BINOMDIST(K6, $G$7, H$9, FALSE)), (BINOMDIST(K6, $G$7, H$9, FALSE)), 0)</f>
        <v>0</v>
      </c>
    </row>
    <row r="19" spans="1:19" x14ac:dyDescent="0.5">
      <c r="A19" t="s">
        <v>54</v>
      </c>
      <c r="B19" t="s">
        <v>69</v>
      </c>
      <c r="D19" t="s">
        <v>70</v>
      </c>
      <c r="F19" t="s">
        <v>71</v>
      </c>
      <c r="H19" t="s">
        <v>72</v>
      </c>
      <c r="J19">
        <f t="shared" si="0"/>
        <v>0</v>
      </c>
      <c r="K19">
        <v>17</v>
      </c>
      <c r="L19">
        <f t="shared" si="1"/>
        <v>2.1810679226749882E-21</v>
      </c>
      <c r="M19">
        <f t="shared" si="2"/>
        <v>2.6922581610035434E-52</v>
      </c>
      <c r="N19">
        <f t="shared" si="3"/>
        <v>0</v>
      </c>
      <c r="O19">
        <v>0</v>
      </c>
      <c r="P19">
        <f t="shared" si="4"/>
        <v>0</v>
      </c>
      <c r="Q19">
        <f t="shared" si="5"/>
        <v>0</v>
      </c>
      <c r="R19">
        <v>0</v>
      </c>
      <c r="S19">
        <v>0</v>
      </c>
    </row>
    <row r="20" spans="1:19" x14ac:dyDescent="0.5">
      <c r="B20">
        <f>L2</f>
        <v>0.58398333492522925</v>
      </c>
      <c r="C20" t="s">
        <v>79</v>
      </c>
      <c r="D20">
        <f>M2</f>
        <v>0.99243829815563478</v>
      </c>
      <c r="E20" t="s">
        <v>79</v>
      </c>
      <c r="F20" t="str">
        <f>IMPRODUCT(C20,E20,D$52)</f>
        <v>1</v>
      </c>
      <c r="G20" t="s">
        <v>142</v>
      </c>
      <c r="H20">
        <f>IMABS(G20)</f>
        <v>0.57956742706444597</v>
      </c>
      <c r="I20">
        <v>0.82235748181840074</v>
      </c>
      <c r="J20">
        <f t="shared" si="0"/>
        <v>0</v>
      </c>
      <c r="K20">
        <v>18</v>
      </c>
      <c r="L20">
        <f t="shared" si="1"/>
        <v>4.3248036406019217E-23</v>
      </c>
      <c r="M20">
        <f t="shared" si="2"/>
        <v>8.4292331047264832E-56</v>
      </c>
      <c r="N20">
        <f t="shared" si="3"/>
        <v>0</v>
      </c>
      <c r="O20">
        <f>IF(ISNUMBER(BINOMDIST(K11, $G$5, H$5, FALSE)), (BINOMDIST(K11, $G$5, H$5, FALSE)), 0)</f>
        <v>1.3980856490594373E-22</v>
      </c>
      <c r="P20">
        <f t="shared" si="4"/>
        <v>0</v>
      </c>
      <c r="Q20">
        <f t="shared" si="5"/>
        <v>0</v>
      </c>
      <c r="R20">
        <f>IF(ISNUMBER(BINOMDIST(K11, $G$7, H$8, FALSE)), (BINOMDIST(K11, $G$7, H$8, FALSE)), 0)</f>
        <v>0</v>
      </c>
      <c r="S20">
        <v>0</v>
      </c>
    </row>
    <row r="21" spans="1:19" x14ac:dyDescent="0.5">
      <c r="B21">
        <f t="shared" ref="B21:B51" si="6">L3</f>
        <v>0.31581025390174633</v>
      </c>
      <c r="C21" t="s">
        <v>80</v>
      </c>
      <c r="D21">
        <f t="shared" ref="D21:D51" si="7">M3</f>
        <v>7.5334730323999965E-3</v>
      </c>
      <c r="E21" t="s">
        <v>111</v>
      </c>
      <c r="F21" t="str">
        <f t="shared" ref="F21:F51" si="8">IMPRODUCT(C21,E21,D$52)</f>
        <v>0.98419318732631-0.104592927663248i</v>
      </c>
      <c r="G21" t="s">
        <v>143</v>
      </c>
      <c r="H21">
        <f t="shared" ref="H21:H51" si="9">IMABS(G21)</f>
        <v>0.31782161362737799</v>
      </c>
      <c r="I21">
        <v>7.2200180148492263</v>
      </c>
      <c r="J21">
        <f t="shared" si="0"/>
        <v>0</v>
      </c>
      <c r="K21">
        <v>19</v>
      </c>
      <c r="L21">
        <f t="shared" si="1"/>
        <v>7.8780465004074933E-25</v>
      </c>
      <c r="M21">
        <f t="shared" si="2"/>
        <v>2.4491956963519477E-59</v>
      </c>
      <c r="N21">
        <f t="shared" si="3"/>
        <v>0</v>
      </c>
      <c r="O21">
        <v>0</v>
      </c>
      <c r="P21">
        <f t="shared" si="4"/>
        <v>0</v>
      </c>
      <c r="Q21">
        <f t="shared" si="5"/>
        <v>0</v>
      </c>
      <c r="R21">
        <v>0</v>
      </c>
      <c r="S21">
        <v>0</v>
      </c>
    </row>
    <row r="22" spans="1:19" x14ac:dyDescent="0.5">
      <c r="B22">
        <f t="shared" si="6"/>
        <v>8.3685088507371663E-2</v>
      </c>
      <c r="C22" t="s">
        <v>81</v>
      </c>
      <c r="D22">
        <f t="shared" si="7"/>
        <v>2.8159593811883372E-5</v>
      </c>
      <c r="E22" t="s">
        <v>112</v>
      </c>
      <c r="F22" t="str">
        <f t="shared" si="8"/>
        <v>0.93927426128114-0.198045801072548i</v>
      </c>
      <c r="G22" t="s">
        <v>144</v>
      </c>
      <c r="H22">
        <f t="shared" si="9"/>
        <v>8.5447879583888303E-2</v>
      </c>
      <c r="J22">
        <f t="shared" si="0"/>
        <v>0</v>
      </c>
      <c r="K22">
        <v>20</v>
      </c>
      <c r="L22">
        <f t="shared" si="1"/>
        <v>1.3207055616017271E-26</v>
      </c>
      <c r="M22">
        <f t="shared" si="2"/>
        <v>6.6197126363441978E-63</v>
      </c>
      <c r="N22">
        <f t="shared" si="3"/>
        <v>0</v>
      </c>
      <c r="O22">
        <f>IF(ISNUMBER(BINOMDIST(K12, $G$5, H$5, FALSE)), (BINOMDIST(K12, $G$5, H$5, FALSE)), 0)</f>
        <v>8.6158893148108381E-26</v>
      </c>
      <c r="P22">
        <f t="shared" si="4"/>
        <v>0</v>
      </c>
      <c r="Q22">
        <f t="shared" si="5"/>
        <v>0</v>
      </c>
      <c r="R22">
        <f>IF(ISNUMBER(BINOMDIST(K12, $G$7, H$8, FALSE)), (BINOMDIST(K12, $G$7, H$8, FALSE)), 0)</f>
        <v>0</v>
      </c>
      <c r="S22">
        <f>IF(ISNUMBER(BINOMDIST(K7, $G$7, H$9, FALSE)), (BINOMDIST(K7, $G$7, H$9, FALSE)), 0)</f>
        <v>0</v>
      </c>
    </row>
    <row r="23" spans="1:19" x14ac:dyDescent="0.5">
      <c r="B23">
        <f t="shared" si="6"/>
        <v>1.4481842871183693E-2</v>
      </c>
      <c r="C23" t="s">
        <v>82</v>
      </c>
      <c r="D23">
        <f t="shared" si="7"/>
        <v>6.9092815825640454E-8</v>
      </c>
      <c r="E23" t="s">
        <v>113</v>
      </c>
      <c r="F23" t="str">
        <f t="shared" si="8"/>
        <v>0.872019107546896-0.271640450471076i</v>
      </c>
      <c r="G23" t="s">
        <v>145</v>
      </c>
      <c r="H23">
        <f t="shared" si="9"/>
        <v>1.5011708288243801E-2</v>
      </c>
      <c r="J23">
        <f t="shared" si="0"/>
        <v>0</v>
      </c>
      <c r="K23">
        <v>21</v>
      </c>
      <c r="L23">
        <f t="shared" si="1"/>
        <v>2.0406275012835105E-28</v>
      </c>
      <c r="M23">
        <f t="shared" si="2"/>
        <v>1.6677289243625563E-66</v>
      </c>
      <c r="N23">
        <f t="shared" si="3"/>
        <v>0</v>
      </c>
      <c r="O23">
        <v>0</v>
      </c>
      <c r="P23">
        <f t="shared" si="4"/>
        <v>0</v>
      </c>
      <c r="Q23">
        <f t="shared" si="5"/>
        <v>0</v>
      </c>
      <c r="R23">
        <v>0</v>
      </c>
      <c r="S23">
        <v>0</v>
      </c>
    </row>
    <row r="24" spans="1:19" x14ac:dyDescent="0.5">
      <c r="B24">
        <f t="shared" si="6"/>
        <v>1.8404222126549772E-3</v>
      </c>
      <c r="C24" t="s">
        <v>83</v>
      </c>
      <c r="D24">
        <f t="shared" si="7"/>
        <v>1.2515875592112165E-10</v>
      </c>
      <c r="E24" t="s">
        <v>114</v>
      </c>
      <c r="F24" t="str">
        <f t="shared" si="8"/>
        <v>0.791610632262114-0.320641004095196i</v>
      </c>
      <c r="G24" t="s">
        <v>146</v>
      </c>
      <c r="H24">
        <f t="shared" si="9"/>
        <v>1.9379824927554801E-3</v>
      </c>
      <c r="J24">
        <f t="shared" si="0"/>
        <v>0</v>
      </c>
      <c r="K24">
        <v>22</v>
      </c>
      <c r="L24">
        <f t="shared" si="1"/>
        <v>2.9093422973465292E-30</v>
      </c>
      <c r="M24">
        <f t="shared" si="2"/>
        <v>3.923404456774482E-70</v>
      </c>
      <c r="N24">
        <f t="shared" si="3"/>
        <v>0</v>
      </c>
      <c r="O24">
        <f>IF(ISNUMBER(BINOMDIST(K13, $G$5, H$5, FALSE)), (BINOMDIST(K13, $G$5, H$5, FALSE)), 0)</f>
        <v>3.217973772663481E-29</v>
      </c>
      <c r="P24">
        <f t="shared" si="4"/>
        <v>0</v>
      </c>
      <c r="Q24">
        <f t="shared" si="5"/>
        <v>0</v>
      </c>
      <c r="R24">
        <f>IF(ISNUMBER(BINOMDIST(K13, $G$7, H$8, FALSE)), (BINOMDIST(K13, $G$7, H$8, FALSE)), 0)</f>
        <v>0</v>
      </c>
      <c r="S24">
        <v>0</v>
      </c>
    </row>
    <row r="25" spans="1:19" x14ac:dyDescent="0.5">
      <c r="B25">
        <f t="shared" si="6"/>
        <v>1.831306606830651E-4</v>
      </c>
      <c r="C25" t="s">
        <v>84</v>
      </c>
      <c r="D25">
        <f t="shared" si="7"/>
        <v>1.7849691308852551E-13</v>
      </c>
      <c r="E25" t="s">
        <v>115</v>
      </c>
      <c r="F25" t="str">
        <f t="shared" si="8"/>
        <v>0.707400658378573-0.344563081693734i</v>
      </c>
      <c r="G25" t="s">
        <v>147</v>
      </c>
      <c r="H25">
        <f t="shared" si="9"/>
        <v>1.9602427681756E-4</v>
      </c>
      <c r="J25">
        <f t="shared" si="0"/>
        <v>0</v>
      </c>
      <c r="K25">
        <v>23</v>
      </c>
      <c r="L25">
        <f t="shared" si="1"/>
        <v>3.8307233146186672E-32</v>
      </c>
      <c r="M25">
        <f t="shared" si="2"/>
        <v>8.6324825403959893E-74</v>
      </c>
      <c r="N25">
        <f t="shared" si="3"/>
        <v>0</v>
      </c>
      <c r="O25">
        <v>0</v>
      </c>
      <c r="P25">
        <f t="shared" si="4"/>
        <v>0</v>
      </c>
      <c r="Q25">
        <f t="shared" si="5"/>
        <v>0</v>
      </c>
      <c r="R25">
        <v>0</v>
      </c>
      <c r="S25">
        <v>0</v>
      </c>
    </row>
    <row r="26" spans="1:19" x14ac:dyDescent="0.5">
      <c r="B26">
        <f t="shared" si="6"/>
        <v>1.4855186010124271E-5</v>
      </c>
      <c r="C26" t="s">
        <v>85</v>
      </c>
      <c r="D26">
        <f t="shared" si="7"/>
        <v>2.0871664329998047E-16</v>
      </c>
      <c r="E26" t="s">
        <v>116</v>
      </c>
      <c r="F26" t="str">
        <f t="shared" si="8"/>
        <v>0.627094752497001-0.346304397796972i</v>
      </c>
      <c r="G26" t="s">
        <v>148</v>
      </c>
      <c r="H26">
        <f t="shared" si="9"/>
        <v>1.61753020801145E-5</v>
      </c>
      <c r="J26">
        <f t="shared" si="0"/>
        <v>0</v>
      </c>
      <c r="K26">
        <v>24</v>
      </c>
      <c r="L26">
        <f t="shared" si="1"/>
        <v>4.6611070352493795E-34</v>
      </c>
      <c r="M26">
        <f t="shared" si="2"/>
        <v>1.7788556584947404E-77</v>
      </c>
      <c r="N26">
        <f t="shared" si="3"/>
        <v>0</v>
      </c>
      <c r="O26">
        <f>IF(ISNUMBER(BINOMDIST(K14, $G$5, H$5, FALSE)), (BINOMDIST(K14, $G$5, H$5, FALSE)), 0)</f>
        <v>5.5086646241128047E-33</v>
      </c>
      <c r="P26">
        <f t="shared" si="4"/>
        <v>0</v>
      </c>
      <c r="Q26">
        <f t="shared" si="5"/>
        <v>0</v>
      </c>
      <c r="R26">
        <f>IF(ISNUMBER(BINOMDIST(K14, $G$7, H$8, FALSE)), (BINOMDIST(K14, $G$7, H$8, FALSE)), 0)</f>
        <v>0</v>
      </c>
      <c r="S26">
        <f>IF(ISNUMBER(BINOMDIST(K8, $G$7, H$9, FALSE)), (BINOMDIST(K8, $G$7, H$9, FALSE)), 0)</f>
        <v>0</v>
      </c>
    </row>
    <row r="27" spans="1:19" x14ac:dyDescent="0.5">
      <c r="B27">
        <f t="shared" si="6"/>
        <v>1.0099235496334405E-6</v>
      </c>
      <c r="C27" t="s">
        <v>86</v>
      </c>
      <c r="D27">
        <f t="shared" si="7"/>
        <v>2.0575863921063243E-19</v>
      </c>
      <c r="E27" t="s">
        <v>117</v>
      </c>
      <c r="F27" t="str">
        <f t="shared" si="8"/>
        <v>0.55581380689442-0.330685672510838i</v>
      </c>
      <c r="G27" t="s">
        <v>149</v>
      </c>
      <c r="H27">
        <f t="shared" si="9"/>
        <v>1.1194838245728899E-6</v>
      </c>
      <c r="J27">
        <f t="shared" si="0"/>
        <v>0</v>
      </c>
      <c r="K27">
        <v>25</v>
      </c>
      <c r="L27">
        <f t="shared" si="1"/>
        <v>5.242979792606427E-36</v>
      </c>
      <c r="M27">
        <f t="shared" si="2"/>
        <v>3.4371444038185255E-81</v>
      </c>
      <c r="N27">
        <f t="shared" si="3"/>
        <v>0</v>
      </c>
      <c r="O27">
        <v>0</v>
      </c>
      <c r="P27">
        <f t="shared" si="4"/>
        <v>0</v>
      </c>
      <c r="Q27">
        <f t="shared" si="5"/>
        <v>0</v>
      </c>
      <c r="R27">
        <v>0</v>
      </c>
      <c r="S27">
        <v>0</v>
      </c>
    </row>
    <row r="28" spans="1:19" x14ac:dyDescent="0.5">
      <c r="B28">
        <f t="shared" si="6"/>
        <v>5.8711440562309588E-8</v>
      </c>
      <c r="C28" t="s">
        <v>87</v>
      </c>
      <c r="D28">
        <f t="shared" si="7"/>
        <v>1.7452911672894048E-22</v>
      </c>
      <c r="E28" t="s">
        <v>118</v>
      </c>
      <c r="F28" t="str">
        <f t="shared" si="8"/>
        <v>0.496041420823907-0.303004813538675i</v>
      </c>
      <c r="G28" t="s">
        <v>150</v>
      </c>
      <c r="H28">
        <f t="shared" si="9"/>
        <v>6.6306915966988399E-8</v>
      </c>
      <c r="J28">
        <f t="shared" si="0"/>
        <v>0</v>
      </c>
      <c r="K28">
        <v>26</v>
      </c>
      <c r="L28">
        <f t="shared" si="1"/>
        <v>5.4525620077996052E-38</v>
      </c>
      <c r="M28">
        <f t="shared" si="2"/>
        <v>6.2338460707610728E-85</v>
      </c>
      <c r="N28">
        <f t="shared" si="3"/>
        <v>0</v>
      </c>
      <c r="O28">
        <f>IF(ISNUMBER(BINOMDIST(K15, $G$5, H$5, FALSE)), (BINOMDIST(K15, $G$5, H$5, FALSE)), 0)</f>
        <v>0</v>
      </c>
      <c r="P28">
        <f t="shared" si="4"/>
        <v>0</v>
      </c>
      <c r="Q28">
        <f t="shared" si="5"/>
        <v>0</v>
      </c>
      <c r="R28">
        <f>IF(ISNUMBER(BINOMDIST(K15, $G$7, H$8, FALSE)), (BINOMDIST(K15, $G$7, H$8, FALSE)), 0)</f>
        <v>0</v>
      </c>
      <c r="S28">
        <v>0</v>
      </c>
    </row>
    <row r="29" spans="1:19" x14ac:dyDescent="0.5">
      <c r="B29">
        <f t="shared" si="6"/>
        <v>2.9633659477185906E-9</v>
      </c>
      <c r="C29" t="s">
        <v>88</v>
      </c>
      <c r="D29">
        <f t="shared" si="7"/>
        <v>1.2936034405979379E-25</v>
      </c>
      <c r="E29" t="s">
        <v>119</v>
      </c>
      <c r="F29" t="str">
        <f t="shared" si="8"/>
        <v>0.44816229434895-0.267997662208458i</v>
      </c>
      <c r="G29" t="s">
        <v>151</v>
      </c>
      <c r="H29">
        <f t="shared" si="9"/>
        <v>3.4127474565112798E-9</v>
      </c>
      <c r="J29">
        <f t="shared" si="0"/>
        <v>0</v>
      </c>
      <c r="K29">
        <v>27</v>
      </c>
      <c r="L29">
        <f t="shared" si="1"/>
        <v>5.2420825933897451E-40</v>
      </c>
      <c r="M29">
        <f t="shared" si="2"/>
        <v>1.0621848151612187E-88</v>
      </c>
      <c r="N29">
        <f t="shared" si="3"/>
        <v>0</v>
      </c>
      <c r="O29">
        <v>0</v>
      </c>
      <c r="P29">
        <f t="shared" si="4"/>
        <v>0</v>
      </c>
      <c r="Q29">
        <f t="shared" si="5"/>
        <v>0</v>
      </c>
      <c r="R29">
        <v>0</v>
      </c>
      <c r="S29">
        <v>0</v>
      </c>
    </row>
    <row r="30" spans="1:19" x14ac:dyDescent="0.5">
      <c r="B30">
        <f t="shared" si="6"/>
        <v>1.3140893978208239E-10</v>
      </c>
      <c r="C30" t="s">
        <v>89</v>
      </c>
      <c r="D30">
        <f t="shared" si="7"/>
        <v>8.4805458158883136E-29</v>
      </c>
      <c r="E30" t="s">
        <v>120</v>
      </c>
      <c r="F30" t="str">
        <f t="shared" si="8"/>
        <v>0.411221294384524-0.229315937485348i</v>
      </c>
      <c r="G30" t="s">
        <v>152</v>
      </c>
      <c r="H30">
        <f t="shared" si="9"/>
        <v>1.54464641661107E-10</v>
      </c>
      <c r="J30">
        <f t="shared" si="0"/>
        <v>0</v>
      </c>
      <c r="K30">
        <v>28</v>
      </c>
      <c r="L30">
        <f t="shared" si="1"/>
        <v>4.6572487264920685E-42</v>
      </c>
      <c r="M30">
        <f t="shared" si="2"/>
        <v>1.7015881454932111E-92</v>
      </c>
      <c r="N30">
        <f t="shared" si="3"/>
        <v>0</v>
      </c>
      <c r="O30">
        <f>IF(ISNUMBER(BINOMDIST(K16, $G$5, H$5, FALSE)), (BINOMDIST(K16, $G$5, H$5, FALSE)), 0)</f>
        <v>0</v>
      </c>
      <c r="P30">
        <f t="shared" si="4"/>
        <v>0</v>
      </c>
      <c r="Q30">
        <f t="shared" si="5"/>
        <v>0</v>
      </c>
      <c r="R30">
        <f>IF(ISNUMBER(BINOMDIST(K16, $G$7, H$8, FALSE)), (BINOMDIST(K16, $G$7, H$8, FALSE)), 0)</f>
        <v>0</v>
      </c>
      <c r="S30">
        <f>IF(ISNUMBER(BINOMDIST(K9, $G$7, H$9, FALSE)), (BINOMDIST(K9, $G$7, H$9, FALSE)), 0)</f>
        <v>0</v>
      </c>
    </row>
    <row r="31" spans="1:19" x14ac:dyDescent="0.5">
      <c r="B31">
        <f t="shared" si="6"/>
        <v>5.168303228796429E-12</v>
      </c>
      <c r="C31" t="s">
        <v>90</v>
      </c>
      <c r="D31">
        <f t="shared" si="7"/>
        <v>4.9655451335375386E-32</v>
      </c>
      <c r="E31" t="s">
        <v>121</v>
      </c>
      <c r="F31" t="str">
        <f t="shared" si="8"/>
        <v>0.383624386706411-0.189428956275488i</v>
      </c>
      <c r="G31" t="s">
        <v>153</v>
      </c>
      <c r="H31">
        <f t="shared" si="9"/>
        <v>0</v>
      </c>
      <c r="J31">
        <f t="shared" si="0"/>
        <v>0</v>
      </c>
      <c r="K31">
        <v>29</v>
      </c>
      <c r="L31">
        <f t="shared" si="1"/>
        <v>3.8212889999416023E-44</v>
      </c>
      <c r="M31">
        <f t="shared" si="2"/>
        <v>2.5644122163032553E-96</v>
      </c>
      <c r="N31">
        <f t="shared" si="3"/>
        <v>0</v>
      </c>
      <c r="O31">
        <v>0</v>
      </c>
      <c r="P31">
        <f t="shared" si="4"/>
        <v>0</v>
      </c>
      <c r="Q31">
        <f t="shared" si="5"/>
        <v>0</v>
      </c>
      <c r="R31">
        <v>0</v>
      </c>
      <c r="S31">
        <v>0</v>
      </c>
    </row>
    <row r="32" spans="1:19" x14ac:dyDescent="0.5">
      <c r="B32">
        <f t="shared" si="6"/>
        <v>1.8167163123561719E-13</v>
      </c>
      <c r="C32" t="s">
        <v>91</v>
      </c>
      <c r="D32">
        <f t="shared" si="7"/>
        <v>2.6175570998686243E-35</v>
      </c>
      <c r="E32" t="s">
        <v>122</v>
      </c>
      <c r="F32" t="str">
        <f t="shared" si="8"/>
        <v>0.363648389494653-0.149777595222651i</v>
      </c>
      <c r="G32" t="s">
        <v>153</v>
      </c>
      <c r="H32">
        <f t="shared" si="9"/>
        <v>0</v>
      </c>
      <c r="J32">
        <f t="shared" si="0"/>
        <v>0</v>
      </c>
      <c r="K32">
        <v>30</v>
      </c>
      <c r="L32">
        <f t="shared" si="1"/>
        <v>2.893101648596221E-46</v>
      </c>
      <c r="M32">
        <f t="shared" si="2"/>
        <v>3.6376096518999938E-100</v>
      </c>
      <c r="N32">
        <f t="shared" si="3"/>
        <v>0</v>
      </c>
      <c r="O32">
        <f>IF(ISNUMBER(BINOMDIST(K17, $G$5, H$5, FALSE)), (BINOMDIST(K17, $G$5, H$5, FALSE)), 0)</f>
        <v>0</v>
      </c>
      <c r="P32">
        <f t="shared" si="4"/>
        <v>0</v>
      </c>
      <c r="Q32">
        <f t="shared" si="5"/>
        <v>0</v>
      </c>
      <c r="R32">
        <f>IF(ISNUMBER(BINOMDIST(K17, $G$7, H$8, FALSE)), (BINOMDIST(K17, $G$7, H$8, FALSE)), 0)</f>
        <v>0</v>
      </c>
      <c r="S32">
        <v>0</v>
      </c>
    </row>
    <row r="33" spans="2:19" x14ac:dyDescent="0.5">
      <c r="B33">
        <f t="shared" si="6"/>
        <v>5.7435860056762745E-15</v>
      </c>
      <c r="C33" t="s">
        <v>92</v>
      </c>
      <c r="D33">
        <f t="shared" si="7"/>
        <v>1.2505307025834368E-38</v>
      </c>
      <c r="E33" t="s">
        <v>123</v>
      </c>
      <c r="F33" t="str">
        <f t="shared" si="8"/>
        <v>0.349744113376744-0.11102514803007i</v>
      </c>
      <c r="G33" t="s">
        <v>153</v>
      </c>
      <c r="H33">
        <f t="shared" si="9"/>
        <v>0</v>
      </c>
      <c r="J33">
        <f t="shared" si="0"/>
        <v>0</v>
      </c>
      <c r="K33">
        <v>31</v>
      </c>
      <c r="L33">
        <f t="shared" si="1"/>
        <v>2.01877428093372E-48</v>
      </c>
      <c r="M33">
        <f t="shared" si="2"/>
        <v>4.8585277496801683E-104</v>
      </c>
      <c r="N33">
        <f t="shared" si="3"/>
        <v>0</v>
      </c>
      <c r="O33">
        <v>0</v>
      </c>
      <c r="P33">
        <f t="shared" si="4"/>
        <v>0</v>
      </c>
      <c r="Q33">
        <f t="shared" si="5"/>
        <v>0</v>
      </c>
      <c r="R33">
        <v>0</v>
      </c>
      <c r="S33">
        <v>0</v>
      </c>
    </row>
    <row r="34" spans="2:19" x14ac:dyDescent="0.5">
      <c r="B34">
        <f t="shared" si="6"/>
        <v>1.6417710211023777E-16</v>
      </c>
      <c r="C34" t="s">
        <v>93</v>
      </c>
      <c r="D34">
        <f t="shared" si="7"/>
        <v>5.4449009009221638E-42</v>
      </c>
      <c r="E34" t="s">
        <v>124</v>
      </c>
      <c r="F34" t="str">
        <f t="shared" si="8"/>
        <v>0.340679134867456-0.0733054107907947i</v>
      </c>
      <c r="G34" t="s">
        <v>153</v>
      </c>
      <c r="H34">
        <f t="shared" si="9"/>
        <v>0</v>
      </c>
    </row>
    <row r="35" spans="2:19" x14ac:dyDescent="0.5">
      <c r="B35">
        <f t="shared" si="6"/>
        <v>4.2616678279500094E-18</v>
      </c>
      <c r="C35" t="s">
        <v>94</v>
      </c>
      <c r="D35">
        <f t="shared" si="7"/>
        <v>2.1709501517683693E-45</v>
      </c>
      <c r="E35" t="s">
        <v>125</v>
      </c>
      <c r="F35" t="str">
        <f t="shared" si="8"/>
        <v>0.335581861937268-0.03642320988278i</v>
      </c>
      <c r="G35" t="s">
        <v>153</v>
      </c>
      <c r="H35">
        <f t="shared" si="9"/>
        <v>0</v>
      </c>
    </row>
    <row r="36" spans="2:19" x14ac:dyDescent="0.5">
      <c r="B36">
        <f t="shared" si="6"/>
        <v>1.0082852784590607E-19</v>
      </c>
      <c r="C36" t="s">
        <v>95</v>
      </c>
      <c r="D36">
        <f t="shared" si="7"/>
        <v>7.9588044125834675E-49</v>
      </c>
      <c r="E36" t="s">
        <v>126</v>
      </c>
      <c r="F36" t="str">
        <f t="shared" si="8"/>
        <v>0.333939061809549</v>
      </c>
      <c r="G36" t="s">
        <v>153</v>
      </c>
      <c r="H36">
        <f t="shared" si="9"/>
        <v>0</v>
      </c>
    </row>
    <row r="37" spans="2:19" x14ac:dyDescent="0.5">
      <c r="B37">
        <f t="shared" si="6"/>
        <v>2.1810679226749882E-21</v>
      </c>
      <c r="C37" t="s">
        <v>96</v>
      </c>
      <c r="D37">
        <f t="shared" si="7"/>
        <v>2.6922581610035434E-52</v>
      </c>
      <c r="E37" t="s">
        <v>127</v>
      </c>
      <c r="F37" t="str">
        <f t="shared" si="8"/>
        <v>0.335581861937268+0.0364232098827804i</v>
      </c>
      <c r="G37" t="s">
        <v>153</v>
      </c>
      <c r="H37">
        <f t="shared" si="9"/>
        <v>0</v>
      </c>
    </row>
    <row r="38" spans="2:19" x14ac:dyDescent="0.5">
      <c r="B38">
        <f t="shared" si="6"/>
        <v>4.3248036406019217E-23</v>
      </c>
      <c r="C38" t="s">
        <v>97</v>
      </c>
      <c r="D38">
        <f t="shared" si="7"/>
        <v>8.4292331047264832E-56</v>
      </c>
      <c r="E38" t="s">
        <v>128</v>
      </c>
      <c r="F38" t="str">
        <f t="shared" si="8"/>
        <v>0.340679134867456+0.073305410790795i</v>
      </c>
      <c r="G38" t="s">
        <v>153</v>
      </c>
      <c r="H38">
        <f t="shared" si="9"/>
        <v>0</v>
      </c>
    </row>
    <row r="39" spans="2:19" x14ac:dyDescent="0.5">
      <c r="B39">
        <f t="shared" si="6"/>
        <v>7.8780465004074933E-25</v>
      </c>
      <c r="C39" t="s">
        <v>98</v>
      </c>
      <c r="D39">
        <f t="shared" si="7"/>
        <v>2.4491956963519477E-59</v>
      </c>
      <c r="E39" t="s">
        <v>129</v>
      </c>
      <c r="F39" t="str">
        <f t="shared" si="8"/>
        <v>0.349744113376744+0.11102514803007i</v>
      </c>
      <c r="G39" t="s">
        <v>153</v>
      </c>
      <c r="H39">
        <f t="shared" si="9"/>
        <v>0</v>
      </c>
    </row>
    <row r="40" spans="2:19" x14ac:dyDescent="0.5">
      <c r="B40">
        <f t="shared" si="6"/>
        <v>1.3207055616017271E-26</v>
      </c>
      <c r="C40" t="s">
        <v>99</v>
      </c>
      <c r="D40">
        <f t="shared" si="7"/>
        <v>6.6197126363441978E-63</v>
      </c>
      <c r="E40" t="s">
        <v>130</v>
      </c>
      <c r="F40" t="str">
        <f t="shared" si="8"/>
        <v>0.363648389494653+0.149777595222651i</v>
      </c>
      <c r="G40" t="s">
        <v>153</v>
      </c>
      <c r="H40">
        <f t="shared" si="9"/>
        <v>0</v>
      </c>
    </row>
    <row r="41" spans="2:19" x14ac:dyDescent="0.5">
      <c r="B41">
        <f t="shared" si="6"/>
        <v>2.0406275012835105E-28</v>
      </c>
      <c r="C41" t="s">
        <v>100</v>
      </c>
      <c r="D41">
        <f t="shared" si="7"/>
        <v>1.6677289243625563E-66</v>
      </c>
      <c r="E41" t="s">
        <v>131</v>
      </c>
      <c r="F41" t="str">
        <f t="shared" si="8"/>
        <v>0.383624386706411+0.189428956275488i</v>
      </c>
      <c r="G41" t="s">
        <v>153</v>
      </c>
      <c r="H41">
        <f t="shared" si="9"/>
        <v>0</v>
      </c>
    </row>
    <row r="42" spans="2:19" x14ac:dyDescent="0.5">
      <c r="B42">
        <f t="shared" si="6"/>
        <v>2.9093422973465292E-30</v>
      </c>
      <c r="C42" t="s">
        <v>101</v>
      </c>
      <c r="D42">
        <f t="shared" si="7"/>
        <v>3.923404456774482E-70</v>
      </c>
      <c r="E42" t="s">
        <v>132</v>
      </c>
      <c r="F42" t="str">
        <f t="shared" si="8"/>
        <v>0.411221294384524+0.229315937485348i</v>
      </c>
      <c r="G42" t="s">
        <v>153</v>
      </c>
      <c r="H42">
        <f t="shared" si="9"/>
        <v>0</v>
      </c>
    </row>
    <row r="43" spans="2:19" x14ac:dyDescent="0.5">
      <c r="B43">
        <f t="shared" si="6"/>
        <v>3.8307233146186672E-32</v>
      </c>
      <c r="C43" t="s">
        <v>102</v>
      </c>
      <c r="D43">
        <f t="shared" si="7"/>
        <v>8.6324825403959893E-74</v>
      </c>
      <c r="E43" t="s">
        <v>133</v>
      </c>
      <c r="F43" t="str">
        <f t="shared" si="8"/>
        <v>0.44816229434895+0.267997662208458i</v>
      </c>
      <c r="G43" t="s">
        <v>153</v>
      </c>
      <c r="H43">
        <f t="shared" si="9"/>
        <v>0</v>
      </c>
    </row>
    <row r="44" spans="2:19" x14ac:dyDescent="0.5">
      <c r="B44">
        <f t="shared" si="6"/>
        <v>4.6611070352493795E-34</v>
      </c>
      <c r="C44" t="s">
        <v>103</v>
      </c>
      <c r="D44">
        <f t="shared" si="7"/>
        <v>1.7788556584947404E-77</v>
      </c>
      <c r="E44" t="s">
        <v>134</v>
      </c>
      <c r="F44" t="str">
        <f t="shared" si="8"/>
        <v>0.496041420823908+0.303004813538675i</v>
      </c>
      <c r="G44" t="s">
        <v>153</v>
      </c>
      <c r="H44">
        <f t="shared" si="9"/>
        <v>0</v>
      </c>
    </row>
    <row r="45" spans="2:19" x14ac:dyDescent="0.5">
      <c r="B45">
        <f t="shared" si="6"/>
        <v>5.242979792606427E-36</v>
      </c>
      <c r="C45" t="s">
        <v>104</v>
      </c>
      <c r="D45">
        <f t="shared" si="7"/>
        <v>3.4371444038185255E-81</v>
      </c>
      <c r="E45" t="s">
        <v>135</v>
      </c>
      <c r="F45" t="str">
        <f t="shared" si="8"/>
        <v>0.555813806894421+0.330685672510838i</v>
      </c>
      <c r="G45" t="s">
        <v>153</v>
      </c>
      <c r="H45">
        <f t="shared" si="9"/>
        <v>0</v>
      </c>
    </row>
    <row r="46" spans="2:19" x14ac:dyDescent="0.5">
      <c r="B46">
        <f t="shared" si="6"/>
        <v>5.4525620077996052E-38</v>
      </c>
      <c r="C46" t="s">
        <v>105</v>
      </c>
      <c r="D46">
        <f t="shared" si="7"/>
        <v>6.2338460707610728E-85</v>
      </c>
      <c r="E46" t="s">
        <v>136</v>
      </c>
      <c r="F46" t="str">
        <f t="shared" si="8"/>
        <v>0.627094752497002+0.346304397796972i</v>
      </c>
      <c r="G46" t="s">
        <v>153</v>
      </c>
      <c r="H46">
        <f t="shared" si="9"/>
        <v>0</v>
      </c>
    </row>
    <row r="47" spans="2:19" x14ac:dyDescent="0.5">
      <c r="B47">
        <f t="shared" si="6"/>
        <v>5.2420825933897451E-40</v>
      </c>
      <c r="C47" t="s">
        <v>106</v>
      </c>
      <c r="D47">
        <f t="shared" si="7"/>
        <v>1.0621848151612187E-88</v>
      </c>
      <c r="E47" t="s">
        <v>137</v>
      </c>
      <c r="F47" t="str">
        <f t="shared" si="8"/>
        <v>0.707400658378573+0.344563081693734i</v>
      </c>
      <c r="G47" t="s">
        <v>153</v>
      </c>
      <c r="H47">
        <f t="shared" si="9"/>
        <v>0</v>
      </c>
    </row>
    <row r="48" spans="2:19" x14ac:dyDescent="0.5">
      <c r="B48">
        <f t="shared" si="6"/>
        <v>4.6572487264920685E-42</v>
      </c>
      <c r="C48" t="s">
        <v>107</v>
      </c>
      <c r="D48">
        <f t="shared" si="7"/>
        <v>1.7015881454932111E-92</v>
      </c>
      <c r="E48" t="s">
        <v>138</v>
      </c>
      <c r="F48" t="str">
        <f t="shared" si="8"/>
        <v>0.791610632262114+0.320641004095195i</v>
      </c>
      <c r="G48" t="s">
        <v>153</v>
      </c>
      <c r="H48">
        <f t="shared" si="9"/>
        <v>0</v>
      </c>
    </row>
    <row r="49" spans="1:8" x14ac:dyDescent="0.5">
      <c r="B49">
        <f t="shared" si="6"/>
        <v>3.8212889999416023E-44</v>
      </c>
      <c r="C49" t="s">
        <v>108</v>
      </c>
      <c r="D49">
        <f t="shared" si="7"/>
        <v>2.5644122163032553E-96</v>
      </c>
      <c r="E49" t="s">
        <v>139</v>
      </c>
      <c r="F49" t="str">
        <f t="shared" si="8"/>
        <v>0.872019107546896+0.271640450471076i</v>
      </c>
      <c r="G49" t="s">
        <v>153</v>
      </c>
      <c r="H49">
        <f t="shared" si="9"/>
        <v>0</v>
      </c>
    </row>
    <row r="50" spans="1:8" x14ac:dyDescent="0.5">
      <c r="B50">
        <f t="shared" si="6"/>
        <v>2.893101648596221E-46</v>
      </c>
      <c r="C50" t="s">
        <v>109</v>
      </c>
      <c r="D50">
        <f t="shared" si="7"/>
        <v>3.6376096518999938E-100</v>
      </c>
      <c r="E50" t="s">
        <v>140</v>
      </c>
      <c r="F50" t="str">
        <f t="shared" si="8"/>
        <v>0.93927426128114+0.198045801072547i</v>
      </c>
      <c r="G50" t="s">
        <v>153</v>
      </c>
      <c r="H50">
        <f t="shared" si="9"/>
        <v>0</v>
      </c>
    </row>
    <row r="51" spans="1:8" x14ac:dyDescent="0.5">
      <c r="B51">
        <f t="shared" si="6"/>
        <v>2.01877428093372E-48</v>
      </c>
      <c r="C51" t="s">
        <v>110</v>
      </c>
      <c r="D51">
        <f t="shared" si="7"/>
        <v>4.8585277496801683E-104</v>
      </c>
      <c r="E51" t="s">
        <v>141</v>
      </c>
      <c r="F51" t="str">
        <f t="shared" si="8"/>
        <v>0.98419318732631+0.104592927663248i</v>
      </c>
      <c r="G51" t="s">
        <v>153</v>
      </c>
      <c r="H51">
        <f t="shared" si="9"/>
        <v>0</v>
      </c>
    </row>
    <row r="52" spans="1:8" x14ac:dyDescent="0.5">
      <c r="D52">
        <f>1/IMSUM(D20:D51)</f>
        <v>1</v>
      </c>
    </row>
    <row r="53" spans="1:8" x14ac:dyDescent="0.5">
      <c r="A53" t="s">
        <v>73</v>
      </c>
    </row>
    <row r="54" spans="1:8" x14ac:dyDescent="0.5">
      <c r="B54">
        <f>H20</f>
        <v>0.57956742706444597</v>
      </c>
      <c r="C54" t="s">
        <v>154</v>
      </c>
      <c r="D54">
        <f>N2</f>
        <v>0.95320218435906601</v>
      </c>
      <c r="E54" t="s">
        <v>79</v>
      </c>
      <c r="F54" t="str">
        <f>IMPRODUCT(C54,E54,D$86)</f>
        <v>0.999999999993562</v>
      </c>
      <c r="G54" t="s">
        <v>217</v>
      </c>
      <c r="H54">
        <f>IMABS(G54)</f>
        <v>0.55244493746119305</v>
      </c>
    </row>
    <row r="55" spans="1:8" x14ac:dyDescent="0.5">
      <c r="B55">
        <f t="shared" ref="B55:B85" si="10">H21</f>
        <v>0.31782161362737799</v>
      </c>
      <c r="C55" t="s">
        <v>155</v>
      </c>
      <c r="D55">
        <f t="shared" ref="D55:D85" si="11">N3</f>
        <v>4.5769624718702558E-2</v>
      </c>
      <c r="E55" t="s">
        <v>186</v>
      </c>
      <c r="F55" t="str">
        <f t="shared" ref="F55:F85" si="12">IMPRODUCT(C55,E55,D$86)</f>
        <v>0.982273992743162-0.113670320437524i</v>
      </c>
      <c r="G55" t="s">
        <v>218</v>
      </c>
      <c r="H55">
        <f t="shared" ref="H55:H85" si="13">IMABS(G55)</f>
        <v>0.32947483998206401</v>
      </c>
    </row>
    <row r="56" spans="1:8" x14ac:dyDescent="0.5">
      <c r="B56">
        <f t="shared" si="10"/>
        <v>8.5447879583888303E-2</v>
      </c>
      <c r="C56" t="s">
        <v>156</v>
      </c>
      <c r="D56">
        <f t="shared" si="11"/>
        <v>1.0143260335925735E-3</v>
      </c>
      <c r="E56" t="s">
        <v>187</v>
      </c>
      <c r="F56" t="str">
        <f t="shared" si="12"/>
        <v>0.932101279513035-0.214432638094839i</v>
      </c>
      <c r="G56" t="s">
        <v>219</v>
      </c>
      <c r="H56">
        <f t="shared" si="13"/>
        <v>9.6583551780924107E-2</v>
      </c>
    </row>
    <row r="57" spans="1:8" x14ac:dyDescent="0.5">
      <c r="B57">
        <f t="shared" si="10"/>
        <v>1.5011708288243801E-2</v>
      </c>
      <c r="C57" t="s">
        <v>157</v>
      </c>
      <c r="D57">
        <f t="shared" si="11"/>
        <v>1.3737192147043572E-5</v>
      </c>
      <c r="E57" t="s">
        <v>188</v>
      </c>
      <c r="F57" t="str">
        <f t="shared" si="12"/>
        <v>0.857566613235566-0.292373444429544i</v>
      </c>
      <c r="G57" t="s">
        <v>220</v>
      </c>
      <c r="H57">
        <f t="shared" si="13"/>
        <v>1.8550446878726898E-2</v>
      </c>
    </row>
    <row r="58" spans="1:8" x14ac:dyDescent="0.5">
      <c r="B58">
        <f t="shared" si="10"/>
        <v>1.9379824927554801E-3</v>
      </c>
      <c r="C58" t="s">
        <v>158</v>
      </c>
      <c r="D58">
        <f t="shared" si="11"/>
        <v>1.268489719696492E-7</v>
      </c>
      <c r="E58" t="s">
        <v>189</v>
      </c>
      <c r="F58" t="str">
        <f t="shared" si="12"/>
        <v>0.76947131129305-0.342440115585601i</v>
      </c>
      <c r="G58" t="s">
        <v>221</v>
      </c>
      <c r="H58">
        <f t="shared" si="13"/>
        <v>2.62548090296807E-3</v>
      </c>
    </row>
    <row r="59" spans="1:8" x14ac:dyDescent="0.5">
      <c r="B59">
        <f t="shared" si="10"/>
        <v>1.9602427681756E-4</v>
      </c>
      <c r="C59" t="s">
        <v>159</v>
      </c>
      <c r="D59">
        <f t="shared" si="11"/>
        <v>8.4335112245760314E-10</v>
      </c>
      <c r="E59" t="s">
        <v>190</v>
      </c>
      <c r="F59" t="str">
        <f t="shared" si="12"/>
        <v>0.678563126146698-0.36464711833913i</v>
      </c>
      <c r="G59" t="s">
        <v>222</v>
      </c>
      <c r="H59">
        <f t="shared" si="13"/>
        <v>2.91992884844563E-4</v>
      </c>
    </row>
    <row r="60" spans="1:8" x14ac:dyDescent="0.5">
      <c r="B60">
        <f t="shared" si="10"/>
        <v>1.61753020801145E-5</v>
      </c>
      <c r="C60" t="s">
        <v>160</v>
      </c>
      <c r="D60">
        <f t="shared" si="11"/>
        <v>4.1533270845297075E-12</v>
      </c>
      <c r="E60" t="s">
        <v>191</v>
      </c>
      <c r="F60" t="str">
        <f t="shared" si="12"/>
        <v>0.593383878793884-0.362874437944664i</v>
      </c>
      <c r="G60" t="s">
        <v>223</v>
      </c>
      <c r="H60">
        <f t="shared" si="13"/>
        <v>2.6573365095556599E-5</v>
      </c>
    </row>
    <row r="61" spans="1:8" x14ac:dyDescent="0.5">
      <c r="B61">
        <f t="shared" si="10"/>
        <v>1.1194838245728899E-6</v>
      </c>
      <c r="C61" t="s">
        <v>161</v>
      </c>
      <c r="D61">
        <f t="shared" si="11"/>
        <v>1.5340697437639796E-14</v>
      </c>
      <c r="E61" t="s">
        <v>192</v>
      </c>
      <c r="F61" t="str">
        <f t="shared" si="12"/>
        <v>0.519271768599786-0.343010611426626i</v>
      </c>
      <c r="G61" t="s">
        <v>224</v>
      </c>
      <c r="H61">
        <f t="shared" si="13"/>
        <v>2.0348645091731502E-6</v>
      </c>
    </row>
    <row r="62" spans="1:8" x14ac:dyDescent="0.5">
      <c r="B62">
        <f t="shared" si="10"/>
        <v>6.6306915966988399E-8</v>
      </c>
      <c r="C62" t="s">
        <v>162</v>
      </c>
      <c r="D62">
        <f t="shared" si="11"/>
        <v>4.2496712831104521E-17</v>
      </c>
      <c r="E62" t="s">
        <v>193</v>
      </c>
      <c r="F62" t="str">
        <f t="shared" si="12"/>
        <v>0.458460426631014-0.311214358784245i</v>
      </c>
      <c r="G62" t="s">
        <v>225</v>
      </c>
      <c r="H62">
        <f t="shared" si="13"/>
        <v>1.3380095596282999E-7</v>
      </c>
    </row>
    <row r="63" spans="1:8" x14ac:dyDescent="0.5">
      <c r="B63">
        <f t="shared" si="10"/>
        <v>3.4127474565112798E-9</v>
      </c>
      <c r="C63" t="s">
        <v>163</v>
      </c>
      <c r="D63">
        <f t="shared" si="11"/>
        <v>8.7203075773549227E-20</v>
      </c>
      <c r="E63" t="s">
        <v>194</v>
      </c>
      <c r="F63" t="str">
        <f t="shared" si="12"/>
        <v>0.41084762561181-0.272752917624774i</v>
      </c>
      <c r="G63" t="s">
        <v>226</v>
      </c>
      <c r="H63">
        <f t="shared" si="13"/>
        <v>7.6721693861486607E-9</v>
      </c>
    </row>
    <row r="64" spans="1:8" x14ac:dyDescent="0.5">
      <c r="B64">
        <f t="shared" si="10"/>
        <v>1.54464641661107E-10</v>
      </c>
      <c r="C64" t="s">
        <v>164</v>
      </c>
      <c r="D64">
        <f t="shared" si="11"/>
        <v>1.2883704787484361E-22</v>
      </c>
      <c r="E64" t="s">
        <v>195</v>
      </c>
      <c r="F64" t="str">
        <f t="shared" si="12"/>
        <v>0.374953540658295-0.231498051055245i</v>
      </c>
      <c r="G64" t="s">
        <v>227</v>
      </c>
      <c r="H64">
        <f t="shared" si="13"/>
        <v>3.8829701024901302E-10</v>
      </c>
    </row>
    <row r="65" spans="2:8" x14ac:dyDescent="0.5">
      <c r="B65">
        <f t="shared" si="10"/>
        <v>0</v>
      </c>
      <c r="C65" t="s">
        <v>165</v>
      </c>
      <c r="D65">
        <f t="shared" si="11"/>
        <v>1.2978314821618737E-25</v>
      </c>
      <c r="E65" t="s">
        <v>196</v>
      </c>
      <c r="F65" t="str">
        <f t="shared" si="12"/>
        <v>0.348741008322953-0.189917046773287i</v>
      </c>
      <c r="G65" t="s">
        <v>153</v>
      </c>
      <c r="H65">
        <f t="shared" si="13"/>
        <v>0</v>
      </c>
    </row>
    <row r="66" spans="2:8" x14ac:dyDescent="0.5">
      <c r="B66">
        <f t="shared" si="10"/>
        <v>0</v>
      </c>
      <c r="C66" t="s">
        <v>166</v>
      </c>
      <c r="D66">
        <f t="shared" si="11"/>
        <v>7.9894342084800305E-29</v>
      </c>
      <c r="E66" t="s">
        <v>197</v>
      </c>
      <c r="F66" t="str">
        <f t="shared" si="12"/>
        <v>0.330167869424886-0.14932615797735i</v>
      </c>
      <c r="G66" t="s">
        <v>153</v>
      </c>
      <c r="H66">
        <f t="shared" si="13"/>
        <v>0</v>
      </c>
    </row>
    <row r="67" spans="2:8" x14ac:dyDescent="0.5">
      <c r="B67">
        <f t="shared" si="10"/>
        <v>0</v>
      </c>
      <c r="C67" t="s">
        <v>167</v>
      </c>
      <c r="D67">
        <f t="shared" si="11"/>
        <v>2.2699779717982551E-32</v>
      </c>
      <c r="E67" t="s">
        <v>198</v>
      </c>
      <c r="F67" t="str">
        <f t="shared" si="12"/>
        <v>0.3174830207387-0.110217926665465i</v>
      </c>
      <c r="G67" t="s">
        <v>153</v>
      </c>
      <c r="H67">
        <f t="shared" si="13"/>
        <v>0</v>
      </c>
    </row>
    <row r="68" spans="2:8" x14ac:dyDescent="0.5">
      <c r="B68">
        <f t="shared" si="10"/>
        <v>0</v>
      </c>
      <c r="C68" t="s">
        <v>168</v>
      </c>
      <c r="D68">
        <f t="shared" si="11"/>
        <v>0</v>
      </c>
      <c r="E68" t="s">
        <v>199</v>
      </c>
      <c r="F68" t="str">
        <f t="shared" si="12"/>
        <v>0.309340515675736-0.0725543275944001i</v>
      </c>
      <c r="G68" t="s">
        <v>153</v>
      </c>
      <c r="H68">
        <f t="shared" si="13"/>
        <v>0</v>
      </c>
    </row>
    <row r="69" spans="2:8" x14ac:dyDescent="0.5">
      <c r="B69">
        <f t="shared" si="10"/>
        <v>0</v>
      </c>
      <c r="C69" t="s">
        <v>169</v>
      </c>
      <c r="D69">
        <f t="shared" si="11"/>
        <v>0</v>
      </c>
      <c r="E69" t="s">
        <v>200</v>
      </c>
      <c r="F69" t="str">
        <f t="shared" si="12"/>
        <v>0.304812344290872-0.0359861100297883i</v>
      </c>
      <c r="G69" t="s">
        <v>153</v>
      </c>
      <c r="H69">
        <f t="shared" si="13"/>
        <v>0</v>
      </c>
    </row>
    <row r="70" spans="2:8" x14ac:dyDescent="0.5">
      <c r="B70">
        <f t="shared" si="10"/>
        <v>0</v>
      </c>
      <c r="C70" t="s">
        <v>170</v>
      </c>
      <c r="D70">
        <f t="shared" si="11"/>
        <v>0</v>
      </c>
      <c r="E70" t="s">
        <v>201</v>
      </c>
      <c r="F70" t="str">
        <f t="shared" si="12"/>
        <v>0.303361355405732</v>
      </c>
      <c r="G70" t="s">
        <v>153</v>
      </c>
      <c r="H70">
        <f t="shared" si="13"/>
        <v>0</v>
      </c>
    </row>
    <row r="71" spans="2:8" x14ac:dyDescent="0.5">
      <c r="B71">
        <f t="shared" si="10"/>
        <v>0</v>
      </c>
      <c r="C71" t="s">
        <v>171</v>
      </c>
      <c r="D71">
        <f t="shared" si="11"/>
        <v>0</v>
      </c>
      <c r="E71" t="s">
        <v>202</v>
      </c>
      <c r="F71" t="str">
        <f t="shared" si="12"/>
        <v>0.304812344290872+0.0359861100297887i</v>
      </c>
      <c r="G71" t="s">
        <v>153</v>
      </c>
      <c r="H71">
        <f t="shared" si="13"/>
        <v>0</v>
      </c>
    </row>
    <row r="72" spans="2:8" x14ac:dyDescent="0.5">
      <c r="B72">
        <f t="shared" si="10"/>
        <v>0</v>
      </c>
      <c r="C72" t="s">
        <v>172</v>
      </c>
      <c r="D72">
        <f t="shared" si="11"/>
        <v>0</v>
      </c>
      <c r="E72" t="s">
        <v>203</v>
      </c>
      <c r="F72" t="str">
        <f t="shared" si="12"/>
        <v>0.309340515675736+0.0725543275944005i</v>
      </c>
      <c r="G72" t="s">
        <v>153</v>
      </c>
      <c r="H72">
        <f t="shared" si="13"/>
        <v>0</v>
      </c>
    </row>
    <row r="73" spans="2:8" x14ac:dyDescent="0.5">
      <c r="B73">
        <f t="shared" si="10"/>
        <v>0</v>
      </c>
      <c r="C73" t="s">
        <v>173</v>
      </c>
      <c r="D73">
        <f t="shared" si="11"/>
        <v>0</v>
      </c>
      <c r="E73" t="s">
        <v>204</v>
      </c>
      <c r="F73" t="str">
        <f t="shared" si="12"/>
        <v>0.3174830207387+0.110217926665465i</v>
      </c>
      <c r="G73" t="s">
        <v>153</v>
      </c>
      <c r="H73">
        <f t="shared" si="13"/>
        <v>0</v>
      </c>
    </row>
    <row r="74" spans="2:8" x14ac:dyDescent="0.5">
      <c r="B74">
        <f t="shared" si="10"/>
        <v>0</v>
      </c>
      <c r="C74" t="s">
        <v>174</v>
      </c>
      <c r="D74">
        <f t="shared" si="11"/>
        <v>0</v>
      </c>
      <c r="E74" t="s">
        <v>205</v>
      </c>
      <c r="F74" t="str">
        <f t="shared" si="12"/>
        <v>0.330167869424886+0.149326157977351i</v>
      </c>
      <c r="G74" t="s">
        <v>153</v>
      </c>
      <c r="H74">
        <f t="shared" si="13"/>
        <v>0</v>
      </c>
    </row>
    <row r="75" spans="2:8" x14ac:dyDescent="0.5">
      <c r="B75">
        <f t="shared" si="10"/>
        <v>0</v>
      </c>
      <c r="C75" t="s">
        <v>175</v>
      </c>
      <c r="D75">
        <f t="shared" si="11"/>
        <v>0</v>
      </c>
      <c r="E75" t="s">
        <v>206</v>
      </c>
      <c r="F75" t="str">
        <f t="shared" si="12"/>
        <v>0.348741008322953+0.189917046773287i</v>
      </c>
      <c r="G75" t="s">
        <v>153</v>
      </c>
      <c r="H75">
        <f t="shared" si="13"/>
        <v>0</v>
      </c>
    </row>
    <row r="76" spans="2:8" x14ac:dyDescent="0.5">
      <c r="B76">
        <f t="shared" si="10"/>
        <v>0</v>
      </c>
      <c r="C76" t="s">
        <v>176</v>
      </c>
      <c r="D76">
        <f t="shared" si="11"/>
        <v>0</v>
      </c>
      <c r="E76" t="s">
        <v>207</v>
      </c>
      <c r="F76" t="str">
        <f t="shared" si="12"/>
        <v>0.374953540658295+0.231498051055246i</v>
      </c>
      <c r="G76" t="s">
        <v>153</v>
      </c>
      <c r="H76">
        <f t="shared" si="13"/>
        <v>0</v>
      </c>
    </row>
    <row r="77" spans="2:8" x14ac:dyDescent="0.5">
      <c r="B77">
        <f t="shared" si="10"/>
        <v>0</v>
      </c>
      <c r="C77" t="s">
        <v>177</v>
      </c>
      <c r="D77">
        <f t="shared" si="11"/>
        <v>0</v>
      </c>
      <c r="E77" t="s">
        <v>208</v>
      </c>
      <c r="F77" t="str">
        <f t="shared" si="12"/>
        <v>0.41084762561181+0.272752917624775i</v>
      </c>
      <c r="G77" t="s">
        <v>153</v>
      </c>
      <c r="H77">
        <f t="shared" si="13"/>
        <v>0</v>
      </c>
    </row>
    <row r="78" spans="2:8" x14ac:dyDescent="0.5">
      <c r="B78">
        <f t="shared" si="10"/>
        <v>0</v>
      </c>
      <c r="C78" t="s">
        <v>178</v>
      </c>
      <c r="D78">
        <f t="shared" si="11"/>
        <v>0</v>
      </c>
      <c r="E78" t="s">
        <v>209</v>
      </c>
      <c r="F78" t="str">
        <f t="shared" si="12"/>
        <v>0.458460426631014+0.311214358784245i</v>
      </c>
      <c r="G78" t="s">
        <v>153</v>
      </c>
      <c r="H78">
        <f t="shared" si="13"/>
        <v>0</v>
      </c>
    </row>
    <row r="79" spans="2:8" x14ac:dyDescent="0.5">
      <c r="B79">
        <f t="shared" si="10"/>
        <v>0</v>
      </c>
      <c r="C79" t="s">
        <v>179</v>
      </c>
      <c r="D79">
        <f t="shared" si="11"/>
        <v>0</v>
      </c>
      <c r="E79" t="s">
        <v>210</v>
      </c>
      <c r="F79" t="str">
        <f t="shared" si="12"/>
        <v>0.519271768599786+0.343010611426626i</v>
      </c>
      <c r="G79" t="s">
        <v>153</v>
      </c>
      <c r="H79">
        <f t="shared" si="13"/>
        <v>0</v>
      </c>
    </row>
    <row r="80" spans="2:8" x14ac:dyDescent="0.5">
      <c r="B80">
        <f t="shared" si="10"/>
        <v>0</v>
      </c>
      <c r="C80" t="s">
        <v>180</v>
      </c>
      <c r="D80">
        <f t="shared" si="11"/>
        <v>0</v>
      </c>
      <c r="E80" t="s">
        <v>211</v>
      </c>
      <c r="F80" t="str">
        <f t="shared" si="12"/>
        <v>0.593383878793884+0.362874437944664i</v>
      </c>
      <c r="G80" t="s">
        <v>153</v>
      </c>
      <c r="H80">
        <f t="shared" si="13"/>
        <v>0</v>
      </c>
    </row>
    <row r="81" spans="1:8" x14ac:dyDescent="0.5">
      <c r="B81">
        <f t="shared" si="10"/>
        <v>0</v>
      </c>
      <c r="C81" t="s">
        <v>181</v>
      </c>
      <c r="D81">
        <f t="shared" si="11"/>
        <v>0</v>
      </c>
      <c r="E81" t="s">
        <v>212</v>
      </c>
      <c r="F81" t="str">
        <f t="shared" si="12"/>
        <v>0.678563126146699+0.36464711833913i</v>
      </c>
      <c r="G81" t="s">
        <v>153</v>
      </c>
      <c r="H81">
        <f t="shared" si="13"/>
        <v>0</v>
      </c>
    </row>
    <row r="82" spans="1:8" x14ac:dyDescent="0.5">
      <c r="B82">
        <f t="shared" si="10"/>
        <v>0</v>
      </c>
      <c r="C82" t="s">
        <v>182</v>
      </c>
      <c r="D82">
        <f t="shared" si="11"/>
        <v>0</v>
      </c>
      <c r="E82" t="s">
        <v>213</v>
      </c>
      <c r="F82" t="str">
        <f t="shared" si="12"/>
        <v>0.769471311293051+0.342440115585601i</v>
      </c>
      <c r="G82" t="s">
        <v>153</v>
      </c>
      <c r="H82">
        <f t="shared" si="13"/>
        <v>0</v>
      </c>
    </row>
    <row r="83" spans="1:8" x14ac:dyDescent="0.5">
      <c r="B83">
        <f t="shared" si="10"/>
        <v>0</v>
      </c>
      <c r="C83" t="s">
        <v>183</v>
      </c>
      <c r="D83">
        <f t="shared" si="11"/>
        <v>0</v>
      </c>
      <c r="E83" t="s">
        <v>214</v>
      </c>
      <c r="F83" t="str">
        <f t="shared" si="12"/>
        <v>0.857566613235567+0.292373444429544i</v>
      </c>
      <c r="G83" t="s">
        <v>153</v>
      </c>
      <c r="H83">
        <f t="shared" si="13"/>
        <v>0</v>
      </c>
    </row>
    <row r="84" spans="1:8" x14ac:dyDescent="0.5">
      <c r="B84">
        <f t="shared" si="10"/>
        <v>0</v>
      </c>
      <c r="C84" t="s">
        <v>184</v>
      </c>
      <c r="D84">
        <f t="shared" si="11"/>
        <v>0</v>
      </c>
      <c r="E84" t="s">
        <v>215</v>
      </c>
      <c r="F84" t="str">
        <f t="shared" si="12"/>
        <v>0.932101279513035+0.214432638094838i</v>
      </c>
      <c r="G84" t="s">
        <v>153</v>
      </c>
      <c r="H84">
        <f t="shared" si="13"/>
        <v>0</v>
      </c>
    </row>
    <row r="85" spans="1:8" x14ac:dyDescent="0.5">
      <c r="B85">
        <f t="shared" si="10"/>
        <v>0</v>
      </c>
      <c r="C85" t="s">
        <v>185</v>
      </c>
      <c r="D85">
        <f t="shared" si="11"/>
        <v>0</v>
      </c>
      <c r="E85" t="s">
        <v>216</v>
      </c>
      <c r="F85" t="str">
        <f t="shared" si="12"/>
        <v>0.982273992743162+0.113670320437524i</v>
      </c>
      <c r="G85" t="s">
        <v>153</v>
      </c>
      <c r="H85">
        <f t="shared" si="13"/>
        <v>0</v>
      </c>
    </row>
    <row r="86" spans="1:8" x14ac:dyDescent="0.5">
      <c r="D86">
        <v>1</v>
      </c>
    </row>
    <row r="87" spans="1:8" x14ac:dyDescent="0.5">
      <c r="A87" t="s">
        <v>74</v>
      </c>
    </row>
    <row r="88" spans="1:8" x14ac:dyDescent="0.5">
      <c r="B88">
        <f>H54</f>
        <v>0.55244493746119305</v>
      </c>
      <c r="C88" t="s">
        <v>228</v>
      </c>
      <c r="D88">
        <f>P2</f>
        <v>0.99544951833847517</v>
      </c>
      <c r="E88" t="s">
        <v>79</v>
      </c>
      <c r="F88" t="str">
        <f>IMPRODUCT(C88,E88,D$120)</f>
        <v>0.999999999981748</v>
      </c>
      <c r="G88" t="s">
        <v>291</v>
      </c>
      <c r="H88">
        <f>IMABS(G88)</f>
        <v>0.54993104690427397</v>
      </c>
    </row>
    <row r="89" spans="1:8" x14ac:dyDescent="0.5">
      <c r="B89">
        <f t="shared" ref="B89:B119" si="14">H55</f>
        <v>0.32947483998206401</v>
      </c>
      <c r="C89" t="s">
        <v>229</v>
      </c>
      <c r="D89">
        <f t="shared" ref="D89:D119" si="15">P3</f>
        <v>4.5409753742656697E-3</v>
      </c>
      <c r="E89" t="s">
        <v>260</v>
      </c>
      <c r="F89" t="str">
        <f t="shared" ref="F89:F119" si="16">IMPRODUCT(C89,E89,D$120)</f>
        <v>0.982086459613977-0.114534092237157i</v>
      </c>
      <c r="G89" t="s">
        <v>292</v>
      </c>
      <c r="H89">
        <f t="shared" ref="H89:H119" si="17">IMABS(G89)</f>
        <v>0.33048420962144098</v>
      </c>
    </row>
    <row r="90" spans="1:8" x14ac:dyDescent="0.5">
      <c r="B90">
        <f t="shared" si="14"/>
        <v>9.6583551780924107E-2</v>
      </c>
      <c r="C90" t="s">
        <v>230</v>
      </c>
      <c r="D90">
        <f t="shared" si="15"/>
        <v>9.4942463458266681E-6</v>
      </c>
      <c r="E90" t="s">
        <v>261</v>
      </c>
      <c r="F90" t="str">
        <f t="shared" si="16"/>
        <v>0.931402415800457-0.215983951792504i</v>
      </c>
      <c r="G90" t="s">
        <v>293</v>
      </c>
      <c r="H90">
        <f t="shared" si="17"/>
        <v>9.7645432282867498E-2</v>
      </c>
    </row>
    <row r="91" spans="1:8" x14ac:dyDescent="0.5">
      <c r="B91">
        <f t="shared" si="14"/>
        <v>1.8550446878726898E-2</v>
      </c>
      <c r="C91" t="s">
        <v>231</v>
      </c>
      <c r="D91">
        <f t="shared" si="15"/>
        <v>1.2030617005842635E-8</v>
      </c>
      <c r="E91" t="s">
        <v>262</v>
      </c>
      <c r="F91" t="str">
        <f t="shared" si="16"/>
        <v>0.856165108826441-0.294319003197117i</v>
      </c>
      <c r="G91" t="s">
        <v>294</v>
      </c>
      <c r="H91">
        <f t="shared" si="17"/>
        <v>1.8907751702137401E-2</v>
      </c>
    </row>
    <row r="92" spans="1:8" x14ac:dyDescent="0.5">
      <c r="B92">
        <f t="shared" si="14"/>
        <v>2.62548090296807E-3</v>
      </c>
      <c r="C92" t="s">
        <v>232</v>
      </c>
      <c r="D92">
        <f t="shared" si="15"/>
        <v>1.0290087773349334E-11</v>
      </c>
      <c r="E92" t="s">
        <v>263</v>
      </c>
      <c r="F92" t="str">
        <f t="shared" si="16"/>
        <v>0.767337763263788-0.344459454268561i</v>
      </c>
      <c r="G92" t="s">
        <v>295</v>
      </c>
      <c r="H92">
        <f t="shared" si="17"/>
        <v>2.6986917802283299E-3</v>
      </c>
    </row>
    <row r="93" spans="1:8" x14ac:dyDescent="0.5">
      <c r="B93">
        <f t="shared" si="14"/>
        <v>2.91992884844563E-4</v>
      </c>
      <c r="C93" t="s">
        <v>233</v>
      </c>
      <c r="D93">
        <f t="shared" si="15"/>
        <v>6.2587516918393245E-15</v>
      </c>
      <c r="E93" t="s">
        <v>264</v>
      </c>
      <c r="F93" t="str">
        <f t="shared" si="16"/>
        <v>0.675804772268573-0.36647440502733i</v>
      </c>
      <c r="G93" t="s">
        <v>296</v>
      </c>
      <c r="H93">
        <f t="shared" si="17"/>
        <v>3.02763708568784E-4</v>
      </c>
    </row>
    <row r="94" spans="1:8" x14ac:dyDescent="0.5">
      <c r="B94">
        <f t="shared" si="14"/>
        <v>2.6573365095556599E-5</v>
      </c>
      <c r="C94" t="s">
        <v>234</v>
      </c>
      <c r="D94">
        <f t="shared" si="15"/>
        <v>2.7757680419046716E-18</v>
      </c>
      <c r="E94" t="s">
        <v>265</v>
      </c>
      <c r="F94" t="str">
        <f t="shared" si="16"/>
        <v>0.590186055751419-0.364344744269545i</v>
      </c>
      <c r="G94" t="s">
        <v>297</v>
      </c>
      <c r="H94">
        <f t="shared" si="17"/>
        <v>2.7803527116197301E-5</v>
      </c>
    </row>
    <row r="95" spans="1:8" x14ac:dyDescent="0.5">
      <c r="B95">
        <f t="shared" si="14"/>
        <v>2.0348645091731502E-6</v>
      </c>
      <c r="C95" t="s">
        <v>235</v>
      </c>
      <c r="D95">
        <f t="shared" si="15"/>
        <v>9.0445099645618249E-22</v>
      </c>
      <c r="E95" t="s">
        <v>266</v>
      </c>
      <c r="F95" t="str">
        <f t="shared" si="16"/>
        <v>0.515835380046411-0.344065183588201i</v>
      </c>
      <c r="G95" t="s">
        <v>298</v>
      </c>
      <c r="H95">
        <f t="shared" si="17"/>
        <v>2.1490779220538599E-6</v>
      </c>
    </row>
    <row r="96" spans="1:8" x14ac:dyDescent="0.5">
      <c r="B96">
        <f t="shared" si="14"/>
        <v>1.3380095596282999E-7</v>
      </c>
      <c r="C96" t="s">
        <v>236</v>
      </c>
      <c r="D96">
        <f t="shared" si="15"/>
        <v>2.1488876939071038E-25</v>
      </c>
      <c r="E96" t="s">
        <v>267</v>
      </c>
      <c r="F96" t="str">
        <f t="shared" si="16"/>
        <v>0.454956645140058-0.311877080812599i</v>
      </c>
      <c r="G96" t="s">
        <v>299</v>
      </c>
      <c r="H96">
        <f t="shared" si="17"/>
        <v>1.4268820096047901E-7</v>
      </c>
    </row>
    <row r="97" spans="2:8" x14ac:dyDescent="0.5">
      <c r="B97">
        <f t="shared" si="14"/>
        <v>7.6721693861486607E-9</v>
      </c>
      <c r="C97" t="s">
        <v>237</v>
      </c>
      <c r="D97">
        <f t="shared" si="15"/>
        <v>3.6306121823390794E-29</v>
      </c>
      <c r="E97" t="s">
        <v>268</v>
      </c>
      <c r="F97" t="str">
        <f t="shared" si="16"/>
        <v>0.407396728044794-0.27309604211906i</v>
      </c>
      <c r="G97" t="s">
        <v>300</v>
      </c>
      <c r="H97">
        <f t="shared" si="17"/>
        <v>8.2644865294986999E-9</v>
      </c>
    </row>
    <row r="98" spans="2:8" x14ac:dyDescent="0.5">
      <c r="B98">
        <f t="shared" si="14"/>
        <v>3.8829701024901302E-10</v>
      </c>
      <c r="C98" t="s">
        <v>238</v>
      </c>
      <c r="D98">
        <f t="shared" si="15"/>
        <v>4.1404712669480082E-33</v>
      </c>
      <c r="E98" t="s">
        <v>269</v>
      </c>
      <c r="F98" t="str">
        <f t="shared" si="16"/>
        <v>0.371623578765378-0.231611313664387i</v>
      </c>
      <c r="G98" t="s">
        <v>301</v>
      </c>
      <c r="H98">
        <f t="shared" si="17"/>
        <v>4.2266425999290302E-10</v>
      </c>
    </row>
    <row r="99" spans="2:8" x14ac:dyDescent="0.5">
      <c r="B99">
        <f t="shared" si="14"/>
        <v>0</v>
      </c>
      <c r="C99" t="s">
        <v>239</v>
      </c>
      <c r="D99">
        <f t="shared" si="15"/>
        <v>2.8617767141336063E-37</v>
      </c>
      <c r="E99" t="s">
        <v>270</v>
      </c>
      <c r="F99" t="str">
        <f t="shared" si="16"/>
        <v>0.345557590100441-0.189886693730352i</v>
      </c>
      <c r="G99" t="s">
        <v>153</v>
      </c>
      <c r="H99">
        <f t="shared" si="17"/>
        <v>0</v>
      </c>
    </row>
    <row r="100" spans="2:8" x14ac:dyDescent="0.5">
      <c r="B100">
        <f t="shared" si="14"/>
        <v>0</v>
      </c>
      <c r="C100" t="s">
        <v>240</v>
      </c>
      <c r="D100">
        <f t="shared" si="15"/>
        <v>9.0657379084948971E-42</v>
      </c>
      <c r="E100" t="s">
        <v>271</v>
      </c>
      <c r="F100" t="str">
        <f t="shared" si="16"/>
        <v>0.327127232360697-0.14922419591173i</v>
      </c>
      <c r="G100" t="s">
        <v>153</v>
      </c>
      <c r="H100">
        <f t="shared" si="17"/>
        <v>0</v>
      </c>
    </row>
    <row r="101" spans="2:8" x14ac:dyDescent="0.5">
      <c r="B101">
        <f t="shared" si="14"/>
        <v>0</v>
      </c>
      <c r="C101" t="s">
        <v>241</v>
      </c>
      <c r="D101">
        <f t="shared" si="15"/>
        <v>0</v>
      </c>
      <c r="E101" t="s">
        <v>272</v>
      </c>
      <c r="F101" t="str">
        <f t="shared" si="16"/>
        <v>0.314563663389121-0.110098809620404i</v>
      </c>
      <c r="G101" t="s">
        <v>153</v>
      </c>
      <c r="H101">
        <f t="shared" si="17"/>
        <v>0</v>
      </c>
    </row>
    <row r="102" spans="2:8" x14ac:dyDescent="0.5">
      <c r="B102">
        <f t="shared" si="14"/>
        <v>0</v>
      </c>
      <c r="C102" t="s">
        <v>242</v>
      </c>
      <c r="D102">
        <f t="shared" si="15"/>
        <v>0</v>
      </c>
      <c r="E102" t="s">
        <v>273</v>
      </c>
      <c r="F102" t="str">
        <f t="shared" si="16"/>
        <v>0.306511566547037-0.0724557540664485i</v>
      </c>
      <c r="G102" t="s">
        <v>153</v>
      </c>
      <c r="H102">
        <f t="shared" si="17"/>
        <v>0</v>
      </c>
    </row>
    <row r="103" spans="2:8" x14ac:dyDescent="0.5">
      <c r="B103">
        <f t="shared" si="14"/>
        <v>0</v>
      </c>
      <c r="C103" t="s">
        <v>243</v>
      </c>
      <c r="D103">
        <f t="shared" si="15"/>
        <v>0</v>
      </c>
      <c r="E103" t="s">
        <v>274</v>
      </c>
      <c r="F103" t="str">
        <f t="shared" si="16"/>
        <v>0.302038672944428-0.0359313269826743i</v>
      </c>
      <c r="G103" t="s">
        <v>153</v>
      </c>
      <c r="H103">
        <f t="shared" si="17"/>
        <v>0</v>
      </c>
    </row>
    <row r="104" spans="2:8" x14ac:dyDescent="0.5">
      <c r="B104">
        <f t="shared" si="14"/>
        <v>0</v>
      </c>
      <c r="C104" t="s">
        <v>244</v>
      </c>
      <c r="D104">
        <f t="shared" si="15"/>
        <v>0</v>
      </c>
      <c r="E104" t="s">
        <v>275</v>
      </c>
      <c r="F104" t="str">
        <f t="shared" si="16"/>
        <v>0.300606235228962</v>
      </c>
      <c r="G104" t="s">
        <v>153</v>
      </c>
      <c r="H104">
        <f t="shared" si="17"/>
        <v>0</v>
      </c>
    </row>
    <row r="105" spans="2:8" x14ac:dyDescent="0.5">
      <c r="B105">
        <f t="shared" si="14"/>
        <v>0</v>
      </c>
      <c r="C105" t="s">
        <v>245</v>
      </c>
      <c r="D105">
        <f t="shared" si="15"/>
        <v>0</v>
      </c>
      <c r="E105" t="s">
        <v>276</v>
      </c>
      <c r="F105" t="str">
        <f t="shared" si="16"/>
        <v>0.302038672944428+0.0359313269826746i</v>
      </c>
      <c r="G105" t="s">
        <v>153</v>
      </c>
      <c r="H105">
        <f t="shared" si="17"/>
        <v>0</v>
      </c>
    </row>
    <row r="106" spans="2:8" x14ac:dyDescent="0.5">
      <c r="B106">
        <f t="shared" si="14"/>
        <v>0</v>
      </c>
      <c r="C106" t="s">
        <v>246</v>
      </c>
      <c r="D106">
        <f t="shared" si="15"/>
        <v>0</v>
      </c>
      <c r="E106" t="s">
        <v>277</v>
      </c>
      <c r="F106" t="str">
        <f t="shared" si="16"/>
        <v>0.306511566547037+0.0724557540664488i</v>
      </c>
      <c r="G106" t="s">
        <v>153</v>
      </c>
      <c r="H106">
        <f t="shared" si="17"/>
        <v>0</v>
      </c>
    </row>
    <row r="107" spans="2:8" x14ac:dyDescent="0.5">
      <c r="B107">
        <f t="shared" si="14"/>
        <v>0</v>
      </c>
      <c r="C107" t="s">
        <v>247</v>
      </c>
      <c r="D107">
        <f t="shared" si="15"/>
        <v>0</v>
      </c>
      <c r="E107" t="s">
        <v>278</v>
      </c>
      <c r="F107" t="str">
        <f t="shared" si="16"/>
        <v>0.314563663389122+0.110098809620404i</v>
      </c>
      <c r="G107" t="s">
        <v>153</v>
      </c>
      <c r="H107">
        <f t="shared" si="17"/>
        <v>0</v>
      </c>
    </row>
    <row r="108" spans="2:8" x14ac:dyDescent="0.5">
      <c r="B108">
        <f t="shared" si="14"/>
        <v>0</v>
      </c>
      <c r="C108" t="s">
        <v>248</v>
      </c>
      <c r="D108">
        <f t="shared" si="15"/>
        <v>0</v>
      </c>
      <c r="E108" t="s">
        <v>279</v>
      </c>
      <c r="F108" t="str">
        <f t="shared" si="16"/>
        <v>0.327127232360697+0.14922419591173i</v>
      </c>
      <c r="G108" t="s">
        <v>153</v>
      </c>
      <c r="H108">
        <f t="shared" si="17"/>
        <v>0</v>
      </c>
    </row>
    <row r="109" spans="2:8" x14ac:dyDescent="0.5">
      <c r="B109">
        <f t="shared" si="14"/>
        <v>0</v>
      </c>
      <c r="C109" t="s">
        <v>249</v>
      </c>
      <c r="D109">
        <f t="shared" si="15"/>
        <v>0</v>
      </c>
      <c r="E109" t="s">
        <v>280</v>
      </c>
      <c r="F109" t="str">
        <f t="shared" si="16"/>
        <v>0.345557590100442+0.189886693730352i</v>
      </c>
      <c r="G109" t="s">
        <v>153</v>
      </c>
      <c r="H109">
        <f t="shared" si="17"/>
        <v>0</v>
      </c>
    </row>
    <row r="110" spans="2:8" x14ac:dyDescent="0.5">
      <c r="B110">
        <f t="shared" si="14"/>
        <v>0</v>
      </c>
      <c r="C110" t="s">
        <v>250</v>
      </c>
      <c r="D110">
        <f t="shared" si="15"/>
        <v>0</v>
      </c>
      <c r="E110" t="s">
        <v>281</v>
      </c>
      <c r="F110" t="str">
        <f t="shared" si="16"/>
        <v>0.371623578765378+0.231611313664388i</v>
      </c>
      <c r="G110" t="s">
        <v>153</v>
      </c>
      <c r="H110">
        <f t="shared" si="17"/>
        <v>0</v>
      </c>
    </row>
    <row r="111" spans="2:8" x14ac:dyDescent="0.5">
      <c r="B111">
        <f t="shared" si="14"/>
        <v>0</v>
      </c>
      <c r="C111" t="s">
        <v>251</v>
      </c>
      <c r="D111">
        <f t="shared" si="15"/>
        <v>0</v>
      </c>
      <c r="E111" t="s">
        <v>282</v>
      </c>
      <c r="F111" t="str">
        <f t="shared" si="16"/>
        <v>0.407396728044794+0.273096042119061i</v>
      </c>
      <c r="G111" t="s">
        <v>153</v>
      </c>
      <c r="H111">
        <f t="shared" si="17"/>
        <v>0</v>
      </c>
    </row>
    <row r="112" spans="2:8" x14ac:dyDescent="0.5">
      <c r="B112">
        <f t="shared" si="14"/>
        <v>0</v>
      </c>
      <c r="C112" t="s">
        <v>252</v>
      </c>
      <c r="D112">
        <f t="shared" si="15"/>
        <v>0</v>
      </c>
      <c r="E112" t="s">
        <v>283</v>
      </c>
      <c r="F112" t="str">
        <f t="shared" si="16"/>
        <v>0.454956645140059+0.311877080812599i</v>
      </c>
      <c r="G112" t="s">
        <v>153</v>
      </c>
      <c r="H112">
        <f t="shared" si="17"/>
        <v>0</v>
      </c>
    </row>
    <row r="113" spans="1:8" x14ac:dyDescent="0.5">
      <c r="B113">
        <f t="shared" si="14"/>
        <v>0</v>
      </c>
      <c r="C113" t="s">
        <v>253</v>
      </c>
      <c r="D113">
        <f t="shared" si="15"/>
        <v>0</v>
      </c>
      <c r="E113" t="s">
        <v>284</v>
      </c>
      <c r="F113" t="str">
        <f t="shared" si="16"/>
        <v>0.515835380046411+0.344065183588201i</v>
      </c>
      <c r="G113" t="s">
        <v>153</v>
      </c>
      <c r="H113">
        <f t="shared" si="17"/>
        <v>0</v>
      </c>
    </row>
    <row r="114" spans="1:8" x14ac:dyDescent="0.5">
      <c r="B114">
        <f t="shared" si="14"/>
        <v>0</v>
      </c>
      <c r="C114" t="s">
        <v>254</v>
      </c>
      <c r="D114">
        <f t="shared" si="15"/>
        <v>0</v>
      </c>
      <c r="E114" t="s">
        <v>285</v>
      </c>
      <c r="F114" t="str">
        <f t="shared" si="16"/>
        <v>0.590186055751419+0.364344744269545i</v>
      </c>
      <c r="G114" t="s">
        <v>153</v>
      </c>
      <c r="H114">
        <f t="shared" si="17"/>
        <v>0</v>
      </c>
    </row>
    <row r="115" spans="1:8" x14ac:dyDescent="0.5">
      <c r="B115">
        <f t="shared" si="14"/>
        <v>0</v>
      </c>
      <c r="C115" t="s">
        <v>255</v>
      </c>
      <c r="D115">
        <f t="shared" si="15"/>
        <v>0</v>
      </c>
      <c r="E115" t="s">
        <v>286</v>
      </c>
      <c r="F115" t="str">
        <f t="shared" si="16"/>
        <v>0.675804772268573+0.36647440502733i</v>
      </c>
      <c r="G115" t="s">
        <v>153</v>
      </c>
      <c r="H115">
        <f t="shared" si="17"/>
        <v>0</v>
      </c>
    </row>
    <row r="116" spans="1:8" x14ac:dyDescent="0.5">
      <c r="B116">
        <f t="shared" si="14"/>
        <v>0</v>
      </c>
      <c r="C116" t="s">
        <v>256</v>
      </c>
      <c r="D116">
        <f t="shared" si="15"/>
        <v>0</v>
      </c>
      <c r="E116" t="s">
        <v>287</v>
      </c>
      <c r="F116" t="str">
        <f t="shared" si="16"/>
        <v>0.767337763263788+0.344459454268561i</v>
      </c>
      <c r="G116" t="s">
        <v>153</v>
      </c>
      <c r="H116">
        <f t="shared" si="17"/>
        <v>0</v>
      </c>
    </row>
    <row r="117" spans="1:8" x14ac:dyDescent="0.5">
      <c r="B117">
        <f t="shared" si="14"/>
        <v>0</v>
      </c>
      <c r="C117" t="s">
        <v>257</v>
      </c>
      <c r="D117">
        <f t="shared" si="15"/>
        <v>0</v>
      </c>
      <c r="E117" t="s">
        <v>288</v>
      </c>
      <c r="F117" t="str">
        <f t="shared" si="16"/>
        <v>0.856165108826442+0.294319003197116i</v>
      </c>
      <c r="G117" t="s">
        <v>153</v>
      </c>
      <c r="H117">
        <f t="shared" si="17"/>
        <v>0</v>
      </c>
    </row>
    <row r="118" spans="1:8" x14ac:dyDescent="0.5">
      <c r="B118">
        <f t="shared" si="14"/>
        <v>0</v>
      </c>
      <c r="C118" t="s">
        <v>258</v>
      </c>
      <c r="D118">
        <f t="shared" si="15"/>
        <v>0</v>
      </c>
      <c r="E118" t="s">
        <v>289</v>
      </c>
      <c r="F118" t="str">
        <f t="shared" si="16"/>
        <v>0.931402415800457+0.215983951792504i</v>
      </c>
      <c r="G118" t="s">
        <v>153</v>
      </c>
      <c r="H118">
        <f t="shared" si="17"/>
        <v>0</v>
      </c>
    </row>
    <row r="119" spans="1:8" x14ac:dyDescent="0.5">
      <c r="B119">
        <f t="shared" si="14"/>
        <v>0</v>
      </c>
      <c r="C119" t="s">
        <v>259</v>
      </c>
      <c r="D119">
        <f t="shared" si="15"/>
        <v>0</v>
      </c>
      <c r="E119" t="s">
        <v>290</v>
      </c>
      <c r="F119" t="str">
        <f t="shared" si="16"/>
        <v>0.982086459613978+0.114534092237157i</v>
      </c>
      <c r="G119" t="s">
        <v>153</v>
      </c>
      <c r="H119">
        <f t="shared" si="17"/>
        <v>0</v>
      </c>
    </row>
    <row r="120" spans="1:8" x14ac:dyDescent="0.5">
      <c r="D120">
        <v>1</v>
      </c>
    </row>
    <row r="121" spans="1:8" x14ac:dyDescent="0.5">
      <c r="A121" t="s">
        <v>75</v>
      </c>
    </row>
    <row r="122" spans="1:8" x14ac:dyDescent="0.5">
      <c r="B122">
        <f>H88</f>
        <v>0.54993104690427397</v>
      </c>
      <c r="C122" t="s">
        <v>302</v>
      </c>
      <c r="D122">
        <f>O2</f>
        <v>0.97567547838609214</v>
      </c>
      <c r="E122" t="s">
        <v>79</v>
      </c>
      <c r="F122" t="str">
        <f>IMPRODUCT(C122,E122,D$154)</f>
        <v>0.999999999979907</v>
      </c>
      <c r="G122" t="s">
        <v>349</v>
      </c>
      <c r="H122">
        <f>IMABS(G122)</f>
        <v>0.53655423726769202</v>
      </c>
    </row>
    <row r="123" spans="1:8" x14ac:dyDescent="0.5">
      <c r="B123">
        <f t="shared" ref="B123:B153" si="18">H89</f>
        <v>0.33048420962144098</v>
      </c>
      <c r="C123" t="s">
        <v>303</v>
      </c>
      <c r="D123">
        <f t="shared" ref="D123:D153" si="19">O3</f>
        <v>0</v>
      </c>
      <c r="E123" t="s">
        <v>334</v>
      </c>
      <c r="F123" t="str">
        <f t="shared" ref="F123:F153" si="20">IMPRODUCT(C123,E123,D$154)</f>
        <v>0.979132824876648-0.1235445713621i</v>
      </c>
      <c r="G123" t="s">
        <v>350</v>
      </c>
      <c r="H123">
        <f t="shared" ref="H123:H153" si="21">IMABS(G123)</f>
        <v>0.32244533932144898</v>
      </c>
    </row>
    <row r="124" spans="1:8" x14ac:dyDescent="0.5">
      <c r="B124">
        <f t="shared" si="18"/>
        <v>9.7645432282867498E-2</v>
      </c>
      <c r="C124" t="s">
        <v>304</v>
      </c>
      <c r="D124">
        <f t="shared" si="19"/>
        <v>2.4050921156669052E-2</v>
      </c>
      <c r="E124" t="s">
        <v>335</v>
      </c>
      <c r="F124" t="str">
        <f t="shared" si="20"/>
        <v>0.920853104210342-0.230497381888967i</v>
      </c>
      <c r="G124" t="s">
        <v>351</v>
      </c>
      <c r="H124">
        <f t="shared" si="21"/>
        <v>0.10849660210550301</v>
      </c>
    </row>
    <row r="125" spans="1:8" x14ac:dyDescent="0.5">
      <c r="B125">
        <f t="shared" si="18"/>
        <v>1.8907751702137401E-2</v>
      </c>
      <c r="C125" t="s">
        <v>305</v>
      </c>
      <c r="D125">
        <f t="shared" si="19"/>
        <v>0</v>
      </c>
      <c r="E125" t="s">
        <v>336</v>
      </c>
      <c r="F125" t="str">
        <f t="shared" si="20"/>
        <v>0.836457220231551-0.308999665939429i</v>
      </c>
      <c r="G125" t="s">
        <v>352</v>
      </c>
      <c r="H125">
        <f t="shared" si="21"/>
        <v>2.6396279356317699E-2</v>
      </c>
    </row>
    <row r="126" spans="1:8" x14ac:dyDescent="0.5">
      <c r="B126">
        <f t="shared" si="18"/>
        <v>2.6986917802283299E-3</v>
      </c>
      <c r="C126" t="s">
        <v>306</v>
      </c>
      <c r="D126">
        <f t="shared" si="19"/>
        <v>2.7173118497063364E-4</v>
      </c>
      <c r="E126" t="s">
        <v>337</v>
      </c>
      <c r="F126" t="str">
        <f t="shared" si="20"/>
        <v>0.740180209987093-0.35444079773746i</v>
      </c>
      <c r="G126" t="s">
        <v>353</v>
      </c>
      <c r="H126">
        <f t="shared" si="21"/>
        <v>5.1309434018625101E-3</v>
      </c>
    </row>
    <row r="127" spans="1:8" x14ac:dyDescent="0.5">
      <c r="B127">
        <f t="shared" si="18"/>
        <v>3.02763708568784E-4</v>
      </c>
      <c r="C127" t="s">
        <v>307</v>
      </c>
      <c r="D127">
        <f t="shared" si="19"/>
        <v>0</v>
      </c>
      <c r="E127" t="s">
        <v>338</v>
      </c>
      <c r="F127" t="str">
        <f t="shared" si="20"/>
        <v>0.644944978528167-0.369003474610952i</v>
      </c>
      <c r="G127" t="s">
        <v>354</v>
      </c>
      <c r="H127">
        <f t="shared" si="21"/>
        <v>8.3995083752840297E-4</v>
      </c>
    </row>
    <row r="128" spans="1:8" x14ac:dyDescent="0.5">
      <c r="B128">
        <f t="shared" si="18"/>
        <v>2.7803527116197301E-5</v>
      </c>
      <c r="C128" t="s">
        <v>308</v>
      </c>
      <c r="D128">
        <f t="shared" si="19"/>
        <v>1.8606440843388897E-6</v>
      </c>
      <c r="E128" t="s">
        <v>339</v>
      </c>
      <c r="F128" t="str">
        <f t="shared" si="20"/>
        <v>0.559696063849972-0.359163899366242i</v>
      </c>
      <c r="G128" t="s">
        <v>355</v>
      </c>
      <c r="H128">
        <f t="shared" si="21"/>
        <v>1.19589777822707E-4</v>
      </c>
    </row>
    <row r="129" spans="2:8" x14ac:dyDescent="0.5">
      <c r="B129">
        <f t="shared" si="18"/>
        <v>2.1490779220538599E-6</v>
      </c>
      <c r="C129" t="s">
        <v>309</v>
      </c>
      <c r="D129">
        <f t="shared" si="19"/>
        <v>0</v>
      </c>
      <c r="E129" t="s">
        <v>340</v>
      </c>
      <c r="F129" t="str">
        <f t="shared" si="20"/>
        <v>0.488823519992375-0.332766105794549i</v>
      </c>
      <c r="G129" t="s">
        <v>356</v>
      </c>
      <c r="H129">
        <f t="shared" si="21"/>
        <v>1.51312879784734E-5</v>
      </c>
    </row>
    <row r="130" spans="2:8" x14ac:dyDescent="0.5">
      <c r="B130">
        <f t="shared" si="18"/>
        <v>1.4268820096047901E-7</v>
      </c>
      <c r="C130" t="s">
        <v>310</v>
      </c>
      <c r="D130">
        <f t="shared" si="19"/>
        <v>8.5998505326049546E-9</v>
      </c>
      <c r="E130" t="s">
        <v>341</v>
      </c>
      <c r="F130" t="str">
        <f t="shared" si="20"/>
        <v>0.433070699285623-0.296874058049835i</v>
      </c>
      <c r="G130" t="s">
        <v>357</v>
      </c>
      <c r="H130">
        <f t="shared" si="21"/>
        <v>1.7276492531742099E-6</v>
      </c>
    </row>
    <row r="131" spans="2:8" x14ac:dyDescent="0.5">
      <c r="B131">
        <f t="shared" si="18"/>
        <v>8.2644865294986999E-9</v>
      </c>
      <c r="C131" t="s">
        <v>311</v>
      </c>
      <c r="D131">
        <f t="shared" si="19"/>
        <v>0</v>
      </c>
      <c r="E131" t="s">
        <v>342</v>
      </c>
      <c r="F131" t="str">
        <f t="shared" si="20"/>
        <v>0.390974107216292-0.256765101813342i</v>
      </c>
      <c r="G131" t="s">
        <v>358</v>
      </c>
      <c r="H131">
        <f t="shared" si="21"/>
        <v>1.800438130138E-7</v>
      </c>
    </row>
    <row r="132" spans="2:8" x14ac:dyDescent="0.5">
      <c r="B132">
        <f t="shared" si="18"/>
        <v>4.2266425999290302E-10</v>
      </c>
      <c r="C132" t="s">
        <v>312</v>
      </c>
      <c r="D132">
        <f t="shared" si="19"/>
        <v>2.8265453927495832E-11</v>
      </c>
      <c r="E132" t="s">
        <v>343</v>
      </c>
      <c r="F132" t="str">
        <f t="shared" si="20"/>
        <v>0.360140739134359-0.215819318694612i</v>
      </c>
      <c r="G132" t="s">
        <v>359</v>
      </c>
      <c r="H132">
        <f t="shared" si="21"/>
        <v>1.7275836317080698E-8</v>
      </c>
    </row>
    <row r="133" spans="2:8" x14ac:dyDescent="0.5">
      <c r="B133">
        <f t="shared" si="18"/>
        <v>0</v>
      </c>
      <c r="C133" t="s">
        <v>313</v>
      </c>
      <c r="D133">
        <f t="shared" si="19"/>
        <v>0</v>
      </c>
      <c r="E133" t="s">
        <v>344</v>
      </c>
      <c r="F133" t="str">
        <f t="shared" si="20"/>
        <v>0.338088483427319-0.175872232448047i</v>
      </c>
      <c r="G133" t="s">
        <v>360</v>
      </c>
      <c r="H133">
        <f t="shared" si="21"/>
        <v>1.51802063813746E-9</v>
      </c>
    </row>
    <row r="134" spans="2:8" x14ac:dyDescent="0.5">
      <c r="B134">
        <f t="shared" si="18"/>
        <v>0</v>
      </c>
      <c r="C134" t="s">
        <v>314</v>
      </c>
      <c r="D134">
        <f t="shared" si="19"/>
        <v>6.7740411820826375E-14</v>
      </c>
      <c r="E134" t="s">
        <v>345</v>
      </c>
      <c r="F134" t="str">
        <f t="shared" si="20"/>
        <v>0.322669832789725-0.137686738531832i</v>
      </c>
      <c r="G134" t="s">
        <v>361</v>
      </c>
      <c r="H134">
        <f t="shared" si="21"/>
        <v>1.2667634078363201E-10</v>
      </c>
    </row>
    <row r="135" spans="2:8" x14ac:dyDescent="0.5">
      <c r="B135">
        <f t="shared" si="18"/>
        <v>0</v>
      </c>
      <c r="C135" t="s">
        <v>315</v>
      </c>
      <c r="D135">
        <f t="shared" si="19"/>
        <v>0</v>
      </c>
      <c r="E135" t="s">
        <v>346</v>
      </c>
      <c r="F135" t="str">
        <f t="shared" si="20"/>
        <v>0.312213767748647-0.101362834521876i</v>
      </c>
      <c r="G135" t="s">
        <v>153</v>
      </c>
      <c r="H135">
        <f t="shared" si="21"/>
        <v>0</v>
      </c>
    </row>
    <row r="136" spans="2:8" x14ac:dyDescent="0.5">
      <c r="B136">
        <f t="shared" si="18"/>
        <v>0</v>
      </c>
      <c r="C136" t="s">
        <v>316</v>
      </c>
      <c r="D136">
        <f t="shared" si="19"/>
        <v>8.6158893148108381E-26</v>
      </c>
      <c r="E136" t="s">
        <v>347</v>
      </c>
      <c r="F136" t="str">
        <f t="shared" si="20"/>
        <v>0.305520131279094-0.0666290281165923i</v>
      </c>
      <c r="G136" t="s">
        <v>153</v>
      </c>
      <c r="H136">
        <f t="shared" si="21"/>
        <v>0</v>
      </c>
    </row>
    <row r="137" spans="2:8" x14ac:dyDescent="0.5">
      <c r="B137">
        <f t="shared" si="18"/>
        <v>0</v>
      </c>
      <c r="C137" t="s">
        <v>317</v>
      </c>
      <c r="D137">
        <f t="shared" si="19"/>
        <v>0</v>
      </c>
      <c r="E137" t="s">
        <v>348</v>
      </c>
      <c r="F137" t="str">
        <f t="shared" si="20"/>
        <v>0.30179899612051-0.0330241569322198i</v>
      </c>
      <c r="G137" t="s">
        <v>153</v>
      </c>
      <c r="H137">
        <f t="shared" si="21"/>
        <v>0</v>
      </c>
    </row>
    <row r="138" spans="2:8" x14ac:dyDescent="0.5">
      <c r="B138">
        <f t="shared" si="18"/>
        <v>0</v>
      </c>
      <c r="C138" t="s">
        <v>318</v>
      </c>
      <c r="D138">
        <f t="shared" si="19"/>
        <v>1.5313385562572803E-19</v>
      </c>
      <c r="E138" t="s">
        <v>79</v>
      </c>
      <c r="F138" t="str">
        <f t="shared" si="20"/>
        <v>0.300606235230795</v>
      </c>
      <c r="G138" t="s">
        <v>153</v>
      </c>
      <c r="H138">
        <f t="shared" si="21"/>
        <v>0</v>
      </c>
    </row>
    <row r="139" spans="2:8" x14ac:dyDescent="0.5">
      <c r="B139">
        <f t="shared" si="18"/>
        <v>0</v>
      </c>
      <c r="C139" t="s">
        <v>319</v>
      </c>
      <c r="D139">
        <f t="shared" si="19"/>
        <v>0</v>
      </c>
      <c r="E139" t="s">
        <v>334</v>
      </c>
      <c r="F139" t="str">
        <f t="shared" si="20"/>
        <v>0.30179899612051+0.0330241569322201i</v>
      </c>
      <c r="G139" t="s">
        <v>153</v>
      </c>
      <c r="H139">
        <f t="shared" si="21"/>
        <v>0</v>
      </c>
    </row>
    <row r="140" spans="2:8" x14ac:dyDescent="0.5">
      <c r="B140">
        <f t="shared" si="18"/>
        <v>0</v>
      </c>
      <c r="C140" t="s">
        <v>320</v>
      </c>
      <c r="D140">
        <f t="shared" si="19"/>
        <v>1.3980856490594373E-22</v>
      </c>
      <c r="E140" t="s">
        <v>335</v>
      </c>
      <c r="F140" t="str">
        <f t="shared" si="20"/>
        <v>0.305520131279094+0.0666290281165927i</v>
      </c>
      <c r="G140" t="s">
        <v>153</v>
      </c>
      <c r="H140">
        <f t="shared" si="21"/>
        <v>0</v>
      </c>
    </row>
    <row r="141" spans="2:8" x14ac:dyDescent="0.5">
      <c r="B141">
        <f t="shared" si="18"/>
        <v>0</v>
      </c>
      <c r="C141" t="s">
        <v>321</v>
      </c>
      <c r="D141">
        <f t="shared" si="19"/>
        <v>0</v>
      </c>
      <c r="E141" t="s">
        <v>336</v>
      </c>
      <c r="F141" t="str">
        <f t="shared" si="20"/>
        <v>0.312213767748648+0.101362834521876i</v>
      </c>
      <c r="G141" t="s">
        <v>153</v>
      </c>
      <c r="H141">
        <f t="shared" si="21"/>
        <v>0</v>
      </c>
    </row>
    <row r="142" spans="2:8" x14ac:dyDescent="0.5">
      <c r="B142">
        <f t="shared" si="18"/>
        <v>0</v>
      </c>
      <c r="C142" t="s">
        <v>322</v>
      </c>
      <c r="D142">
        <f t="shared" si="19"/>
        <v>8.6158893148108381E-26</v>
      </c>
      <c r="E142" t="s">
        <v>337</v>
      </c>
      <c r="F142" t="str">
        <f t="shared" si="20"/>
        <v>0.322669832789725+0.137686738531832i</v>
      </c>
      <c r="G142" t="s">
        <v>153</v>
      </c>
      <c r="H142">
        <f t="shared" si="21"/>
        <v>0</v>
      </c>
    </row>
    <row r="143" spans="2:8" x14ac:dyDescent="0.5">
      <c r="B143">
        <f t="shared" si="18"/>
        <v>0</v>
      </c>
      <c r="C143" t="s">
        <v>323</v>
      </c>
      <c r="D143">
        <f t="shared" si="19"/>
        <v>0</v>
      </c>
      <c r="E143" t="s">
        <v>338</v>
      </c>
      <c r="F143" t="str">
        <f t="shared" si="20"/>
        <v>0.33808848342732+0.175872232448047i</v>
      </c>
      <c r="G143" t="s">
        <v>153</v>
      </c>
      <c r="H143">
        <f t="shared" si="21"/>
        <v>0</v>
      </c>
    </row>
    <row r="144" spans="2:8" x14ac:dyDescent="0.5">
      <c r="B144">
        <f t="shared" si="18"/>
        <v>0</v>
      </c>
      <c r="C144" t="s">
        <v>324</v>
      </c>
      <c r="D144">
        <f t="shared" si="19"/>
        <v>3.217973772663481E-29</v>
      </c>
      <c r="E144" t="s">
        <v>339</v>
      </c>
      <c r="F144" t="str">
        <f t="shared" si="20"/>
        <v>0.360140739134359+0.215819318694613i</v>
      </c>
      <c r="G144" t="s">
        <v>153</v>
      </c>
      <c r="H144">
        <f t="shared" si="21"/>
        <v>0</v>
      </c>
    </row>
    <row r="145" spans="1:8" x14ac:dyDescent="0.5">
      <c r="B145">
        <f t="shared" si="18"/>
        <v>0</v>
      </c>
      <c r="C145" t="s">
        <v>325</v>
      </c>
      <c r="D145">
        <f t="shared" si="19"/>
        <v>0</v>
      </c>
      <c r="E145" t="s">
        <v>340</v>
      </c>
      <c r="F145" t="str">
        <f t="shared" si="20"/>
        <v>0.390974107216292+0.256765101813343i</v>
      </c>
      <c r="G145" t="s">
        <v>153</v>
      </c>
      <c r="H145">
        <f t="shared" si="21"/>
        <v>0</v>
      </c>
    </row>
    <row r="146" spans="1:8" x14ac:dyDescent="0.5">
      <c r="B146">
        <f t="shared" si="18"/>
        <v>0</v>
      </c>
      <c r="C146" t="s">
        <v>326</v>
      </c>
      <c r="D146">
        <f t="shared" si="19"/>
        <v>5.5086646241128047E-33</v>
      </c>
      <c r="E146" t="s">
        <v>341</v>
      </c>
      <c r="F146" t="str">
        <f t="shared" si="20"/>
        <v>0.433070699285623+0.296874058049835i</v>
      </c>
      <c r="G146" t="s">
        <v>153</v>
      </c>
      <c r="H146">
        <f t="shared" si="21"/>
        <v>0</v>
      </c>
    </row>
    <row r="147" spans="1:8" x14ac:dyDescent="0.5">
      <c r="B147">
        <f t="shared" si="18"/>
        <v>0</v>
      </c>
      <c r="C147" t="s">
        <v>327</v>
      </c>
      <c r="D147">
        <f t="shared" si="19"/>
        <v>0</v>
      </c>
      <c r="E147" t="s">
        <v>342</v>
      </c>
      <c r="F147" t="str">
        <f t="shared" si="20"/>
        <v>0.488823519992375+0.332766105794549i</v>
      </c>
      <c r="G147" t="s">
        <v>153</v>
      </c>
      <c r="H147">
        <f t="shared" si="21"/>
        <v>0</v>
      </c>
    </row>
    <row r="148" spans="1:8" x14ac:dyDescent="0.5">
      <c r="B148">
        <f t="shared" si="18"/>
        <v>0</v>
      </c>
      <c r="C148" t="s">
        <v>328</v>
      </c>
      <c r="D148">
        <f t="shared" si="19"/>
        <v>0</v>
      </c>
      <c r="E148" t="s">
        <v>343</v>
      </c>
      <c r="F148" t="str">
        <f t="shared" si="20"/>
        <v>0.559696063849972+0.359163899366241i</v>
      </c>
      <c r="G148" t="s">
        <v>153</v>
      </c>
      <c r="H148">
        <f t="shared" si="21"/>
        <v>0</v>
      </c>
    </row>
    <row r="149" spans="1:8" x14ac:dyDescent="0.5">
      <c r="B149">
        <f t="shared" si="18"/>
        <v>0</v>
      </c>
      <c r="C149" t="s">
        <v>329</v>
      </c>
      <c r="D149">
        <f t="shared" si="19"/>
        <v>0</v>
      </c>
      <c r="E149" t="s">
        <v>344</v>
      </c>
      <c r="F149" t="str">
        <f t="shared" si="20"/>
        <v>0.644944978528167+0.369003474610952i</v>
      </c>
      <c r="G149" t="s">
        <v>153</v>
      </c>
      <c r="H149">
        <f t="shared" si="21"/>
        <v>0</v>
      </c>
    </row>
    <row r="150" spans="1:8" x14ac:dyDescent="0.5">
      <c r="B150">
        <f t="shared" si="18"/>
        <v>0</v>
      </c>
      <c r="C150" t="s">
        <v>330</v>
      </c>
      <c r="D150">
        <f t="shared" si="19"/>
        <v>0</v>
      </c>
      <c r="E150" t="s">
        <v>345</v>
      </c>
      <c r="F150" t="str">
        <f t="shared" si="20"/>
        <v>0.740180209987094+0.35444079773746i</v>
      </c>
      <c r="G150" t="s">
        <v>153</v>
      </c>
      <c r="H150">
        <f t="shared" si="21"/>
        <v>0</v>
      </c>
    </row>
    <row r="151" spans="1:8" x14ac:dyDescent="0.5">
      <c r="B151">
        <f t="shared" si="18"/>
        <v>0</v>
      </c>
      <c r="C151" t="s">
        <v>331</v>
      </c>
      <c r="D151">
        <f t="shared" si="19"/>
        <v>0</v>
      </c>
      <c r="E151" t="s">
        <v>346</v>
      </c>
      <c r="F151" t="str">
        <f t="shared" si="20"/>
        <v>0.836457220231551+0.308999665939428i</v>
      </c>
      <c r="G151" t="s">
        <v>153</v>
      </c>
      <c r="H151">
        <f t="shared" si="21"/>
        <v>0</v>
      </c>
    </row>
    <row r="152" spans="1:8" x14ac:dyDescent="0.5">
      <c r="B152">
        <f t="shared" si="18"/>
        <v>0</v>
      </c>
      <c r="C152" t="s">
        <v>332</v>
      </c>
      <c r="D152">
        <f t="shared" si="19"/>
        <v>0</v>
      </c>
      <c r="E152" t="s">
        <v>347</v>
      </c>
      <c r="F152" t="str">
        <f t="shared" si="20"/>
        <v>0.920853104210342+0.230497381888967i</v>
      </c>
      <c r="G152" t="s">
        <v>153</v>
      </c>
      <c r="H152">
        <f t="shared" si="21"/>
        <v>0</v>
      </c>
    </row>
    <row r="153" spans="1:8" x14ac:dyDescent="0.5">
      <c r="B153">
        <f t="shared" si="18"/>
        <v>0</v>
      </c>
      <c r="C153" t="s">
        <v>333</v>
      </c>
      <c r="D153">
        <f t="shared" si="19"/>
        <v>0</v>
      </c>
      <c r="E153" t="s">
        <v>348</v>
      </c>
      <c r="F153" t="str">
        <f t="shared" si="20"/>
        <v>0.979132824876648+0.123544571362099i</v>
      </c>
      <c r="G153" t="s">
        <v>153</v>
      </c>
      <c r="H153">
        <f t="shared" si="21"/>
        <v>0</v>
      </c>
    </row>
    <row r="154" spans="1:8" x14ac:dyDescent="0.5">
      <c r="D154">
        <v>1</v>
      </c>
    </row>
    <row r="155" spans="1:8" x14ac:dyDescent="0.5">
      <c r="A155" t="s">
        <v>76</v>
      </c>
    </row>
    <row r="156" spans="1:8" x14ac:dyDescent="0.5">
      <c r="B156">
        <f>H122</f>
        <v>0.53655423726769202</v>
      </c>
      <c r="C156" t="s">
        <v>362</v>
      </c>
      <c r="D156">
        <f>R2</f>
        <v>1</v>
      </c>
      <c r="E156" t="s">
        <v>79</v>
      </c>
      <c r="F156" t="str">
        <f>IMPRODUCT(C156,E156,D$188)</f>
        <v>0.999999999969753</v>
      </c>
      <c r="G156" t="s">
        <v>349</v>
      </c>
      <c r="H156">
        <f>IMABS(G156)</f>
        <v>0.53655423726769202</v>
      </c>
    </row>
    <row r="157" spans="1:8" x14ac:dyDescent="0.5">
      <c r="B157">
        <f t="shared" ref="B157:B187" si="22">H123</f>
        <v>0.32244533932144898</v>
      </c>
      <c r="C157" t="s">
        <v>363</v>
      </c>
      <c r="D157">
        <f t="shared" ref="D157:D187" si="23">R3</f>
        <v>0</v>
      </c>
      <c r="E157" t="s">
        <v>79</v>
      </c>
      <c r="F157" t="str">
        <f t="shared" ref="F157:F187" si="24">IMPRODUCT(C157,E157,D$188)</f>
        <v>0.979132824885163-0.123544571356598i</v>
      </c>
      <c r="G157" t="s">
        <v>350</v>
      </c>
      <c r="H157">
        <f t="shared" ref="H157:H187" si="25">IMABS(G157)</f>
        <v>0.32244533932144898</v>
      </c>
    </row>
    <row r="158" spans="1:8" x14ac:dyDescent="0.5">
      <c r="B158">
        <f t="shared" si="22"/>
        <v>0.10849660210550301</v>
      </c>
      <c r="C158" t="s">
        <v>364</v>
      </c>
      <c r="D158">
        <f t="shared" si="23"/>
        <v>0</v>
      </c>
      <c r="E158" t="s">
        <v>79</v>
      </c>
      <c r="F158" t="str">
        <f t="shared" si="24"/>
        <v>0.920853104206203-0.23049738189817i</v>
      </c>
      <c r="G158" t="s">
        <v>351</v>
      </c>
      <c r="H158">
        <f t="shared" si="25"/>
        <v>0.10849660210550301</v>
      </c>
    </row>
    <row r="159" spans="1:8" x14ac:dyDescent="0.5">
      <c r="B159">
        <f t="shared" si="22"/>
        <v>2.6396279356317699E-2</v>
      </c>
      <c r="C159" t="s">
        <v>365</v>
      </c>
      <c r="D159">
        <f t="shared" si="23"/>
        <v>0</v>
      </c>
      <c r="E159" t="s">
        <v>79</v>
      </c>
      <c r="F159" t="str">
        <f t="shared" si="24"/>
        <v>0.836457220230024-0.308999665929532i</v>
      </c>
      <c r="G159" t="s">
        <v>394</v>
      </c>
      <c r="H159">
        <f t="shared" si="25"/>
        <v>2.6396279356317599E-2</v>
      </c>
    </row>
    <row r="160" spans="1:8" x14ac:dyDescent="0.5">
      <c r="B160">
        <f t="shared" si="22"/>
        <v>5.1309434018625101E-3</v>
      </c>
      <c r="C160" t="s">
        <v>366</v>
      </c>
      <c r="D160">
        <f t="shared" si="23"/>
        <v>0</v>
      </c>
      <c r="E160" t="s">
        <v>79</v>
      </c>
      <c r="F160" t="str">
        <f t="shared" si="24"/>
        <v>0.74018020999371-0.354440797744844i</v>
      </c>
      <c r="G160" t="s">
        <v>395</v>
      </c>
      <c r="H160">
        <f t="shared" si="25"/>
        <v>5.1309434018624502E-3</v>
      </c>
    </row>
    <row r="161" spans="2:8" x14ac:dyDescent="0.5">
      <c r="B161">
        <f t="shared" si="22"/>
        <v>8.3995083752840297E-4</v>
      </c>
      <c r="C161" t="s">
        <v>367</v>
      </c>
      <c r="D161">
        <f t="shared" si="23"/>
        <v>0</v>
      </c>
      <c r="E161" t="s">
        <v>79</v>
      </c>
      <c r="F161" t="str">
        <f t="shared" si="24"/>
        <v>0.644944978518701-0.369003474608432i</v>
      </c>
      <c r="G161" t="s">
        <v>396</v>
      </c>
      <c r="H161">
        <f t="shared" si="25"/>
        <v>8.3995083752849903E-4</v>
      </c>
    </row>
    <row r="162" spans="2:8" x14ac:dyDescent="0.5">
      <c r="B162">
        <f t="shared" si="22"/>
        <v>1.19589777822707E-4</v>
      </c>
      <c r="C162" t="s">
        <v>368</v>
      </c>
      <c r="D162">
        <f t="shared" si="23"/>
        <v>0</v>
      </c>
      <c r="E162" t="s">
        <v>79</v>
      </c>
      <c r="F162" t="str">
        <f t="shared" si="24"/>
        <v>0.559696063859137-0.35916389936318i</v>
      </c>
      <c r="G162" t="s">
        <v>397</v>
      </c>
      <c r="H162">
        <f t="shared" si="25"/>
        <v>1.1958977782279501E-4</v>
      </c>
    </row>
    <row r="163" spans="2:8" x14ac:dyDescent="0.5">
      <c r="B163">
        <f t="shared" si="22"/>
        <v>1.51312879784734E-5</v>
      </c>
      <c r="C163" t="s">
        <v>369</v>
      </c>
      <c r="D163">
        <f t="shared" si="23"/>
        <v>0</v>
      </c>
      <c r="E163" t="s">
        <v>79</v>
      </c>
      <c r="F163" t="str">
        <f t="shared" si="24"/>
        <v>0.488823519986513-0.332766105802058i</v>
      </c>
      <c r="G163" t="s">
        <v>398</v>
      </c>
      <c r="H163">
        <f t="shared" si="25"/>
        <v>1.5131287978444999E-5</v>
      </c>
    </row>
    <row r="164" spans="2:8" x14ac:dyDescent="0.5">
      <c r="B164">
        <f t="shared" si="22"/>
        <v>1.7276492531742099E-6</v>
      </c>
      <c r="C164" t="s">
        <v>370</v>
      </c>
      <c r="D164">
        <f t="shared" si="23"/>
        <v>0</v>
      </c>
      <c r="E164" t="s">
        <v>79</v>
      </c>
      <c r="F164" t="str">
        <f t="shared" si="24"/>
        <v>0.433070699286322-0.296874058040474i</v>
      </c>
      <c r="G164" t="s">
        <v>399</v>
      </c>
      <c r="H164">
        <f t="shared" si="25"/>
        <v>1.72764925323492E-6</v>
      </c>
    </row>
    <row r="165" spans="2:8" x14ac:dyDescent="0.5">
      <c r="B165">
        <f t="shared" si="22"/>
        <v>1.800438130138E-7</v>
      </c>
      <c r="C165" t="s">
        <v>371</v>
      </c>
      <c r="D165">
        <f t="shared" si="23"/>
        <v>0</v>
      </c>
      <c r="E165" t="s">
        <v>79</v>
      </c>
      <c r="F165" t="str">
        <f t="shared" si="24"/>
        <v>0.390974107220863-0.256765101821388i</v>
      </c>
      <c r="G165" t="s">
        <v>400</v>
      </c>
      <c r="H165">
        <f t="shared" si="25"/>
        <v>1.8004381301012999E-7</v>
      </c>
    </row>
    <row r="166" spans="2:8" x14ac:dyDescent="0.5">
      <c r="B166">
        <f t="shared" si="22"/>
        <v>1.7275836317080698E-8</v>
      </c>
      <c r="C166" t="s">
        <v>372</v>
      </c>
      <c r="D166">
        <f t="shared" si="23"/>
        <v>0</v>
      </c>
      <c r="E166" t="s">
        <v>79</v>
      </c>
      <c r="F166" t="str">
        <f t="shared" si="24"/>
        <v>0.36014073912618-0.215819318690556i</v>
      </c>
      <c r="G166" t="s">
        <v>401</v>
      </c>
      <c r="H166">
        <f t="shared" si="25"/>
        <v>1.7275836287567199E-8</v>
      </c>
    </row>
    <row r="167" spans="2:8" x14ac:dyDescent="0.5">
      <c r="B167">
        <f t="shared" si="22"/>
        <v>1.51802063813746E-9</v>
      </c>
      <c r="C167" t="s">
        <v>373</v>
      </c>
      <c r="D167">
        <f t="shared" si="23"/>
        <v>0</v>
      </c>
      <c r="E167" t="s">
        <v>79</v>
      </c>
      <c r="F167" t="str">
        <f t="shared" si="24"/>
        <v>0.338088483436254-0.175872232446824i</v>
      </c>
      <c r="G167" t="s">
        <v>402</v>
      </c>
      <c r="H167">
        <f t="shared" si="25"/>
        <v>1.51802068314688E-9</v>
      </c>
    </row>
    <row r="168" spans="2:8" x14ac:dyDescent="0.5">
      <c r="B168">
        <f t="shared" si="22"/>
        <v>1.2667634078363201E-10</v>
      </c>
      <c r="C168" t="s">
        <v>374</v>
      </c>
      <c r="D168">
        <f t="shared" si="23"/>
        <v>0</v>
      </c>
      <c r="E168" t="s">
        <v>79</v>
      </c>
      <c r="F168" t="str">
        <f t="shared" si="24"/>
        <v>0.322669832783103-0.13768673853781i</v>
      </c>
      <c r="G168" t="s">
        <v>403</v>
      </c>
      <c r="H168">
        <f t="shared" si="25"/>
        <v>1.2667632996933301E-10</v>
      </c>
    </row>
    <row r="169" spans="2:8" x14ac:dyDescent="0.5">
      <c r="B169">
        <f t="shared" si="22"/>
        <v>0</v>
      </c>
      <c r="C169" t="s">
        <v>375</v>
      </c>
      <c r="D169">
        <f t="shared" si="23"/>
        <v>0</v>
      </c>
      <c r="E169" t="s">
        <v>79</v>
      </c>
      <c r="F169" t="str">
        <f t="shared" si="24"/>
        <v>0.312213767750718-0.101362834513276i</v>
      </c>
      <c r="G169" t="s">
        <v>153</v>
      </c>
      <c r="H169">
        <f t="shared" si="25"/>
        <v>0</v>
      </c>
    </row>
    <row r="170" spans="2:8" x14ac:dyDescent="0.5">
      <c r="B170">
        <f t="shared" si="22"/>
        <v>0</v>
      </c>
      <c r="C170" t="s">
        <v>376</v>
      </c>
      <c r="D170">
        <f t="shared" si="23"/>
        <v>0</v>
      </c>
      <c r="E170" t="s">
        <v>79</v>
      </c>
      <c r="F170" t="str">
        <f t="shared" si="24"/>
        <v>0.305520131282234-0.0666290281248013i</v>
      </c>
      <c r="G170" t="s">
        <v>153</v>
      </c>
      <c r="H170">
        <f t="shared" si="25"/>
        <v>0</v>
      </c>
    </row>
    <row r="171" spans="2:8" x14ac:dyDescent="0.5">
      <c r="B171">
        <f t="shared" si="22"/>
        <v>0</v>
      </c>
      <c r="C171" t="s">
        <v>377</v>
      </c>
      <c r="D171">
        <f t="shared" si="23"/>
        <v>0</v>
      </c>
      <c r="E171" t="s">
        <v>79</v>
      </c>
      <c r="F171" t="str">
        <f t="shared" si="24"/>
        <v>0.3017989961133-0.0330241569272552i</v>
      </c>
      <c r="G171" t="s">
        <v>153</v>
      </c>
      <c r="H171">
        <f t="shared" si="25"/>
        <v>0</v>
      </c>
    </row>
    <row r="172" spans="2:8" x14ac:dyDescent="0.5">
      <c r="B172">
        <f t="shared" si="22"/>
        <v>0</v>
      </c>
      <c r="C172" t="s">
        <v>378</v>
      </c>
      <c r="D172">
        <f t="shared" si="23"/>
        <v>0</v>
      </c>
      <c r="E172" t="s">
        <v>79</v>
      </c>
      <c r="F172" t="str">
        <f t="shared" si="24"/>
        <v>0.300606235239539</v>
      </c>
      <c r="G172" t="s">
        <v>153</v>
      </c>
      <c r="H172">
        <f t="shared" si="25"/>
        <v>0</v>
      </c>
    </row>
    <row r="173" spans="2:8" x14ac:dyDescent="0.5">
      <c r="B173">
        <f t="shared" si="22"/>
        <v>0</v>
      </c>
      <c r="C173" t="s">
        <v>379</v>
      </c>
      <c r="D173">
        <f t="shared" si="23"/>
        <v>0</v>
      </c>
      <c r="E173" t="s">
        <v>79</v>
      </c>
      <c r="F173" t="str">
        <f t="shared" si="24"/>
        <v>0.3017989961133+0.0330241569272555i</v>
      </c>
      <c r="G173" t="s">
        <v>153</v>
      </c>
      <c r="H173">
        <f t="shared" si="25"/>
        <v>0</v>
      </c>
    </row>
    <row r="174" spans="2:8" x14ac:dyDescent="0.5">
      <c r="B174">
        <f t="shared" si="22"/>
        <v>0</v>
      </c>
      <c r="C174" t="s">
        <v>380</v>
      </c>
      <c r="D174">
        <f t="shared" si="23"/>
        <v>0</v>
      </c>
      <c r="E174" t="s">
        <v>79</v>
      </c>
      <c r="F174" t="str">
        <f t="shared" si="24"/>
        <v>0.305520131282234+0.0666290281248017i</v>
      </c>
      <c r="G174" t="s">
        <v>153</v>
      </c>
      <c r="H174">
        <f t="shared" si="25"/>
        <v>0</v>
      </c>
    </row>
    <row r="175" spans="2:8" x14ac:dyDescent="0.5">
      <c r="B175">
        <f t="shared" si="22"/>
        <v>0</v>
      </c>
      <c r="C175" t="s">
        <v>381</v>
      </c>
      <c r="D175">
        <f t="shared" si="23"/>
        <v>0</v>
      </c>
      <c r="E175" t="s">
        <v>79</v>
      </c>
      <c r="F175" t="str">
        <f t="shared" si="24"/>
        <v>0.312213767750718+0.101362834513276i</v>
      </c>
      <c r="G175" t="s">
        <v>153</v>
      </c>
      <c r="H175">
        <f t="shared" si="25"/>
        <v>0</v>
      </c>
    </row>
    <row r="176" spans="2:8" x14ac:dyDescent="0.5">
      <c r="B176">
        <f t="shared" si="22"/>
        <v>0</v>
      </c>
      <c r="C176" t="s">
        <v>382</v>
      </c>
      <c r="D176">
        <f t="shared" si="23"/>
        <v>0</v>
      </c>
      <c r="E176" t="s">
        <v>79</v>
      </c>
      <c r="F176" t="str">
        <f t="shared" si="24"/>
        <v>0.322669832783103+0.137686738537811i</v>
      </c>
      <c r="G176" t="s">
        <v>153</v>
      </c>
      <c r="H176">
        <f t="shared" si="25"/>
        <v>0</v>
      </c>
    </row>
    <row r="177" spans="1:8" x14ac:dyDescent="0.5">
      <c r="B177">
        <f t="shared" si="22"/>
        <v>0</v>
      </c>
      <c r="C177" t="s">
        <v>383</v>
      </c>
      <c r="D177">
        <f t="shared" si="23"/>
        <v>0</v>
      </c>
      <c r="E177" t="s">
        <v>79</v>
      </c>
      <c r="F177" t="str">
        <f t="shared" si="24"/>
        <v>0.338088483436254+0.175872232446824i</v>
      </c>
      <c r="G177" t="s">
        <v>153</v>
      </c>
      <c r="H177">
        <f t="shared" si="25"/>
        <v>0</v>
      </c>
    </row>
    <row r="178" spans="1:8" x14ac:dyDescent="0.5">
      <c r="B178">
        <f t="shared" si="22"/>
        <v>0</v>
      </c>
      <c r="C178" t="s">
        <v>384</v>
      </c>
      <c r="D178">
        <f t="shared" si="23"/>
        <v>0</v>
      </c>
      <c r="E178" t="s">
        <v>79</v>
      </c>
      <c r="F178" t="str">
        <f t="shared" si="24"/>
        <v>0.360140739126181+0.215819318690557i</v>
      </c>
      <c r="G178" t="s">
        <v>153</v>
      </c>
      <c r="H178">
        <f t="shared" si="25"/>
        <v>0</v>
      </c>
    </row>
    <row r="179" spans="1:8" x14ac:dyDescent="0.5">
      <c r="B179">
        <f t="shared" si="22"/>
        <v>0</v>
      </c>
      <c r="C179" t="s">
        <v>385</v>
      </c>
      <c r="D179">
        <f t="shared" si="23"/>
        <v>0</v>
      </c>
      <c r="E179" t="s">
        <v>79</v>
      </c>
      <c r="F179" t="str">
        <f t="shared" si="24"/>
        <v>0.390974107220863+0.256765101821389i</v>
      </c>
      <c r="G179" t="s">
        <v>153</v>
      </c>
      <c r="H179">
        <f t="shared" si="25"/>
        <v>0</v>
      </c>
    </row>
    <row r="180" spans="1:8" x14ac:dyDescent="0.5">
      <c r="B180">
        <f t="shared" si="22"/>
        <v>0</v>
      </c>
      <c r="C180" t="s">
        <v>386</v>
      </c>
      <c r="D180">
        <f t="shared" si="23"/>
        <v>0</v>
      </c>
      <c r="E180" t="s">
        <v>79</v>
      </c>
      <c r="F180" t="str">
        <f t="shared" si="24"/>
        <v>0.433070699286322+0.296874058040474i</v>
      </c>
      <c r="G180" t="s">
        <v>153</v>
      </c>
      <c r="H180">
        <f t="shared" si="25"/>
        <v>0</v>
      </c>
    </row>
    <row r="181" spans="1:8" x14ac:dyDescent="0.5">
      <c r="B181">
        <f t="shared" si="22"/>
        <v>0</v>
      </c>
      <c r="C181" t="s">
        <v>387</v>
      </c>
      <c r="D181">
        <f t="shared" si="23"/>
        <v>0</v>
      </c>
      <c r="E181" t="s">
        <v>79</v>
      </c>
      <c r="F181" t="str">
        <f t="shared" si="24"/>
        <v>0.488823519986513+0.332766105802058i</v>
      </c>
      <c r="G181" t="s">
        <v>153</v>
      </c>
      <c r="H181">
        <f t="shared" si="25"/>
        <v>0</v>
      </c>
    </row>
    <row r="182" spans="1:8" x14ac:dyDescent="0.5">
      <c r="B182">
        <f t="shared" si="22"/>
        <v>0</v>
      </c>
      <c r="C182" t="s">
        <v>388</v>
      </c>
      <c r="D182">
        <f t="shared" si="23"/>
        <v>0</v>
      </c>
      <c r="E182" t="s">
        <v>79</v>
      </c>
      <c r="F182" t="str">
        <f t="shared" si="24"/>
        <v>0.559696063859138+0.35916389936318i</v>
      </c>
      <c r="G182" t="s">
        <v>153</v>
      </c>
      <c r="H182">
        <f t="shared" si="25"/>
        <v>0</v>
      </c>
    </row>
    <row r="183" spans="1:8" x14ac:dyDescent="0.5">
      <c r="B183">
        <f t="shared" si="22"/>
        <v>0</v>
      </c>
      <c r="C183" t="s">
        <v>389</v>
      </c>
      <c r="D183">
        <f t="shared" si="23"/>
        <v>0</v>
      </c>
      <c r="E183" t="s">
        <v>79</v>
      </c>
      <c r="F183" t="str">
        <f t="shared" si="24"/>
        <v>0.644944978518702+0.369003474608432i</v>
      </c>
      <c r="G183" t="s">
        <v>153</v>
      </c>
      <c r="H183">
        <f t="shared" si="25"/>
        <v>0</v>
      </c>
    </row>
    <row r="184" spans="1:8" x14ac:dyDescent="0.5">
      <c r="B184">
        <f t="shared" si="22"/>
        <v>0</v>
      </c>
      <c r="C184" t="s">
        <v>390</v>
      </c>
      <c r="D184">
        <f t="shared" si="23"/>
        <v>0</v>
      </c>
      <c r="E184" t="s">
        <v>79</v>
      </c>
      <c r="F184" t="str">
        <f t="shared" si="24"/>
        <v>0.74018020999371+0.354440797744843i</v>
      </c>
      <c r="G184" t="s">
        <v>153</v>
      </c>
      <c r="H184">
        <f t="shared" si="25"/>
        <v>0</v>
      </c>
    </row>
    <row r="185" spans="1:8" x14ac:dyDescent="0.5">
      <c r="B185">
        <f t="shared" si="22"/>
        <v>0</v>
      </c>
      <c r="C185" t="s">
        <v>391</v>
      </c>
      <c r="D185">
        <f t="shared" si="23"/>
        <v>0</v>
      </c>
      <c r="E185" t="s">
        <v>79</v>
      </c>
      <c r="F185" t="str">
        <f t="shared" si="24"/>
        <v>0.836457220230025+0.308999665929531i</v>
      </c>
      <c r="G185" t="s">
        <v>153</v>
      </c>
      <c r="H185">
        <f t="shared" si="25"/>
        <v>0</v>
      </c>
    </row>
    <row r="186" spans="1:8" x14ac:dyDescent="0.5">
      <c r="B186">
        <f t="shared" si="22"/>
        <v>0</v>
      </c>
      <c r="C186" t="s">
        <v>392</v>
      </c>
      <c r="D186">
        <f t="shared" si="23"/>
        <v>0</v>
      </c>
      <c r="E186" t="s">
        <v>79</v>
      </c>
      <c r="F186" t="str">
        <f t="shared" si="24"/>
        <v>0.920853104206203+0.230497381898169i</v>
      </c>
      <c r="G186" t="s">
        <v>153</v>
      </c>
      <c r="H186">
        <f t="shared" si="25"/>
        <v>0</v>
      </c>
    </row>
    <row r="187" spans="1:8" x14ac:dyDescent="0.5">
      <c r="B187">
        <f t="shared" si="22"/>
        <v>0</v>
      </c>
      <c r="C187" t="s">
        <v>393</v>
      </c>
      <c r="D187">
        <f t="shared" si="23"/>
        <v>0</v>
      </c>
      <c r="E187" t="s">
        <v>79</v>
      </c>
      <c r="F187" t="str">
        <f t="shared" si="24"/>
        <v>0.979132824885163+0.123544571356597i</v>
      </c>
      <c r="G187" t="s">
        <v>153</v>
      </c>
      <c r="H187">
        <f t="shared" si="25"/>
        <v>0</v>
      </c>
    </row>
    <row r="188" spans="1:8" x14ac:dyDescent="0.5">
      <c r="D188">
        <v>1</v>
      </c>
    </row>
    <row r="189" spans="1:8" x14ac:dyDescent="0.5">
      <c r="A189" t="s">
        <v>77</v>
      </c>
    </row>
    <row r="190" spans="1:8" x14ac:dyDescent="0.5">
      <c r="B190">
        <f>H156</f>
        <v>0.53655423726769202</v>
      </c>
      <c r="C190" t="s">
        <v>362</v>
      </c>
      <c r="D190">
        <f>Q2</f>
        <v>1</v>
      </c>
      <c r="E190" t="s">
        <v>79</v>
      </c>
      <c r="F190" t="str">
        <f>IMPRODUCT(C190,E190,D$222)</f>
        <v>0.999999999969753</v>
      </c>
      <c r="G190" t="s">
        <v>349</v>
      </c>
      <c r="H190">
        <f>IMABS(G190)</f>
        <v>0.53655423726769202</v>
      </c>
    </row>
    <row r="191" spans="1:8" x14ac:dyDescent="0.5">
      <c r="B191">
        <f t="shared" ref="B191:B221" si="26">H157</f>
        <v>0.32244533932144898</v>
      </c>
      <c r="C191" t="s">
        <v>363</v>
      </c>
      <c r="D191">
        <f t="shared" ref="D191:D221" si="27">Q3</f>
        <v>0</v>
      </c>
      <c r="E191" t="s">
        <v>79</v>
      </c>
      <c r="F191" t="str">
        <f t="shared" ref="F191:F221" si="28">IMPRODUCT(C191,E191,D$222)</f>
        <v>0.979132824885163-0.123544571356598i</v>
      </c>
      <c r="G191" t="s">
        <v>350</v>
      </c>
      <c r="H191">
        <f t="shared" ref="H191:H221" si="29">IMABS(G191)</f>
        <v>0.32244533932144898</v>
      </c>
    </row>
    <row r="192" spans="1:8" x14ac:dyDescent="0.5">
      <c r="B192">
        <f t="shared" si="26"/>
        <v>0.10849660210550301</v>
      </c>
      <c r="C192" t="s">
        <v>364</v>
      </c>
      <c r="D192">
        <f t="shared" si="27"/>
        <v>0</v>
      </c>
      <c r="E192" t="s">
        <v>79</v>
      </c>
      <c r="F192" t="str">
        <f t="shared" si="28"/>
        <v>0.920853104206203-0.23049738189817i</v>
      </c>
      <c r="G192" t="s">
        <v>351</v>
      </c>
      <c r="H192">
        <f t="shared" si="29"/>
        <v>0.10849660210550301</v>
      </c>
    </row>
    <row r="193" spans="2:8" x14ac:dyDescent="0.5">
      <c r="B193">
        <f t="shared" si="26"/>
        <v>2.6396279356317599E-2</v>
      </c>
      <c r="C193" t="s">
        <v>365</v>
      </c>
      <c r="D193">
        <f t="shared" si="27"/>
        <v>0</v>
      </c>
      <c r="E193" t="s">
        <v>79</v>
      </c>
      <c r="F193" t="str">
        <f t="shared" si="28"/>
        <v>0.836457220230024-0.308999665929532i</v>
      </c>
      <c r="G193" t="s">
        <v>410</v>
      </c>
      <c r="H193">
        <f t="shared" si="29"/>
        <v>2.6396279356317501E-2</v>
      </c>
    </row>
    <row r="194" spans="2:8" x14ac:dyDescent="0.5">
      <c r="B194">
        <f t="shared" si="26"/>
        <v>5.1309434018624502E-3</v>
      </c>
      <c r="C194" t="s">
        <v>404</v>
      </c>
      <c r="D194">
        <f t="shared" si="27"/>
        <v>0</v>
      </c>
      <c r="E194" t="s">
        <v>79</v>
      </c>
      <c r="F194" t="str">
        <f t="shared" si="28"/>
        <v>0.74018020999371-0.354440797744843i</v>
      </c>
      <c r="G194" t="s">
        <v>411</v>
      </c>
      <c r="H194">
        <f t="shared" si="29"/>
        <v>5.1309434018624103E-3</v>
      </c>
    </row>
    <row r="195" spans="2:8" x14ac:dyDescent="0.5">
      <c r="B195">
        <f t="shared" si="26"/>
        <v>8.3995083752849903E-4</v>
      </c>
      <c r="C195" t="s">
        <v>367</v>
      </c>
      <c r="D195">
        <f t="shared" si="27"/>
        <v>0</v>
      </c>
      <c r="E195" t="s">
        <v>79</v>
      </c>
      <c r="F195" t="str">
        <f t="shared" si="28"/>
        <v>0.644944978518701-0.369003474608432i</v>
      </c>
      <c r="G195" t="s">
        <v>412</v>
      </c>
      <c r="H195">
        <f t="shared" si="29"/>
        <v>8.3995083752861797E-4</v>
      </c>
    </row>
    <row r="196" spans="2:8" x14ac:dyDescent="0.5">
      <c r="B196">
        <f t="shared" si="26"/>
        <v>1.1958977782279501E-4</v>
      </c>
      <c r="C196" t="s">
        <v>405</v>
      </c>
      <c r="D196">
        <f t="shared" si="27"/>
        <v>0</v>
      </c>
      <c r="E196" t="s">
        <v>79</v>
      </c>
      <c r="F196" t="str">
        <f t="shared" si="28"/>
        <v>0.559696063859138-0.35916389936318i</v>
      </c>
      <c r="G196" t="s">
        <v>413</v>
      </c>
      <c r="H196">
        <f t="shared" si="29"/>
        <v>1.19589777822863E-4</v>
      </c>
    </row>
    <row r="197" spans="2:8" x14ac:dyDescent="0.5">
      <c r="B197">
        <f t="shared" si="26"/>
        <v>1.5131287978444999E-5</v>
      </c>
      <c r="C197" t="s">
        <v>369</v>
      </c>
      <c r="D197">
        <f t="shared" si="27"/>
        <v>0</v>
      </c>
      <c r="E197" t="s">
        <v>79</v>
      </c>
      <c r="F197" t="str">
        <f t="shared" si="28"/>
        <v>0.488823519986513-0.332766105802058i</v>
      </c>
      <c r="G197" t="s">
        <v>414</v>
      </c>
      <c r="H197">
        <f t="shared" si="29"/>
        <v>1.51312879783821E-5</v>
      </c>
    </row>
    <row r="198" spans="2:8" x14ac:dyDescent="0.5">
      <c r="B198">
        <f t="shared" si="26"/>
        <v>1.72764925323492E-6</v>
      </c>
      <c r="C198" t="s">
        <v>370</v>
      </c>
      <c r="D198">
        <f t="shared" si="27"/>
        <v>0</v>
      </c>
      <c r="E198" t="s">
        <v>79</v>
      </c>
      <c r="F198" t="str">
        <f t="shared" si="28"/>
        <v>0.433070699286322-0.296874058040474i</v>
      </c>
      <c r="G198" t="s">
        <v>399</v>
      </c>
      <c r="H198">
        <f t="shared" si="29"/>
        <v>1.72764925323492E-6</v>
      </c>
    </row>
    <row r="199" spans="2:8" x14ac:dyDescent="0.5">
      <c r="B199">
        <f t="shared" si="26"/>
        <v>1.8004381301012999E-7</v>
      </c>
      <c r="C199" t="s">
        <v>406</v>
      </c>
      <c r="D199">
        <f t="shared" si="27"/>
        <v>0</v>
      </c>
      <c r="E199" t="s">
        <v>79</v>
      </c>
      <c r="F199" t="str">
        <f t="shared" si="28"/>
        <v>0.390974107220862-0.256765101821388i</v>
      </c>
      <c r="G199" t="s">
        <v>415</v>
      </c>
      <c r="H199">
        <f t="shared" si="29"/>
        <v>1.80043813013E-7</v>
      </c>
    </row>
    <row r="200" spans="2:8" x14ac:dyDescent="0.5">
      <c r="B200">
        <f t="shared" si="26"/>
        <v>1.7275836287567199E-8</v>
      </c>
      <c r="C200" t="s">
        <v>372</v>
      </c>
      <c r="D200">
        <f t="shared" si="27"/>
        <v>0</v>
      </c>
      <c r="E200" t="s">
        <v>79</v>
      </c>
      <c r="F200" t="str">
        <f t="shared" si="28"/>
        <v>0.36014073912618-0.215819318690556i</v>
      </c>
      <c r="G200" t="s">
        <v>416</v>
      </c>
      <c r="H200">
        <f t="shared" si="29"/>
        <v>1.7275836221434499E-8</v>
      </c>
    </row>
    <row r="201" spans="2:8" x14ac:dyDescent="0.5">
      <c r="B201">
        <f t="shared" si="26"/>
        <v>1.51802068314688E-9</v>
      </c>
      <c r="C201" t="s">
        <v>373</v>
      </c>
      <c r="D201">
        <f t="shared" si="27"/>
        <v>0</v>
      </c>
      <c r="E201" t="s">
        <v>79</v>
      </c>
      <c r="F201" t="str">
        <f t="shared" si="28"/>
        <v>0.338088483436254-0.175872232446824i</v>
      </c>
      <c r="G201" t="s">
        <v>417</v>
      </c>
      <c r="H201">
        <f t="shared" si="29"/>
        <v>1.5180206849398E-9</v>
      </c>
    </row>
    <row r="202" spans="2:8" x14ac:dyDescent="0.5">
      <c r="B202">
        <f t="shared" si="26"/>
        <v>1.2667632996933301E-10</v>
      </c>
      <c r="C202" t="s">
        <v>374</v>
      </c>
      <c r="D202">
        <f t="shared" si="27"/>
        <v>0</v>
      </c>
      <c r="E202" t="s">
        <v>79</v>
      </c>
      <c r="F202" t="str">
        <f t="shared" si="28"/>
        <v>0.322669832783103-0.13768673853781i</v>
      </c>
      <c r="G202" t="s">
        <v>418</v>
      </c>
      <c r="H202">
        <f t="shared" si="29"/>
        <v>1.2667637561634099E-10</v>
      </c>
    </row>
    <row r="203" spans="2:8" x14ac:dyDescent="0.5">
      <c r="B203">
        <f t="shared" si="26"/>
        <v>0</v>
      </c>
      <c r="C203" t="s">
        <v>375</v>
      </c>
      <c r="D203">
        <f t="shared" si="27"/>
        <v>0</v>
      </c>
      <c r="E203" t="s">
        <v>79</v>
      </c>
      <c r="F203" t="str">
        <f t="shared" si="28"/>
        <v>0.312213767750718-0.101362834513276i</v>
      </c>
      <c r="G203" t="s">
        <v>153</v>
      </c>
      <c r="H203">
        <f t="shared" si="29"/>
        <v>0</v>
      </c>
    </row>
    <row r="204" spans="2:8" x14ac:dyDescent="0.5">
      <c r="B204">
        <f t="shared" si="26"/>
        <v>0</v>
      </c>
      <c r="C204" t="s">
        <v>407</v>
      </c>
      <c r="D204">
        <f t="shared" si="27"/>
        <v>0</v>
      </c>
      <c r="E204" t="s">
        <v>79</v>
      </c>
      <c r="F204" t="str">
        <f t="shared" si="28"/>
        <v>0.305520131282234-0.0666290281248012i</v>
      </c>
      <c r="G204" t="s">
        <v>153</v>
      </c>
      <c r="H204">
        <f t="shared" si="29"/>
        <v>0</v>
      </c>
    </row>
    <row r="205" spans="2:8" x14ac:dyDescent="0.5">
      <c r="B205">
        <f t="shared" si="26"/>
        <v>0</v>
      </c>
      <c r="C205" t="s">
        <v>377</v>
      </c>
      <c r="D205">
        <f t="shared" si="27"/>
        <v>0</v>
      </c>
      <c r="E205" t="s">
        <v>79</v>
      </c>
      <c r="F205" t="str">
        <f t="shared" si="28"/>
        <v>0.3017989961133-0.0330241569272552i</v>
      </c>
      <c r="G205" t="s">
        <v>153</v>
      </c>
      <c r="H205">
        <f t="shared" si="29"/>
        <v>0</v>
      </c>
    </row>
    <row r="206" spans="2:8" x14ac:dyDescent="0.5">
      <c r="B206">
        <f t="shared" si="26"/>
        <v>0</v>
      </c>
      <c r="C206" t="s">
        <v>378</v>
      </c>
      <c r="D206">
        <f t="shared" si="27"/>
        <v>0</v>
      </c>
      <c r="E206" t="s">
        <v>79</v>
      </c>
      <c r="F206" t="str">
        <f t="shared" si="28"/>
        <v>0.300606235239539</v>
      </c>
      <c r="G206" t="s">
        <v>153</v>
      </c>
      <c r="H206">
        <f t="shared" si="29"/>
        <v>0</v>
      </c>
    </row>
    <row r="207" spans="2:8" x14ac:dyDescent="0.5">
      <c r="B207">
        <f t="shared" si="26"/>
        <v>0</v>
      </c>
      <c r="C207" t="s">
        <v>379</v>
      </c>
      <c r="D207">
        <f t="shared" si="27"/>
        <v>0</v>
      </c>
      <c r="E207" t="s">
        <v>79</v>
      </c>
      <c r="F207" t="str">
        <f t="shared" si="28"/>
        <v>0.3017989961133+0.0330241569272555i</v>
      </c>
      <c r="G207" t="s">
        <v>153</v>
      </c>
      <c r="H207">
        <f t="shared" si="29"/>
        <v>0</v>
      </c>
    </row>
    <row r="208" spans="2:8" x14ac:dyDescent="0.5">
      <c r="B208">
        <f t="shared" si="26"/>
        <v>0</v>
      </c>
      <c r="C208" t="s">
        <v>408</v>
      </c>
      <c r="D208">
        <f t="shared" si="27"/>
        <v>0</v>
      </c>
      <c r="E208" t="s">
        <v>79</v>
      </c>
      <c r="F208" t="str">
        <f t="shared" si="28"/>
        <v>0.305520131282234+0.0666290281248016i</v>
      </c>
      <c r="G208" t="s">
        <v>153</v>
      </c>
      <c r="H208">
        <f t="shared" si="29"/>
        <v>0</v>
      </c>
    </row>
    <row r="209" spans="1:9" x14ac:dyDescent="0.5">
      <c r="B209">
        <f t="shared" si="26"/>
        <v>0</v>
      </c>
      <c r="C209" t="s">
        <v>381</v>
      </c>
      <c r="D209">
        <f t="shared" si="27"/>
        <v>0</v>
      </c>
      <c r="E209" t="s">
        <v>79</v>
      </c>
      <c r="F209" t="str">
        <f t="shared" si="28"/>
        <v>0.312213767750718+0.101362834513276i</v>
      </c>
      <c r="G209" t="s">
        <v>153</v>
      </c>
      <c r="H209">
        <f t="shared" si="29"/>
        <v>0</v>
      </c>
    </row>
    <row r="210" spans="1:9" x14ac:dyDescent="0.5">
      <c r="B210">
        <f t="shared" si="26"/>
        <v>0</v>
      </c>
      <c r="C210" t="s">
        <v>382</v>
      </c>
      <c r="D210">
        <f t="shared" si="27"/>
        <v>0</v>
      </c>
      <c r="E210" t="s">
        <v>79</v>
      </c>
      <c r="F210" t="str">
        <f t="shared" si="28"/>
        <v>0.322669832783103+0.137686738537811i</v>
      </c>
      <c r="G210" t="s">
        <v>153</v>
      </c>
      <c r="H210">
        <f t="shared" si="29"/>
        <v>0</v>
      </c>
    </row>
    <row r="211" spans="1:9" x14ac:dyDescent="0.5">
      <c r="B211">
        <f t="shared" si="26"/>
        <v>0</v>
      </c>
      <c r="C211" t="s">
        <v>383</v>
      </c>
      <c r="D211">
        <f t="shared" si="27"/>
        <v>0</v>
      </c>
      <c r="E211" t="s">
        <v>79</v>
      </c>
      <c r="F211" t="str">
        <f t="shared" si="28"/>
        <v>0.338088483436254+0.175872232446824i</v>
      </c>
      <c r="G211" t="s">
        <v>153</v>
      </c>
      <c r="H211">
        <f t="shared" si="29"/>
        <v>0</v>
      </c>
    </row>
    <row r="212" spans="1:9" x14ac:dyDescent="0.5">
      <c r="B212">
        <f t="shared" si="26"/>
        <v>0</v>
      </c>
      <c r="C212" t="s">
        <v>409</v>
      </c>
      <c r="D212">
        <f t="shared" si="27"/>
        <v>0</v>
      </c>
      <c r="E212" t="s">
        <v>79</v>
      </c>
      <c r="F212" t="str">
        <f t="shared" si="28"/>
        <v>0.36014073912618+0.215819318690556i</v>
      </c>
      <c r="G212" t="s">
        <v>153</v>
      </c>
      <c r="H212">
        <f t="shared" si="29"/>
        <v>0</v>
      </c>
    </row>
    <row r="213" spans="1:9" x14ac:dyDescent="0.5">
      <c r="B213">
        <f t="shared" si="26"/>
        <v>0</v>
      </c>
      <c r="C213" t="s">
        <v>385</v>
      </c>
      <c r="D213">
        <f t="shared" si="27"/>
        <v>0</v>
      </c>
      <c r="E213" t="s">
        <v>79</v>
      </c>
      <c r="F213" t="str">
        <f t="shared" si="28"/>
        <v>0.390974107220863+0.256765101821389i</v>
      </c>
      <c r="G213" t="s">
        <v>153</v>
      </c>
      <c r="H213">
        <f t="shared" si="29"/>
        <v>0</v>
      </c>
    </row>
    <row r="214" spans="1:9" x14ac:dyDescent="0.5">
      <c r="B214">
        <f t="shared" si="26"/>
        <v>0</v>
      </c>
      <c r="C214" t="s">
        <v>386</v>
      </c>
      <c r="D214">
        <f t="shared" si="27"/>
        <v>0</v>
      </c>
      <c r="E214" t="s">
        <v>79</v>
      </c>
      <c r="F214" t="str">
        <f t="shared" si="28"/>
        <v>0.433070699286322+0.296874058040474i</v>
      </c>
      <c r="G214" t="s">
        <v>153</v>
      </c>
      <c r="H214">
        <f t="shared" si="29"/>
        <v>0</v>
      </c>
    </row>
    <row r="215" spans="1:9" x14ac:dyDescent="0.5">
      <c r="B215">
        <f t="shared" si="26"/>
        <v>0</v>
      </c>
      <c r="C215" t="s">
        <v>387</v>
      </c>
      <c r="D215">
        <f t="shared" si="27"/>
        <v>0</v>
      </c>
      <c r="E215" t="s">
        <v>79</v>
      </c>
      <c r="F215" t="str">
        <f t="shared" si="28"/>
        <v>0.488823519986513+0.332766105802058i</v>
      </c>
      <c r="G215" t="s">
        <v>153</v>
      </c>
      <c r="H215">
        <f t="shared" si="29"/>
        <v>0</v>
      </c>
    </row>
    <row r="216" spans="1:9" x14ac:dyDescent="0.5">
      <c r="B216">
        <f t="shared" si="26"/>
        <v>0</v>
      </c>
      <c r="C216" t="s">
        <v>388</v>
      </c>
      <c r="D216">
        <f t="shared" si="27"/>
        <v>0</v>
      </c>
      <c r="E216" t="s">
        <v>79</v>
      </c>
      <c r="F216" t="str">
        <f t="shared" si="28"/>
        <v>0.559696063859138+0.35916389936318i</v>
      </c>
      <c r="G216" t="s">
        <v>153</v>
      </c>
      <c r="H216">
        <f t="shared" si="29"/>
        <v>0</v>
      </c>
    </row>
    <row r="217" spans="1:9" x14ac:dyDescent="0.5">
      <c r="B217">
        <f t="shared" si="26"/>
        <v>0</v>
      </c>
      <c r="C217" t="s">
        <v>389</v>
      </c>
      <c r="D217">
        <f t="shared" si="27"/>
        <v>0</v>
      </c>
      <c r="E217" t="s">
        <v>79</v>
      </c>
      <c r="F217" t="str">
        <f t="shared" si="28"/>
        <v>0.644944978518702+0.369003474608432i</v>
      </c>
      <c r="G217" t="s">
        <v>153</v>
      </c>
      <c r="H217">
        <f t="shared" si="29"/>
        <v>0</v>
      </c>
    </row>
    <row r="218" spans="1:9" x14ac:dyDescent="0.5">
      <c r="B218">
        <f t="shared" si="26"/>
        <v>0</v>
      </c>
      <c r="C218" t="s">
        <v>390</v>
      </c>
      <c r="D218">
        <f t="shared" si="27"/>
        <v>0</v>
      </c>
      <c r="E218" t="s">
        <v>79</v>
      </c>
      <c r="F218" t="str">
        <f t="shared" si="28"/>
        <v>0.74018020999371+0.354440797744843i</v>
      </c>
      <c r="G218" t="s">
        <v>153</v>
      </c>
      <c r="H218">
        <f t="shared" si="29"/>
        <v>0</v>
      </c>
    </row>
    <row r="219" spans="1:9" x14ac:dyDescent="0.5">
      <c r="B219">
        <f t="shared" si="26"/>
        <v>0</v>
      </c>
      <c r="C219" t="s">
        <v>391</v>
      </c>
      <c r="D219">
        <f t="shared" si="27"/>
        <v>0</v>
      </c>
      <c r="E219" t="s">
        <v>79</v>
      </c>
      <c r="F219" t="str">
        <f t="shared" si="28"/>
        <v>0.836457220230025+0.308999665929531i</v>
      </c>
      <c r="G219" t="s">
        <v>153</v>
      </c>
      <c r="H219">
        <f t="shared" si="29"/>
        <v>0</v>
      </c>
    </row>
    <row r="220" spans="1:9" x14ac:dyDescent="0.5">
      <c r="B220">
        <f t="shared" si="26"/>
        <v>0</v>
      </c>
      <c r="C220" t="s">
        <v>392</v>
      </c>
      <c r="D220">
        <f t="shared" si="27"/>
        <v>0</v>
      </c>
      <c r="E220" t="s">
        <v>79</v>
      </c>
      <c r="F220" t="str">
        <f t="shared" si="28"/>
        <v>0.920853104206203+0.230497381898169i</v>
      </c>
      <c r="G220" t="s">
        <v>153</v>
      </c>
      <c r="H220">
        <f t="shared" si="29"/>
        <v>0</v>
      </c>
    </row>
    <row r="221" spans="1:9" x14ac:dyDescent="0.5">
      <c r="B221">
        <f t="shared" si="26"/>
        <v>0</v>
      </c>
      <c r="C221" t="s">
        <v>393</v>
      </c>
      <c r="D221">
        <f t="shared" si="27"/>
        <v>0</v>
      </c>
      <c r="E221" t="s">
        <v>79</v>
      </c>
      <c r="F221" t="str">
        <f t="shared" si="28"/>
        <v>0.979132824885163+0.123544571356597i</v>
      </c>
      <c r="G221" t="s">
        <v>153</v>
      </c>
      <c r="H221">
        <f t="shared" si="29"/>
        <v>0</v>
      </c>
    </row>
    <row r="222" spans="1:9" x14ac:dyDescent="0.5">
      <c r="D222">
        <v>1</v>
      </c>
    </row>
    <row r="223" spans="1:9" x14ac:dyDescent="0.5">
      <c r="A223" t="s">
        <v>78</v>
      </c>
      <c r="B223">
        <f>H190</f>
        <v>0.53655423726769202</v>
      </c>
      <c r="C223" t="s">
        <v>362</v>
      </c>
      <c r="D223">
        <f>S2</f>
        <v>1</v>
      </c>
      <c r="E223" t="s">
        <v>79</v>
      </c>
      <c r="F223" t="str">
        <f>IMPRODUCT(C223,E223,D$255)</f>
        <v>0.999999999969753</v>
      </c>
      <c r="G223" t="s">
        <v>349</v>
      </c>
      <c r="H223">
        <f>IMABS(G223)</f>
        <v>0.53655423726769202</v>
      </c>
      <c r="I223">
        <f>H223/(MAX(H$223:H$254))</f>
        <v>1</v>
      </c>
    </row>
    <row r="224" spans="1:9" x14ac:dyDescent="0.5">
      <c r="B224">
        <f t="shared" ref="B224:B254" si="30">H191</f>
        <v>0.32244533932144898</v>
      </c>
      <c r="C224" t="s">
        <v>363</v>
      </c>
      <c r="D224">
        <f t="shared" ref="D224:D254" si="31">S3</f>
        <v>0</v>
      </c>
      <c r="E224" t="s">
        <v>79</v>
      </c>
      <c r="F224" t="str">
        <f t="shared" ref="F224:F254" si="32">IMPRODUCT(C224,E224,D$255)</f>
        <v>0.979132824885163-0.123544571356598i</v>
      </c>
      <c r="G224" t="s">
        <v>350</v>
      </c>
      <c r="H224">
        <f t="shared" ref="H224:H254" si="33">IMABS(G224)</f>
        <v>0.32244533932144898</v>
      </c>
      <c r="I224">
        <f t="shared" ref="I224:I254" si="34">H224/(MAX(H$223:H$254))</f>
        <v>0.60095572250709473</v>
      </c>
    </row>
    <row r="225" spans="2:9" x14ac:dyDescent="0.5">
      <c r="B225">
        <f t="shared" si="30"/>
        <v>0.10849660210550301</v>
      </c>
      <c r="C225" t="s">
        <v>364</v>
      </c>
      <c r="D225">
        <f t="shared" si="31"/>
        <v>0</v>
      </c>
      <c r="E225" t="s">
        <v>79</v>
      </c>
      <c r="F225" t="str">
        <f t="shared" si="32"/>
        <v>0.920853104206203-0.23049738189817i</v>
      </c>
      <c r="G225" t="s">
        <v>351</v>
      </c>
      <c r="H225">
        <f t="shared" si="33"/>
        <v>0.10849660210550301</v>
      </c>
      <c r="I225">
        <f t="shared" si="34"/>
        <v>0.20220994369181175</v>
      </c>
    </row>
    <row r="226" spans="2:9" x14ac:dyDescent="0.5">
      <c r="B226">
        <f t="shared" si="30"/>
        <v>2.6396279356317501E-2</v>
      </c>
      <c r="C226" t="s">
        <v>365</v>
      </c>
      <c r="D226">
        <f t="shared" si="31"/>
        <v>0</v>
      </c>
      <c r="E226" t="s">
        <v>79</v>
      </c>
      <c r="F226" t="str">
        <f t="shared" si="32"/>
        <v>0.836457220230024-0.308999665929532i</v>
      </c>
      <c r="G226" t="s">
        <v>424</v>
      </c>
      <c r="H226">
        <f t="shared" si="33"/>
        <v>2.6396279356317401E-2</v>
      </c>
      <c r="I226">
        <f t="shared" si="34"/>
        <v>4.9195920044795109E-2</v>
      </c>
    </row>
    <row r="227" spans="2:9" x14ac:dyDescent="0.5">
      <c r="B227">
        <f t="shared" si="30"/>
        <v>5.1309434018624103E-3</v>
      </c>
      <c r="C227" t="s">
        <v>404</v>
      </c>
      <c r="D227">
        <f t="shared" si="31"/>
        <v>0</v>
      </c>
      <c r="E227" t="s">
        <v>79</v>
      </c>
      <c r="F227" t="str">
        <f t="shared" si="32"/>
        <v>0.74018020999371-0.354440797744843i</v>
      </c>
      <c r="G227" t="s">
        <v>425</v>
      </c>
      <c r="H227">
        <f t="shared" si="33"/>
        <v>5.1309434018623999E-3</v>
      </c>
      <c r="I227">
        <f t="shared" si="34"/>
        <v>9.56276746222493E-3</v>
      </c>
    </row>
    <row r="228" spans="2:9" x14ac:dyDescent="0.5">
      <c r="B228">
        <f t="shared" si="30"/>
        <v>8.3995083752861797E-4</v>
      </c>
      <c r="C228" t="s">
        <v>419</v>
      </c>
      <c r="D228">
        <f t="shared" si="31"/>
        <v>0</v>
      </c>
      <c r="E228" t="s">
        <v>79</v>
      </c>
      <c r="F228" t="str">
        <f t="shared" si="32"/>
        <v>0.644944978518702-0.369003474608432i</v>
      </c>
      <c r="G228" t="s">
        <v>426</v>
      </c>
      <c r="H228">
        <f t="shared" si="33"/>
        <v>8.39950837528657E-4</v>
      </c>
      <c r="I228">
        <f t="shared" si="34"/>
        <v>1.5654537401586068E-3</v>
      </c>
    </row>
    <row r="229" spans="2:9" x14ac:dyDescent="0.5">
      <c r="B229">
        <f t="shared" si="30"/>
        <v>1.19589777822863E-4</v>
      </c>
      <c r="C229" t="s">
        <v>405</v>
      </c>
      <c r="D229">
        <f t="shared" si="31"/>
        <v>0</v>
      </c>
      <c r="E229" t="s">
        <v>79</v>
      </c>
      <c r="F229" t="str">
        <f t="shared" si="32"/>
        <v>0.559696063859138-0.35916389936318i</v>
      </c>
      <c r="G229" t="s">
        <v>427</v>
      </c>
      <c r="H229">
        <f t="shared" si="33"/>
        <v>1.1958977782287901E-4</v>
      </c>
      <c r="I229">
        <f t="shared" si="34"/>
        <v>2.2288478874357397E-4</v>
      </c>
    </row>
    <row r="230" spans="2:9" x14ac:dyDescent="0.5">
      <c r="B230">
        <f t="shared" si="30"/>
        <v>1.51312879783821E-5</v>
      </c>
      <c r="C230" t="s">
        <v>369</v>
      </c>
      <c r="D230">
        <f t="shared" si="31"/>
        <v>0</v>
      </c>
      <c r="E230" t="s">
        <v>79</v>
      </c>
      <c r="F230" t="str">
        <f t="shared" si="32"/>
        <v>0.488823519986513-0.332766105802058i</v>
      </c>
      <c r="G230" t="s">
        <v>428</v>
      </c>
      <c r="H230">
        <f t="shared" si="33"/>
        <v>1.51312879783666E-5</v>
      </c>
      <c r="I230">
        <f t="shared" si="34"/>
        <v>2.8200854503395628E-5</v>
      </c>
    </row>
    <row r="231" spans="2:9" x14ac:dyDescent="0.5">
      <c r="B231">
        <f t="shared" si="30"/>
        <v>1.72764925323492E-6</v>
      </c>
      <c r="C231" t="s">
        <v>370</v>
      </c>
      <c r="D231">
        <f t="shared" si="31"/>
        <v>0</v>
      </c>
      <c r="E231" t="s">
        <v>79</v>
      </c>
      <c r="F231" t="str">
        <f t="shared" si="32"/>
        <v>0.433070699286322-0.296874058040474i</v>
      </c>
      <c r="G231" t="s">
        <v>429</v>
      </c>
      <c r="H231">
        <f t="shared" si="33"/>
        <v>1.7276492532691799E-6</v>
      </c>
      <c r="I231">
        <f t="shared" si="34"/>
        <v>3.2198967658273084E-6</v>
      </c>
    </row>
    <row r="232" spans="2:9" x14ac:dyDescent="0.5">
      <c r="B232">
        <f t="shared" si="30"/>
        <v>1.80043813013E-7</v>
      </c>
      <c r="C232" t="s">
        <v>420</v>
      </c>
      <c r="D232">
        <f t="shared" si="31"/>
        <v>0</v>
      </c>
      <c r="E232" t="s">
        <v>79</v>
      </c>
      <c r="F232" t="str">
        <f t="shared" si="32"/>
        <v>0.390974107220862-0.256765101821389i</v>
      </c>
      <c r="G232" t="s">
        <v>430</v>
      </c>
      <c r="H232">
        <f t="shared" si="33"/>
        <v>1.8004381300418199E-7</v>
      </c>
      <c r="I232">
        <f t="shared" si="34"/>
        <v>3.3555566333987669E-7</v>
      </c>
    </row>
    <row r="233" spans="2:9" x14ac:dyDescent="0.5">
      <c r="B233">
        <f t="shared" si="30"/>
        <v>1.7275836221434499E-8</v>
      </c>
      <c r="C233" t="s">
        <v>372</v>
      </c>
      <c r="D233">
        <f t="shared" si="31"/>
        <v>0</v>
      </c>
      <c r="E233" t="s">
        <v>79</v>
      </c>
      <c r="F233" t="str">
        <f t="shared" si="32"/>
        <v>0.36014073912618-0.215819318690556i</v>
      </c>
      <c r="G233" t="s">
        <v>431</v>
      </c>
      <c r="H233">
        <f t="shared" si="33"/>
        <v>1.7275836152208101E-8</v>
      </c>
      <c r="I233">
        <f t="shared" si="34"/>
        <v>3.2197744332767282E-8</v>
      </c>
    </row>
    <row r="234" spans="2:9" x14ac:dyDescent="0.5">
      <c r="B234">
        <f t="shared" si="30"/>
        <v>1.5180206849398E-9</v>
      </c>
      <c r="C234" t="s">
        <v>373</v>
      </c>
      <c r="D234">
        <f t="shared" si="31"/>
        <v>0</v>
      </c>
      <c r="E234" t="s">
        <v>79</v>
      </c>
      <c r="F234" t="str">
        <f t="shared" si="32"/>
        <v>0.338088483436254-0.175872232446824i</v>
      </c>
      <c r="G234" t="s">
        <v>432</v>
      </c>
      <c r="H234">
        <f t="shared" si="33"/>
        <v>1.51802066941714E-9</v>
      </c>
      <c r="I234">
        <f t="shared" si="34"/>
        <v>2.82920264901344E-9</v>
      </c>
    </row>
    <row r="235" spans="2:9" x14ac:dyDescent="0.5">
      <c r="B235">
        <f t="shared" si="30"/>
        <v>1.2667637561634099E-10</v>
      </c>
      <c r="C235" t="s">
        <v>374</v>
      </c>
      <c r="D235">
        <f t="shared" si="31"/>
        <v>0</v>
      </c>
      <c r="E235" t="s">
        <v>79</v>
      </c>
      <c r="F235" t="str">
        <f t="shared" si="32"/>
        <v>0.322669832783103-0.13768673853781i</v>
      </c>
      <c r="G235" t="s">
        <v>433</v>
      </c>
      <c r="H235">
        <f t="shared" si="33"/>
        <v>1.26676435625242E-10</v>
      </c>
      <c r="I235">
        <f t="shared" si="34"/>
        <v>2.3609250813173977E-10</v>
      </c>
    </row>
    <row r="236" spans="2:9" x14ac:dyDescent="0.5">
      <c r="B236">
        <f t="shared" si="30"/>
        <v>0</v>
      </c>
      <c r="C236" t="s">
        <v>375</v>
      </c>
      <c r="D236">
        <f t="shared" si="31"/>
        <v>0</v>
      </c>
      <c r="E236" t="s">
        <v>79</v>
      </c>
      <c r="F236" t="str">
        <f t="shared" si="32"/>
        <v>0.312213767750718-0.101362834513276i</v>
      </c>
      <c r="G236" t="s">
        <v>153</v>
      </c>
      <c r="H236">
        <f t="shared" si="33"/>
        <v>0</v>
      </c>
      <c r="I236">
        <f t="shared" si="34"/>
        <v>0</v>
      </c>
    </row>
    <row r="237" spans="2:9" x14ac:dyDescent="0.5">
      <c r="B237">
        <f t="shared" si="30"/>
        <v>0</v>
      </c>
      <c r="C237" t="s">
        <v>407</v>
      </c>
      <c r="D237">
        <f t="shared" si="31"/>
        <v>0</v>
      </c>
      <c r="E237" t="s">
        <v>79</v>
      </c>
      <c r="F237" t="str">
        <f t="shared" si="32"/>
        <v>0.305520131282234-0.0666290281248012i</v>
      </c>
      <c r="G237" t="s">
        <v>153</v>
      </c>
      <c r="H237">
        <f t="shared" si="33"/>
        <v>0</v>
      </c>
      <c r="I237">
        <f t="shared" si="34"/>
        <v>0</v>
      </c>
    </row>
    <row r="238" spans="2:9" x14ac:dyDescent="0.5">
      <c r="B238">
        <f t="shared" si="30"/>
        <v>0</v>
      </c>
      <c r="C238" t="s">
        <v>421</v>
      </c>
      <c r="D238">
        <f t="shared" si="31"/>
        <v>0</v>
      </c>
      <c r="E238" t="s">
        <v>79</v>
      </c>
      <c r="F238" t="str">
        <f t="shared" si="32"/>
        <v>0.3017989961133-0.0330241569272551i</v>
      </c>
      <c r="G238" t="s">
        <v>153</v>
      </c>
      <c r="H238">
        <f t="shared" si="33"/>
        <v>0</v>
      </c>
      <c r="I238">
        <f t="shared" si="34"/>
        <v>0</v>
      </c>
    </row>
    <row r="239" spans="2:9" x14ac:dyDescent="0.5">
      <c r="B239">
        <f t="shared" si="30"/>
        <v>0</v>
      </c>
      <c r="C239" t="s">
        <v>378</v>
      </c>
      <c r="D239">
        <f t="shared" si="31"/>
        <v>0</v>
      </c>
      <c r="E239" t="s">
        <v>79</v>
      </c>
      <c r="F239" t="str">
        <f t="shared" si="32"/>
        <v>0.300606235239539</v>
      </c>
      <c r="G239" t="s">
        <v>153</v>
      </c>
      <c r="H239">
        <f t="shared" si="33"/>
        <v>0</v>
      </c>
      <c r="I239">
        <f t="shared" si="34"/>
        <v>0</v>
      </c>
    </row>
    <row r="240" spans="2:9" x14ac:dyDescent="0.5">
      <c r="B240">
        <f t="shared" si="30"/>
        <v>0</v>
      </c>
      <c r="C240" t="s">
        <v>379</v>
      </c>
      <c r="D240">
        <f t="shared" si="31"/>
        <v>0</v>
      </c>
      <c r="E240" t="s">
        <v>79</v>
      </c>
      <c r="F240" t="str">
        <f t="shared" si="32"/>
        <v>0.3017989961133+0.0330241569272555i</v>
      </c>
      <c r="G240" t="s">
        <v>153</v>
      </c>
      <c r="H240">
        <f t="shared" si="33"/>
        <v>0</v>
      </c>
      <c r="I240">
        <f t="shared" si="34"/>
        <v>0</v>
      </c>
    </row>
    <row r="241" spans="2:9" x14ac:dyDescent="0.5">
      <c r="B241">
        <f t="shared" si="30"/>
        <v>0</v>
      </c>
      <c r="C241" t="s">
        <v>422</v>
      </c>
      <c r="D241">
        <f t="shared" si="31"/>
        <v>0</v>
      </c>
      <c r="E241" t="s">
        <v>79</v>
      </c>
      <c r="F241" t="str">
        <f t="shared" si="32"/>
        <v>0.305520131282234+0.0666290281248015i</v>
      </c>
      <c r="G241" t="s">
        <v>153</v>
      </c>
      <c r="H241">
        <f t="shared" si="33"/>
        <v>0</v>
      </c>
      <c r="I241">
        <f t="shared" si="34"/>
        <v>0</v>
      </c>
    </row>
    <row r="242" spans="2:9" x14ac:dyDescent="0.5">
      <c r="B242">
        <f t="shared" si="30"/>
        <v>0</v>
      </c>
      <c r="C242" t="s">
        <v>381</v>
      </c>
      <c r="D242">
        <f t="shared" si="31"/>
        <v>0</v>
      </c>
      <c r="E242" t="s">
        <v>79</v>
      </c>
      <c r="F242" t="str">
        <f t="shared" si="32"/>
        <v>0.312213767750718+0.101362834513276i</v>
      </c>
      <c r="G242" t="s">
        <v>153</v>
      </c>
      <c r="H242">
        <f t="shared" si="33"/>
        <v>0</v>
      </c>
      <c r="I242">
        <f t="shared" si="34"/>
        <v>0</v>
      </c>
    </row>
    <row r="243" spans="2:9" x14ac:dyDescent="0.5">
      <c r="B243">
        <f t="shared" si="30"/>
        <v>0</v>
      </c>
      <c r="C243" t="s">
        <v>382</v>
      </c>
      <c r="D243">
        <f t="shared" si="31"/>
        <v>0</v>
      </c>
      <c r="E243" t="s">
        <v>79</v>
      </c>
      <c r="F243" t="str">
        <f t="shared" si="32"/>
        <v>0.322669832783103+0.137686738537811i</v>
      </c>
      <c r="G243" t="s">
        <v>153</v>
      </c>
      <c r="H243">
        <f t="shared" si="33"/>
        <v>0</v>
      </c>
      <c r="I243">
        <f t="shared" si="34"/>
        <v>0</v>
      </c>
    </row>
    <row r="244" spans="2:9" x14ac:dyDescent="0.5">
      <c r="B244">
        <f t="shared" si="30"/>
        <v>0</v>
      </c>
      <c r="C244" t="s">
        <v>383</v>
      </c>
      <c r="D244">
        <f t="shared" si="31"/>
        <v>0</v>
      </c>
      <c r="E244" t="s">
        <v>79</v>
      </c>
      <c r="F244" t="str">
        <f t="shared" si="32"/>
        <v>0.338088483436254+0.175872232446824i</v>
      </c>
      <c r="G244" t="s">
        <v>153</v>
      </c>
      <c r="H244">
        <f t="shared" si="33"/>
        <v>0</v>
      </c>
      <c r="I244">
        <f t="shared" si="34"/>
        <v>0</v>
      </c>
    </row>
    <row r="245" spans="2:9" x14ac:dyDescent="0.5">
      <c r="B245">
        <f t="shared" si="30"/>
        <v>0</v>
      </c>
      <c r="C245" t="s">
        <v>409</v>
      </c>
      <c r="D245">
        <f t="shared" si="31"/>
        <v>0</v>
      </c>
      <c r="E245" t="s">
        <v>79</v>
      </c>
      <c r="F245" t="str">
        <f t="shared" si="32"/>
        <v>0.36014073912618+0.215819318690556i</v>
      </c>
      <c r="G245" t="s">
        <v>153</v>
      </c>
      <c r="H245">
        <f t="shared" si="33"/>
        <v>0</v>
      </c>
      <c r="I245">
        <f t="shared" si="34"/>
        <v>0</v>
      </c>
    </row>
    <row r="246" spans="2:9" x14ac:dyDescent="0.5">
      <c r="B246">
        <f t="shared" si="30"/>
        <v>0</v>
      </c>
      <c r="C246" t="s">
        <v>423</v>
      </c>
      <c r="D246">
        <f t="shared" si="31"/>
        <v>0</v>
      </c>
      <c r="E246" t="s">
        <v>79</v>
      </c>
      <c r="F246" t="str">
        <f t="shared" si="32"/>
        <v>0.390974107220862+0.256765101821389i</v>
      </c>
      <c r="G246" t="s">
        <v>153</v>
      </c>
      <c r="H246">
        <f t="shared" si="33"/>
        <v>0</v>
      </c>
      <c r="I246">
        <f t="shared" si="34"/>
        <v>0</v>
      </c>
    </row>
    <row r="247" spans="2:9" x14ac:dyDescent="0.5">
      <c r="B247">
        <f t="shared" si="30"/>
        <v>0</v>
      </c>
      <c r="C247" t="s">
        <v>386</v>
      </c>
      <c r="D247">
        <f t="shared" si="31"/>
        <v>0</v>
      </c>
      <c r="E247" t="s">
        <v>79</v>
      </c>
      <c r="F247" t="str">
        <f t="shared" si="32"/>
        <v>0.433070699286322+0.296874058040474i</v>
      </c>
      <c r="G247" t="s">
        <v>153</v>
      </c>
      <c r="H247">
        <f t="shared" si="33"/>
        <v>0</v>
      </c>
      <c r="I247">
        <f t="shared" si="34"/>
        <v>0</v>
      </c>
    </row>
    <row r="248" spans="2:9" x14ac:dyDescent="0.5">
      <c r="B248">
        <f t="shared" si="30"/>
        <v>0</v>
      </c>
      <c r="C248" t="s">
        <v>387</v>
      </c>
      <c r="D248">
        <f t="shared" si="31"/>
        <v>0</v>
      </c>
      <c r="E248" t="s">
        <v>79</v>
      </c>
      <c r="F248" t="str">
        <f t="shared" si="32"/>
        <v>0.488823519986513+0.332766105802058i</v>
      </c>
      <c r="G248" t="s">
        <v>153</v>
      </c>
      <c r="H248">
        <f t="shared" si="33"/>
        <v>0</v>
      </c>
      <c r="I248">
        <f t="shared" si="34"/>
        <v>0</v>
      </c>
    </row>
    <row r="249" spans="2:9" x14ac:dyDescent="0.5">
      <c r="B249">
        <f t="shared" si="30"/>
        <v>0</v>
      </c>
      <c r="C249" t="s">
        <v>388</v>
      </c>
      <c r="D249">
        <f t="shared" si="31"/>
        <v>0</v>
      </c>
      <c r="E249" t="s">
        <v>79</v>
      </c>
      <c r="F249" t="str">
        <f t="shared" si="32"/>
        <v>0.559696063859138+0.35916389936318i</v>
      </c>
      <c r="G249" t="s">
        <v>153</v>
      </c>
      <c r="H249">
        <f t="shared" si="33"/>
        <v>0</v>
      </c>
      <c r="I249">
        <f t="shared" si="34"/>
        <v>0</v>
      </c>
    </row>
    <row r="250" spans="2:9" x14ac:dyDescent="0.5">
      <c r="B250">
        <f t="shared" si="30"/>
        <v>0</v>
      </c>
      <c r="C250" t="s">
        <v>389</v>
      </c>
      <c r="D250">
        <f t="shared" si="31"/>
        <v>0</v>
      </c>
      <c r="E250" t="s">
        <v>79</v>
      </c>
      <c r="F250" t="str">
        <f t="shared" si="32"/>
        <v>0.644944978518702+0.369003474608432i</v>
      </c>
      <c r="G250" t="s">
        <v>153</v>
      </c>
      <c r="H250">
        <f t="shared" si="33"/>
        <v>0</v>
      </c>
      <c r="I250">
        <f t="shared" si="34"/>
        <v>0</v>
      </c>
    </row>
    <row r="251" spans="2:9" x14ac:dyDescent="0.5">
      <c r="B251">
        <f t="shared" si="30"/>
        <v>0</v>
      </c>
      <c r="C251" t="s">
        <v>390</v>
      </c>
      <c r="D251">
        <f t="shared" si="31"/>
        <v>0</v>
      </c>
      <c r="E251" t="s">
        <v>79</v>
      </c>
      <c r="F251" t="str">
        <f t="shared" si="32"/>
        <v>0.74018020999371+0.354440797744843i</v>
      </c>
      <c r="G251" t="s">
        <v>153</v>
      </c>
      <c r="H251">
        <f t="shared" si="33"/>
        <v>0</v>
      </c>
      <c r="I251">
        <f t="shared" si="34"/>
        <v>0</v>
      </c>
    </row>
    <row r="252" spans="2:9" x14ac:dyDescent="0.5">
      <c r="B252">
        <f t="shared" si="30"/>
        <v>0</v>
      </c>
      <c r="C252" t="s">
        <v>391</v>
      </c>
      <c r="D252">
        <f t="shared" si="31"/>
        <v>0</v>
      </c>
      <c r="E252" t="s">
        <v>79</v>
      </c>
      <c r="F252" t="str">
        <f t="shared" si="32"/>
        <v>0.836457220230025+0.308999665929531i</v>
      </c>
      <c r="G252" t="s">
        <v>153</v>
      </c>
      <c r="H252">
        <f t="shared" si="33"/>
        <v>0</v>
      </c>
      <c r="I252">
        <f t="shared" si="34"/>
        <v>0</v>
      </c>
    </row>
    <row r="253" spans="2:9" x14ac:dyDescent="0.5">
      <c r="B253">
        <f t="shared" si="30"/>
        <v>0</v>
      </c>
      <c r="C253" t="s">
        <v>392</v>
      </c>
      <c r="D253">
        <f t="shared" si="31"/>
        <v>0</v>
      </c>
      <c r="E253" t="s">
        <v>79</v>
      </c>
      <c r="F253" t="str">
        <f t="shared" si="32"/>
        <v>0.920853104206203+0.230497381898169i</v>
      </c>
      <c r="G253" t="s">
        <v>153</v>
      </c>
      <c r="H253">
        <f t="shared" si="33"/>
        <v>0</v>
      </c>
      <c r="I253">
        <f t="shared" si="34"/>
        <v>0</v>
      </c>
    </row>
    <row r="254" spans="2:9" x14ac:dyDescent="0.5">
      <c r="B254">
        <f t="shared" si="30"/>
        <v>0</v>
      </c>
      <c r="C254" t="s">
        <v>393</v>
      </c>
      <c r="D254">
        <f t="shared" si="31"/>
        <v>0</v>
      </c>
      <c r="E254" t="s">
        <v>79</v>
      </c>
      <c r="F254" t="str">
        <f t="shared" si="32"/>
        <v>0.979132824885163+0.123544571356597i</v>
      </c>
      <c r="G254" t="s">
        <v>153</v>
      </c>
      <c r="H254">
        <f t="shared" si="33"/>
        <v>0</v>
      </c>
      <c r="I254">
        <f t="shared" si="34"/>
        <v>0</v>
      </c>
    </row>
    <row r="255" spans="2:9" x14ac:dyDescent="0.5">
      <c r="D255">
        <v>1</v>
      </c>
    </row>
  </sheetData>
  <sheetProtection sheet="1" objects="1" scenarios="1" formatCell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108.30000305175781</v>
      </c>
      <c r="C1" s="2" t="s">
        <v>21</v>
      </c>
      <c r="D1">
        <v>523.7750244140625</v>
      </c>
      <c r="E1">
        <v>264200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0.91781301745606603</v>
      </c>
      <c r="M1">
        <f>I$7*(L$1*J1) + $I$4</f>
        <v>262262.33845582453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8.3812849211090043E-3</v>
      </c>
      <c r="O1">
        <f>I$10*(N$1*J1) + $I$4</f>
        <v>1938.6721343722099</v>
      </c>
      <c r="P1">
        <f>IF(ISNUMBER(D1),SUM(M1,O1)-$I$4,"")</f>
        <v>264201.01059019106</v>
      </c>
      <c r="Q1">
        <f>IF(ISNUMBER(P1),P1-E1,"")</f>
        <v>1.0105901910574175</v>
      </c>
      <c r="R1">
        <f>IF(ISNUMBER(P1),Q1*Q1,"")</f>
        <v>1.0212925342614676</v>
      </c>
      <c r="S1">
        <f>IF(ISNUMBER(P1),((IF(P1&gt;E1,I$5*(P1-E1),P1-E1)))^2,"")</f>
        <v>1.0212925342614676</v>
      </c>
      <c r="T1">
        <f>IF(ISNUMBER(P1),(M1*D1),"")</f>
        <v>137366462.72758862</v>
      </c>
    </row>
    <row r="2" spans="1:20" ht="14.7" thickTop="1" x14ac:dyDescent="0.5">
      <c r="A2">
        <v>523.44500732421875</v>
      </c>
      <c r="B2">
        <v>110.5</v>
      </c>
      <c r="C2" s="2" t="s">
        <v>22</v>
      </c>
      <c r="D2">
        <v>524.27398681640625</v>
      </c>
      <c r="E2">
        <v>196900</v>
      </c>
      <c r="F2" s="3" t="s">
        <v>25</v>
      </c>
      <c r="G2" s="4">
        <v>3.26092529296875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8.2171074687974369E-2</v>
      </c>
      <c r="M2">
        <f>I$7*((L$1*J2)+(L$2*J1)) + $I$4</f>
        <v>181088.19315566801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6.328567299310979E-2</v>
      </c>
      <c r="O2">
        <f>I$10*((N$1*J2)+(N$2*J1)) + $I$4</f>
        <v>15803.643381307143</v>
      </c>
      <c r="P2">
        <f t="shared" ref="P2:P30" si="3">IF(ISNUMBER(D2),SUM(M2,O2)-$I$4,"")</f>
        <v>196891.83653696941</v>
      </c>
      <c r="Q2">
        <f t="shared" ref="Q2:Q30" si="4">IF(ISNUMBER(P2),P2-E2,"")</f>
        <v>-8.1634630305925384</v>
      </c>
      <c r="R2">
        <f t="shared" ref="R2:R30" si="5">IF(ISNUMBER(P2),Q2*Q2,"")</f>
        <v>66.64212865185111</v>
      </c>
      <c r="S2">
        <f t="shared" ref="S2:S30" si="6">IF(ISNUMBER(P2),((IF(P2&gt;E2,I$5*(P2-E2),P2-E2)))^2,"")</f>
        <v>66.64212865185111</v>
      </c>
      <c r="T2">
        <f t="shared" ref="T2:T30" si="7">IF(ISNUMBER(P2),(M2*D2),"")</f>
        <v>94939828.991101518</v>
      </c>
    </row>
    <row r="3" spans="1:20" x14ac:dyDescent="0.5">
      <c r="A3">
        <v>523.45501708984375</v>
      </c>
      <c r="B3">
        <v>92</v>
      </c>
      <c r="D3">
        <v>524.77398681640625</v>
      </c>
      <c r="E3">
        <v>121700</v>
      </c>
      <c r="F3" s="7" t="s">
        <v>19</v>
      </c>
      <c r="G3" s="8">
        <f>IF(ISBLANK(G2),"",$G$2*$G$6)</f>
        <v>6.5218505859375</v>
      </c>
      <c r="H3" s="21" t="s">
        <v>435</v>
      </c>
      <c r="I3" s="21">
        <v>1.0044707023317239</v>
      </c>
      <c r="J3">
        <f>'hidden params'!J3</f>
        <v>0.20220994369181175</v>
      </c>
      <c r="K3">
        <f t="shared" si="0"/>
        <v>2</v>
      </c>
      <c r="L3">
        <f t="shared" si="1"/>
        <v>1.6371640737725141E-5</v>
      </c>
      <c r="M3">
        <f>I$7*((L$1*J3)+(L$2*J2)+(L$3*J1)) + $I$4</f>
        <v>67147.255375115623</v>
      </c>
      <c r="N3">
        <f t="shared" si="2"/>
        <v>0.19628907810722696</v>
      </c>
      <c r="O3">
        <f>I$10*((N$1*J3)+(N$2*J2)+(N$3*J1)) + $I$4</f>
        <v>54592.720761684875</v>
      </c>
      <c r="P3">
        <f t="shared" si="3"/>
        <v>121739.97613679476</v>
      </c>
      <c r="Q3">
        <f t="shared" si="4"/>
        <v>39.976136794764898</v>
      </c>
      <c r="R3">
        <f t="shared" si="5"/>
        <v>1598.091513033756</v>
      </c>
      <c r="S3">
        <f t="shared" si="6"/>
        <v>1598.091513033756</v>
      </c>
      <c r="T3">
        <f t="shared" si="7"/>
        <v>35237132.906978786</v>
      </c>
    </row>
    <row r="4" spans="1:20" x14ac:dyDescent="0.5">
      <c r="A4">
        <v>523.46502685546875</v>
      </c>
      <c r="B4">
        <v>78</v>
      </c>
      <c r="D4">
        <v>525.28497314453125</v>
      </c>
      <c r="E4">
        <v>121600</v>
      </c>
      <c r="F4" s="5" t="s">
        <v>26</v>
      </c>
      <c r="G4" s="6">
        <v>524.8472900390625</v>
      </c>
      <c r="H4" t="s">
        <v>11</v>
      </c>
      <c r="I4">
        <v>5.7310219004432022E-9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17652.966192945994</v>
      </c>
      <c r="N4">
        <f t="shared" si="2"/>
        <v>0.3177075748361482</v>
      </c>
      <c r="O4">
        <f>I$10*((N$1*J4)+(N$2*J3)+(N$3*J2)+(N$4*J1)) + $I$4</f>
        <v>103829.80132010885</v>
      </c>
      <c r="P4">
        <f t="shared" si="3"/>
        <v>121482.76751304911</v>
      </c>
      <c r="Q4">
        <f t="shared" si="4"/>
        <v>-117.23248695088841</v>
      </c>
      <c r="R4">
        <f t="shared" si="5"/>
        <v>13743.455996690222</v>
      </c>
      <c r="S4">
        <f t="shared" si="6"/>
        <v>13743.455996690222</v>
      </c>
      <c r="T4">
        <f t="shared" si="7"/>
        <v>9272837.8725829553</v>
      </c>
    </row>
    <row r="5" spans="1:20" ht="14.7" thickBot="1" x14ac:dyDescent="0.55000000000000004">
      <c r="A5">
        <v>523.4749755859375</v>
      </c>
      <c r="B5">
        <v>87</v>
      </c>
      <c r="D5">
        <v>525.78497314453125</v>
      </c>
      <c r="E5">
        <v>122000</v>
      </c>
      <c r="F5" s="9" t="s">
        <v>27</v>
      </c>
      <c r="G5" s="10">
        <f>($G$4-1.00794)*$G$6</f>
        <v>1047.6787000781251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3664.02681788268</v>
      </c>
      <c r="N5">
        <f t="shared" si="2"/>
        <v>0.27864131455725649</v>
      </c>
      <c r="O5">
        <f>I$10*((N$1*J5)+(N$2*J4)+(N$3*J3)+(N$4*J2)+(N$5*J1)) + $I$4</f>
        <v>118535.70857557221</v>
      </c>
      <c r="P5">
        <f t="shared" si="3"/>
        <v>122199.73539344915</v>
      </c>
      <c r="Q5">
        <f t="shared" si="4"/>
        <v>199.7353934491548</v>
      </c>
      <c r="R5">
        <f t="shared" si="5"/>
        <v>39894.227396288668</v>
      </c>
      <c r="S5">
        <f t="shared" si="6"/>
        <v>39894.227396288668</v>
      </c>
      <c r="T5">
        <f t="shared" si="7"/>
        <v>1926490.2420412872</v>
      </c>
    </row>
    <row r="6" spans="1:20" ht="14.7" thickTop="1" x14ac:dyDescent="0.5">
      <c r="A6">
        <v>523.4849853515625</v>
      </c>
      <c r="B6">
        <v>96.25</v>
      </c>
      <c r="D6">
        <v>526.2860107421875</v>
      </c>
      <c r="E6">
        <v>84710</v>
      </c>
      <c r="F6" t="s">
        <v>28</v>
      </c>
      <c r="G6">
        <v>2</v>
      </c>
      <c r="H6" t="s">
        <v>437</v>
      </c>
      <c r="I6">
        <f>SUM(S1:S30)</f>
        <v>11115290.091300912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635.32482381905447</v>
      </c>
      <c r="N6">
        <f t="shared" si="2"/>
        <v>0.12040576008238364</v>
      </c>
      <c r="O6">
        <f>I$10*((N$1*J6)+(N$2*J5)+(N$3*J4)+(N$4*J3)+(N$5*J2)+(N$6*J1)) + $I$4</f>
        <v>83820.931972324834</v>
      </c>
      <c r="P6">
        <f t="shared" si="3"/>
        <v>84456.256796138157</v>
      </c>
      <c r="Q6">
        <f t="shared" si="4"/>
        <v>-253.74320386184263</v>
      </c>
      <c r="R6">
        <f t="shared" si="5"/>
        <v>64385.61350607263</v>
      </c>
      <c r="S6">
        <f t="shared" si="6"/>
        <v>64385.61350607263</v>
      </c>
      <c r="T6">
        <f t="shared" si="7"/>
        <v>334362.56705321331</v>
      </c>
    </row>
    <row r="7" spans="1:20" x14ac:dyDescent="0.5">
      <c r="A7">
        <v>523.4949951171875</v>
      </c>
      <c r="B7">
        <v>109.5</v>
      </c>
      <c r="D7">
        <v>526.7860107421875</v>
      </c>
      <c r="E7">
        <v>37270</v>
      </c>
      <c r="F7" t="s">
        <v>29</v>
      </c>
      <c r="G7" s="11">
        <v>0.10000000149011612</v>
      </c>
      <c r="H7" s="21" t="s">
        <v>438</v>
      </c>
      <c r="I7" s="21">
        <v>285747.02414086519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95.256095026066234</v>
      </c>
      <c r="N7">
        <f t="shared" si="2"/>
        <v>1.6315497931230064E-2</v>
      </c>
      <c r="O7">
        <f>I$10*((N$1*J7)+(N$2*J6)+(N$3*J5)+(N$4*J4)+(N$5*J3)+(N$6*J2)+(N$7*J1)) + $I$4</f>
        <v>37616.963033888162</v>
      </c>
      <c r="P7">
        <f t="shared" si="3"/>
        <v>37712.219128908495</v>
      </c>
      <c r="Q7">
        <f t="shared" si="4"/>
        <v>442.21912890849489</v>
      </c>
      <c r="R7">
        <f t="shared" si="5"/>
        <v>195557.75797258804</v>
      </c>
      <c r="S7">
        <f t="shared" si="6"/>
        <v>195557.75797258804</v>
      </c>
      <c r="T7">
        <f t="shared" si="7"/>
        <v>50179.578297660162</v>
      </c>
    </row>
    <row r="8" spans="1:20" x14ac:dyDescent="0.5">
      <c r="A8">
        <v>523.5050048828125</v>
      </c>
      <c r="B8">
        <v>142</v>
      </c>
      <c r="D8">
        <v>527.28802490234375</v>
      </c>
      <c r="E8">
        <v>13340</v>
      </c>
      <c r="F8" t="s">
        <v>30</v>
      </c>
      <c r="G8" s="11">
        <v>2.9999999329447746E-2</v>
      </c>
      <c r="H8" s="21" t="s">
        <v>439</v>
      </c>
      <c r="I8" s="21">
        <v>8.1836579051193528E-2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12.636711535444318</v>
      </c>
      <c r="N8">
        <f t="shared" si="2"/>
        <v>0</v>
      </c>
      <c r="O8">
        <f>I$10*((N$1*J8)+(N$2*J7)+(N$3*J6)+(N$4*J5)+(N$5*J4)+(N$6*J3)+(N$7*J2)+(N$8*J1)) + $I$4</f>
        <v>11847.665918503602</v>
      </c>
      <c r="P8">
        <f t="shared" si="3"/>
        <v>11860.302630033315</v>
      </c>
      <c r="Q8">
        <f t="shared" si="4"/>
        <v>-1479.6973699666851</v>
      </c>
      <c r="R8">
        <f t="shared" si="5"/>
        <v>2189504.306686325</v>
      </c>
      <c r="S8">
        <f t="shared" si="6"/>
        <v>2189504.306686325</v>
      </c>
      <c r="T8">
        <f t="shared" si="7"/>
        <v>6663.1866667850982</v>
      </c>
    </row>
    <row r="9" spans="1:20" x14ac:dyDescent="0.5">
      <c r="A9">
        <v>523.5150146484375</v>
      </c>
      <c r="B9">
        <v>139.80000305175781</v>
      </c>
      <c r="D9">
        <f>D8 + (1/$G$6)</f>
        <v>527.78802490234375</v>
      </c>
      <c r="E9">
        <v>0</v>
      </c>
      <c r="F9" t="s">
        <v>31</v>
      </c>
      <c r="G9">
        <v>6</v>
      </c>
      <c r="H9" t="s">
        <v>445</v>
      </c>
      <c r="I9">
        <f>I3*I8</f>
        <v>8.2202446035977997E-2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1.5076603626906568</v>
      </c>
      <c r="N9">
        <f t="shared" si="2"/>
        <v>0</v>
      </c>
      <c r="O9">
        <f>I$10*((N$1*J9)+(N$2*J8)+(N$3*J7)+(N$4*J6)+(N$5*J5)+(N$6*J4)+(N$7*J3)+(N$8*J2)+(N$9*J1)) + $I$4</f>
        <v>2875.2086858254879</v>
      </c>
      <c r="P9">
        <f t="shared" si="3"/>
        <v>2876.7163461824475</v>
      </c>
      <c r="Q9">
        <f t="shared" si="4"/>
        <v>2876.7163461824475</v>
      </c>
      <c r="R9">
        <f t="shared" si="5"/>
        <v>8275496.9363932917</v>
      </c>
      <c r="S9">
        <f t="shared" si="6"/>
        <v>8275496.9363932917</v>
      </c>
      <c r="T9">
        <f t="shared" si="7"/>
        <v>795.72508504805296</v>
      </c>
    </row>
    <row r="10" spans="1:20" x14ac:dyDescent="0.5">
      <c r="A10">
        <v>523.5250244140625</v>
      </c>
      <c r="B10">
        <v>122.19999694824219</v>
      </c>
      <c r="D10">
        <f>D9 + (1/$G$6)</f>
        <v>528.28802490234375</v>
      </c>
      <c r="E10">
        <v>0</v>
      </c>
      <c r="F10" s="2" t="s">
        <v>22</v>
      </c>
      <c r="G10">
        <v>523.752685546875</v>
      </c>
      <c r="H10" s="22" t="s">
        <v>454</v>
      </c>
      <c r="I10" s="22">
        <v>231309.65628954605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0.16373917348960204</v>
      </c>
      <c r="N10">
        <f t="shared" si="2"/>
        <v>0</v>
      </c>
      <c r="O10">
        <f>I$10*((N1*J$10)+(N2*J$9)+(N3*J$8)+(N4*J$7)+(N5*J$6)+(N6*J$5)+(N7*J$4)+(N8*J$3)+(N9*J$2)+(N10*J$1)) + $I$4</f>
        <v>570.59988674109297</v>
      </c>
      <c r="P10">
        <f t="shared" si="3"/>
        <v>570.76362590885151</v>
      </c>
      <c r="Q10">
        <f t="shared" si="4"/>
        <v>570.76362590885151</v>
      </c>
      <c r="R10">
        <f t="shared" si="5"/>
        <v>325771.11666061939</v>
      </c>
      <c r="S10">
        <f t="shared" si="6"/>
        <v>325771.11666061939</v>
      </c>
      <c r="T10">
        <f t="shared" si="7"/>
        <v>86.501444561964064</v>
      </c>
    </row>
    <row r="11" spans="1:20" x14ac:dyDescent="0.5">
      <c r="A11">
        <v>523.53497314453125</v>
      </c>
      <c r="B11">
        <v>175.80000305175781</v>
      </c>
      <c r="D11">
        <f>D10 + (1/$G$6)</f>
        <v>528.78802490234375</v>
      </c>
      <c r="E11">
        <v>0</v>
      </c>
      <c r="F11" s="2" t="s">
        <v>32</v>
      </c>
      <c r="G11">
        <v>527.01361083984375</v>
      </c>
      <c r="H11" s="22" t="s">
        <v>455</v>
      </c>
      <c r="I11" s="22">
        <v>0.57402601653158836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7.8939628574178199E-3</v>
      </c>
      <c r="N11">
        <f t="shared" si="2"/>
        <v>0</v>
      </c>
      <c r="O11">
        <f t="shared" ref="O11:O30" si="9">I$10*((N2*J$10)+(N3*J$9)+(N4*J$8)+(N5*J$7)+(N6*J$6)+(N7*J$5)+(N8*J$4)+(N9*J$3)+(N10*J$2)+(N11*J$1)) + $I$4</f>
        <v>96.277731942151874</v>
      </c>
      <c r="P11">
        <f t="shared" si="3"/>
        <v>96.285625899278273</v>
      </c>
      <c r="Q11">
        <f t="shared" si="4"/>
        <v>96.285625899278273</v>
      </c>
      <c r="R11">
        <f t="shared" si="5"/>
        <v>9270.9217548157667</v>
      </c>
      <c r="S11">
        <f t="shared" si="6"/>
        <v>9270.9217548157667</v>
      </c>
      <c r="T11">
        <f t="shared" si="7"/>
        <v>4.174233028026431</v>
      </c>
    </row>
    <row r="12" spans="1:20" x14ac:dyDescent="0.5">
      <c r="A12">
        <v>523.54498291015625</v>
      </c>
      <c r="B12">
        <v>186.69999694824219</v>
      </c>
      <c r="E12">
        <v>0</v>
      </c>
      <c r="F12" t="s">
        <v>33</v>
      </c>
      <c r="G12" t="s">
        <v>34</v>
      </c>
      <c r="H12" t="s">
        <v>459</v>
      </c>
      <c r="I12">
        <f>I11*I22</f>
        <v>3.2164579148786632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1.5755099501033112E-6</v>
      </c>
      <c r="N12">
        <f t="shared" si="2"/>
        <v>0</v>
      </c>
      <c r="O12">
        <f t="shared" si="9"/>
        <v>14.184959277610698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523.55499267578125</v>
      </c>
      <c r="B13">
        <v>145</v>
      </c>
      <c r="E13">
        <v>0</v>
      </c>
      <c r="F13">
        <v>26420</v>
      </c>
      <c r="H13" s="23"/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5.7310219004432022E-9</v>
      </c>
      <c r="N13">
        <f t="shared" si="2"/>
        <v>0</v>
      </c>
      <c r="O13">
        <f t="shared" si="9"/>
        <v>1.8587642655948144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157</v>
      </c>
      <c r="E14">
        <v>0</v>
      </c>
      <c r="F14">
        <v>26420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5.7310219004432022E-9</v>
      </c>
      <c r="N14">
        <f t="shared" si="2"/>
        <v>0</v>
      </c>
      <c r="O14">
        <f t="shared" si="9"/>
        <v>0.21773288898881255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159.30000305175781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5.7310219004432022E-9</v>
      </c>
      <c r="N15">
        <f t="shared" si="2"/>
        <v>0</v>
      </c>
      <c r="O15">
        <f t="shared" si="9"/>
        <v>2.1497243682636662E-2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133.69999694824219</v>
      </c>
      <c r="E16">
        <v>0</v>
      </c>
      <c r="F16">
        <v>11209674.843510875</v>
      </c>
      <c r="H16" t="s">
        <v>456</v>
      </c>
      <c r="I16">
        <f>I7/(I7+I10)</f>
        <v>0.55264158641757044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5.7310219004432022E-9</v>
      </c>
      <c r="N16">
        <f t="shared" si="2"/>
        <v>0</v>
      </c>
      <c r="O16">
        <f t="shared" si="9"/>
        <v>1.2663700600559771E-3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117</v>
      </c>
      <c r="E17">
        <v>0</v>
      </c>
      <c r="F17">
        <v>11201516.597548271</v>
      </c>
      <c r="H17" t="s">
        <v>457</v>
      </c>
      <c r="I17">
        <f>I10/(I10+I7)</f>
        <v>0.44735841358242961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5.7310219004432022E-9</v>
      </c>
      <c r="N17">
        <f t="shared" si="2"/>
        <v>0</v>
      </c>
      <c r="O17">
        <f t="shared" si="9"/>
        <v>5.7310219004432022E-9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128.30000305175781</v>
      </c>
      <c r="E18">
        <v>0</v>
      </c>
      <c r="F18">
        <v>11119989.01151447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5.7310219004432022E-9</v>
      </c>
      <c r="N18">
        <f t="shared" si="2"/>
        <v>0</v>
      </c>
      <c r="O18">
        <f t="shared" si="9"/>
        <v>5.7310219004432022E-9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163.30000305175781</v>
      </c>
      <c r="E19">
        <v>0</v>
      </c>
      <c r="H19" t="s">
        <v>444</v>
      </c>
      <c r="I19">
        <v>8460.0733284955058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5.7310219004432022E-9</v>
      </c>
      <c r="N19">
        <f t="shared" si="2"/>
        <v>0</v>
      </c>
      <c r="O19">
        <f t="shared" si="9"/>
        <v>5.7310219004432022E-9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163.80000305175781</v>
      </c>
      <c r="E20">
        <v>0</v>
      </c>
      <c r="F20">
        <v>6.7777180514288049E-2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5.7310219004432022E-9</v>
      </c>
      <c r="N20">
        <f t="shared" si="2"/>
        <v>0</v>
      </c>
      <c r="O20">
        <f t="shared" si="9"/>
        <v>5.7310219004432022E-9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139</v>
      </c>
      <c r="E21">
        <v>0</v>
      </c>
      <c r="F21">
        <v>0.57506238846896596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5.7310219004432022E-9</v>
      </c>
      <c r="N21">
        <f t="shared" si="2"/>
        <v>0</v>
      </c>
      <c r="O21">
        <f t="shared" si="9"/>
        <v>5.7310219004432022E-9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132.30000305175781</v>
      </c>
      <c r="E22">
        <v>0</v>
      </c>
      <c r="F22">
        <v>286021.07496505318</v>
      </c>
      <c r="H22" s="22" t="s">
        <v>458</v>
      </c>
      <c r="I22" s="22">
        <v>5.6033312467496206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5.7310219004432022E-9</v>
      </c>
      <c r="N22">
        <f t="shared" si="2"/>
        <v>0</v>
      </c>
      <c r="O22">
        <f t="shared" si="9"/>
        <v>5.7310219004432022E-9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220.30000305175781</v>
      </c>
      <c r="E23">
        <v>0</v>
      </c>
      <c r="F23">
        <v>1.2339033374619368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5.7310219004432022E-9</v>
      </c>
      <c r="N23">
        <f t="shared" si="2"/>
        <v>0</v>
      </c>
      <c r="O23">
        <f t="shared" si="9"/>
        <v>5.7310219004432022E-9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359.79998779296875</v>
      </c>
      <c r="E24">
        <v>0</v>
      </c>
      <c r="F24">
        <v>5.5961468654393549</v>
      </c>
      <c r="H24" t="s">
        <v>446</v>
      </c>
      <c r="I24">
        <v>28974140815.517445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5.7310219004432022E-9</v>
      </c>
      <c r="N24">
        <f t="shared" si="2"/>
        <v>0</v>
      </c>
      <c r="O24">
        <f t="shared" si="9"/>
        <v>5.7310219004432022E-9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364</v>
      </c>
      <c r="E25">
        <v>0</v>
      </c>
      <c r="H25" t="s">
        <v>452</v>
      </c>
      <c r="I25">
        <v>21914680777.850666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5.7310219004432022E-9</v>
      </c>
      <c r="N25">
        <f t="shared" si="2"/>
        <v>0</v>
      </c>
      <c r="O25">
        <f t="shared" si="9"/>
        <v>5.7310219004432022E-9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354.5</v>
      </c>
      <c r="E26">
        <v>0</v>
      </c>
      <c r="H26" t="s">
        <v>453</v>
      </c>
      <c r="I26">
        <v>169.53575859534951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5.7310219004432022E-9</v>
      </c>
      <c r="N26">
        <f t="shared" si="2"/>
        <v>0</v>
      </c>
      <c r="O26">
        <f t="shared" si="9"/>
        <v>5.7310219004432022E-9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511.5</v>
      </c>
      <c r="E27">
        <v>0</v>
      </c>
      <c r="H27" t="s">
        <v>474</v>
      </c>
      <c r="I27">
        <f xml:space="preserve"> 1 + 1.5*EXP(-(I22 * 0.000239 * I19))</f>
        <v>1.0000180163176577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5.7310219004432022E-9</v>
      </c>
      <c r="N27">
        <f t="shared" si="2"/>
        <v>0</v>
      </c>
      <c r="O27">
        <f t="shared" si="9"/>
        <v>5.7310219004432022E-9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607.5</v>
      </c>
      <c r="E28">
        <v>0</v>
      </c>
      <c r="H28" t="s">
        <v>473</v>
      </c>
      <c r="I28">
        <f>(2^0.5)*(ABS((I3*I8)-I22*I11))/((((I3*I8*(1-I8))+(I22*I11*(1-I11))))^0.5)</f>
        <v>3.6865906675108047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5.7310219004432022E-9</v>
      </c>
      <c r="N28">
        <f t="shared" si="2"/>
        <v>0</v>
      </c>
      <c r="O28">
        <f t="shared" si="9"/>
        <v>5.7310219004432022E-9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554</v>
      </c>
      <c r="H29" t="s">
        <v>475</v>
      </c>
      <c r="I29">
        <f>(I24-I25)/I25</f>
        <v>0.32213382933699075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5.7310219004432022E-9</v>
      </c>
      <c r="N29">
        <f t="shared" si="2"/>
        <v>0</v>
      </c>
      <c r="O29">
        <f t="shared" si="9"/>
        <v>5.7310219004432022E-9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488</v>
      </c>
      <c r="H30" t="s">
        <v>476</v>
      </c>
      <c r="I30">
        <f>(I25-I6)/I6</f>
        <v>1970.5797426647111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5.7310219004432022E-9</v>
      </c>
      <c r="N30">
        <f t="shared" si="2"/>
        <v>0</v>
      </c>
      <c r="O30">
        <f t="shared" si="9"/>
        <v>5.7310219004432022E-9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864.5</v>
      </c>
      <c r="H31" t="s">
        <v>477</v>
      </c>
      <c r="I31">
        <f>(0.25* 0.0058*I22*I19)*EXP(-((I17-0.5)^2)/(2*((0.174318)^2)))</f>
        <v>65.672805979482533</v>
      </c>
    </row>
    <row r="32" spans="1:20" x14ac:dyDescent="0.5">
      <c r="A32">
        <v>523.7449951171875</v>
      </c>
      <c r="B32">
        <v>5918</v>
      </c>
      <c r="H32" t="s">
        <v>500</v>
      </c>
      <c r="I32">
        <f xml:space="preserve"> ($R$69 / 100)^-1</f>
        <v>44.190768465924791</v>
      </c>
    </row>
    <row r="33" spans="1:9" x14ac:dyDescent="0.5">
      <c r="A33">
        <v>523.7550048828125</v>
      </c>
      <c r="B33">
        <v>58460</v>
      </c>
      <c r="F33">
        <v>13340</v>
      </c>
      <c r="H33" t="s">
        <v>501</v>
      </c>
      <c r="I33">
        <f xml:space="preserve"> ($R$72 / 100)^-1</f>
        <v>32.541537487511469</v>
      </c>
    </row>
    <row r="34" spans="1:9" x14ac:dyDescent="0.5">
      <c r="A34">
        <v>523.7650146484375</v>
      </c>
      <c r="B34">
        <v>197000</v>
      </c>
    </row>
    <row r="35" spans="1:9" ht="14.7" thickBot="1" x14ac:dyDescent="0.55000000000000004">
      <c r="A35">
        <v>523.7750244140625</v>
      </c>
      <c r="B35">
        <v>264200</v>
      </c>
    </row>
    <row r="36" spans="1:9" x14ac:dyDescent="0.5">
      <c r="A36">
        <v>523.78497314453125</v>
      </c>
      <c r="B36">
        <v>146700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28110</v>
      </c>
      <c r="G37" s="13" t="s">
        <v>462</v>
      </c>
      <c r="H37">
        <f>AVERAGE(K101:K110)</f>
        <v>0.11463488009608551</v>
      </c>
      <c r="I37" s="19">
        <f>STDEV(K101:K110)</f>
        <v>8.3465776464477573E-2</v>
      </c>
    </row>
    <row r="38" spans="1:9" x14ac:dyDescent="0.5">
      <c r="A38">
        <v>523.80499267578125</v>
      </c>
      <c r="B38">
        <v>2154</v>
      </c>
      <c r="G38" s="13" t="s">
        <v>464</v>
      </c>
      <c r="H38">
        <f>AVERAGE(M101:M110)</f>
        <v>3.2078722393178891</v>
      </c>
      <c r="I38" s="19">
        <f>STDEV(M101:M110)</f>
        <v>0.11209876332690875</v>
      </c>
    </row>
    <row r="39" spans="1:9" x14ac:dyDescent="0.5">
      <c r="A39">
        <v>523.81500244140625</v>
      </c>
      <c r="B39">
        <v>855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1356</v>
      </c>
      <c r="G40" s="13" t="s">
        <v>509</v>
      </c>
      <c r="H40">
        <f>AVERAGE(Q101:Q110)</f>
        <v>0.55434523731408247</v>
      </c>
      <c r="I40" s="19">
        <f>STDEV(Q101:Q110)</f>
        <v>3.4718296077799818E-2</v>
      </c>
    </row>
    <row r="41" spans="1:9" x14ac:dyDescent="0.5">
      <c r="A41">
        <v>523.83502197265625</v>
      </c>
      <c r="B41">
        <v>2264</v>
      </c>
      <c r="G41" s="13" t="s">
        <v>510</v>
      </c>
      <c r="H41">
        <f>AVERAGE(R101:R110)</f>
        <v>0.44565476268591747</v>
      </c>
      <c r="I41" s="19">
        <f>STDEV(R101:R110)</f>
        <v>3.4718296077799797E-2</v>
      </c>
    </row>
    <row r="42" spans="1:9" ht="14.7" thickBot="1" x14ac:dyDescent="0.55000000000000004">
      <c r="A42">
        <v>523.844970703125</v>
      </c>
      <c r="B42">
        <v>2309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1395</v>
      </c>
      <c r="F43">
        <v>65.552860231110543</v>
      </c>
    </row>
    <row r="44" spans="1:9" x14ac:dyDescent="0.5">
      <c r="A44">
        <v>523.864990234375</v>
      </c>
      <c r="B44">
        <v>685.29998779296875</v>
      </c>
      <c r="F44">
        <f xml:space="preserve"> $F$51 / 2</f>
        <v>65.552860231110543</v>
      </c>
    </row>
    <row r="45" spans="1:9" x14ac:dyDescent="0.5">
      <c r="A45">
        <v>523.875</v>
      </c>
      <c r="B45">
        <v>464.79998779296875</v>
      </c>
    </row>
    <row r="46" spans="1:9" x14ac:dyDescent="0.5">
      <c r="A46">
        <v>523.885009765625</v>
      </c>
      <c r="B46">
        <v>436</v>
      </c>
    </row>
    <row r="47" spans="1:9" x14ac:dyDescent="0.5">
      <c r="A47">
        <v>523.89501953125</v>
      </c>
      <c r="B47">
        <v>528</v>
      </c>
    </row>
    <row r="48" spans="1:9" x14ac:dyDescent="0.5">
      <c r="A48">
        <v>523.905029296875</v>
      </c>
      <c r="B48">
        <v>541</v>
      </c>
    </row>
    <row r="49" spans="1:16" x14ac:dyDescent="0.5">
      <c r="A49">
        <v>523.91497802734375</v>
      </c>
      <c r="B49">
        <v>347.29998779296875</v>
      </c>
    </row>
    <row r="50" spans="1:16" x14ac:dyDescent="0.5">
      <c r="A50">
        <v>523.92498779296875</v>
      </c>
      <c r="B50">
        <v>197</v>
      </c>
      <c r="E50" t="s">
        <v>440</v>
      </c>
      <c r="F50">
        <f>MEDIAN(F54:F66)</f>
        <v>113.6775016784668</v>
      </c>
    </row>
    <row r="51" spans="1:16" x14ac:dyDescent="0.5">
      <c r="A51">
        <v>523.93499755859375</v>
      </c>
      <c r="B51">
        <v>194.19999694824219</v>
      </c>
      <c r="E51" t="s">
        <v>441</v>
      </c>
      <c r="F51">
        <f>AVERAGE(F54:F66)</f>
        <v>131.10572046222109</v>
      </c>
    </row>
    <row r="52" spans="1:16" x14ac:dyDescent="0.5">
      <c r="A52">
        <v>523.94500732421875</v>
      </c>
      <c r="B52">
        <v>397.29998779296875</v>
      </c>
      <c r="E52" t="s">
        <v>442</v>
      </c>
      <c r="F52">
        <f>SUM(E$1:E$10)</f>
        <v>961720</v>
      </c>
    </row>
    <row r="53" spans="1:16" x14ac:dyDescent="0.5">
      <c r="A53">
        <v>523.95501708984375</v>
      </c>
      <c r="B53">
        <v>1238</v>
      </c>
      <c r="E53" t="s">
        <v>443</v>
      </c>
      <c r="F53">
        <f>ABS(F52/F50)</f>
        <v>8460.0733284955058</v>
      </c>
    </row>
    <row r="54" spans="1:16" x14ac:dyDescent="0.5">
      <c r="A54">
        <v>523.96502685546875</v>
      </c>
      <c r="B54">
        <v>2005</v>
      </c>
      <c r="F54">
        <f>AVERAGE(B1:B10)</f>
        <v>108.55500030517578</v>
      </c>
    </row>
    <row r="55" spans="1:16" x14ac:dyDescent="0.5">
      <c r="A55">
        <v>523.9749755859375</v>
      </c>
      <c r="B55">
        <v>1502</v>
      </c>
      <c r="F55">
        <v>308</v>
      </c>
    </row>
    <row r="56" spans="1:16" x14ac:dyDescent="0.5">
      <c r="A56">
        <v>523.9849853515625</v>
      </c>
      <c r="B56">
        <v>590.70001220703125</v>
      </c>
      <c r="F56">
        <v>238.5</v>
      </c>
    </row>
    <row r="57" spans="1:16" x14ac:dyDescent="0.5">
      <c r="A57">
        <v>523.9949951171875</v>
      </c>
      <c r="B57">
        <v>296.5</v>
      </c>
      <c r="F57">
        <v>185</v>
      </c>
    </row>
    <row r="58" spans="1:16" x14ac:dyDescent="0.5">
      <c r="A58">
        <v>524.0050048828125</v>
      </c>
      <c r="B58">
        <v>285.5</v>
      </c>
      <c r="F58">
        <v>155.80000305175781</v>
      </c>
    </row>
    <row r="59" spans="1:16" x14ac:dyDescent="0.5">
      <c r="A59">
        <v>524.0150146484375</v>
      </c>
      <c r="B59">
        <v>303</v>
      </c>
      <c r="F59">
        <v>118.80000305175781</v>
      </c>
    </row>
    <row r="60" spans="1:16" x14ac:dyDescent="0.5">
      <c r="A60">
        <v>524.0250244140625</v>
      </c>
      <c r="B60">
        <v>308</v>
      </c>
      <c r="F60">
        <v>78</v>
      </c>
    </row>
    <row r="61" spans="1:16" x14ac:dyDescent="0.5">
      <c r="A61">
        <v>524.03497314453125</v>
      </c>
      <c r="B61">
        <v>247.80000305175781</v>
      </c>
      <c r="F61">
        <v>126.5</v>
      </c>
    </row>
    <row r="62" spans="1:16" x14ac:dyDescent="0.5">
      <c r="A62">
        <v>524.04498291015625</v>
      </c>
      <c r="B62">
        <v>181</v>
      </c>
      <c r="F62">
        <v>45</v>
      </c>
    </row>
    <row r="63" spans="1:16" x14ac:dyDescent="0.5">
      <c r="A63">
        <v>524.05499267578125</v>
      </c>
      <c r="B63">
        <v>163</v>
      </c>
      <c r="F63">
        <v>106.30000305175781</v>
      </c>
    </row>
    <row r="64" spans="1:16" x14ac:dyDescent="0.5">
      <c r="A64">
        <v>524.06500244140625</v>
      </c>
      <c r="B64">
        <v>238.19999694824219</v>
      </c>
      <c r="F64">
        <v>32.25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422.79998779296875</v>
      </c>
      <c r="F65">
        <f>AVERAGE(B$576:B$586)</f>
        <v>70.563636086203829</v>
      </c>
      <c r="I65" t="s">
        <v>493</v>
      </c>
      <c r="L65">
        <v>0.99992848261690692</v>
      </c>
      <c r="M65">
        <v>0.99948902177917665</v>
      </c>
      <c r="N65">
        <v>0.99998999219683637</v>
      </c>
      <c r="O65">
        <v>0.99985697034854992</v>
      </c>
      <c r="P65">
        <v>0.99971394069709962</v>
      </c>
    </row>
    <row r="66" spans="1:20" x14ac:dyDescent="0.5">
      <c r="A66">
        <v>524.08502197265625</v>
      </c>
      <c r="B66">
        <v>491.79998779296875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353.79998779296875</v>
      </c>
      <c r="I67" t="s">
        <v>478</v>
      </c>
      <c r="J67">
        <v>1.0044707023317239</v>
      </c>
      <c r="K67">
        <v>4.1704586447014496</v>
      </c>
      <c r="L67">
        <v>0.24085377362700855</v>
      </c>
      <c r="M67">
        <v>2.570581835636315</v>
      </c>
      <c r="N67">
        <v>-9.7160345360102678</v>
      </c>
      <c r="O67">
        <v>11.724975940673716</v>
      </c>
      <c r="P67">
        <v>0.8192330122435838</v>
      </c>
      <c r="Q67" s="12" t="s">
        <v>492</v>
      </c>
      <c r="R67">
        <v>415.1896750219168</v>
      </c>
      <c r="S67">
        <v>0.99999022709055163</v>
      </c>
      <c r="T67" s="12" t="s">
        <v>492</v>
      </c>
    </row>
    <row r="68" spans="1:20" x14ac:dyDescent="0.5">
      <c r="A68">
        <v>524.10400390625</v>
      </c>
      <c r="B68">
        <v>293</v>
      </c>
      <c r="I68" t="s">
        <v>479</v>
      </c>
      <c r="J68">
        <v>8.1836579051193528E-2</v>
      </c>
      <c r="K68">
        <v>0.30771903045914001</v>
      </c>
      <c r="L68">
        <v>0.26594578479298853</v>
      </c>
      <c r="M68">
        <v>2.570581835636315</v>
      </c>
      <c r="N68">
        <v>-0.70918037112668975</v>
      </c>
      <c r="O68">
        <v>0.87285352922907677</v>
      </c>
      <c r="P68">
        <v>0.8008988226861451</v>
      </c>
      <c r="Q68" s="12" t="s">
        <v>492</v>
      </c>
      <c r="R68">
        <v>376.01648801405042</v>
      </c>
      <c r="S68">
        <v>0.99998247057074341</v>
      </c>
      <c r="T68" s="12" t="s">
        <v>492</v>
      </c>
    </row>
    <row r="69" spans="1:20" x14ac:dyDescent="0.5">
      <c r="A69">
        <v>524.114990234375</v>
      </c>
      <c r="B69">
        <v>309.79998779296875</v>
      </c>
      <c r="I69" t="s">
        <v>480</v>
      </c>
      <c r="J69">
        <v>285747.02414086519</v>
      </c>
      <c r="K69">
        <v>6466.2153218992516</v>
      </c>
      <c r="L69">
        <v>44.190768465924798</v>
      </c>
      <c r="M69">
        <v>2.570581835636315</v>
      </c>
      <c r="N69">
        <v>269125.08848907775</v>
      </c>
      <c r="O69">
        <v>302368.95979265263</v>
      </c>
      <c r="P69">
        <v>1.1201244014388179E-7</v>
      </c>
      <c r="Q69" t="s">
        <v>486</v>
      </c>
      <c r="R69">
        <v>2.2629160675743698</v>
      </c>
      <c r="S69">
        <v>2.5861616101718513E-6</v>
      </c>
      <c r="T69" t="s">
        <v>486</v>
      </c>
    </row>
    <row r="70" spans="1:20" x14ac:dyDescent="0.5">
      <c r="A70">
        <v>524.125</v>
      </c>
      <c r="B70">
        <v>252</v>
      </c>
      <c r="I70" t="s">
        <v>481</v>
      </c>
      <c r="J70">
        <v>5.6033312467496206</v>
      </c>
      <c r="K70">
        <v>0.21846859614767267</v>
      </c>
      <c r="L70">
        <v>25.648222882166912</v>
      </c>
      <c r="M70">
        <v>2.570581835636315</v>
      </c>
      <c r="N70">
        <v>5.0417398418354473</v>
      </c>
      <c r="O70">
        <v>6.1649226516637938</v>
      </c>
      <c r="P70">
        <v>1.6825573965072396E-6</v>
      </c>
      <c r="Q70" t="s">
        <v>486</v>
      </c>
      <c r="R70">
        <v>3.8989056068102683</v>
      </c>
      <c r="S70">
        <v>3.8501388424021255E-5</v>
      </c>
      <c r="T70" t="s">
        <v>486</v>
      </c>
    </row>
    <row r="71" spans="1:20" x14ac:dyDescent="0.5">
      <c r="A71">
        <v>524.135009765625</v>
      </c>
      <c r="B71">
        <v>182.30000305175781</v>
      </c>
      <c r="I71" t="s">
        <v>482</v>
      </c>
      <c r="J71">
        <v>0.57402601653158836</v>
      </c>
      <c r="K71">
        <v>2.791635278832753E-2</v>
      </c>
      <c r="L71">
        <v>20.562357156182731</v>
      </c>
      <c r="M71">
        <v>2.570581835636315</v>
      </c>
      <c r="N71">
        <v>0.50226474713669844</v>
      </c>
      <c r="O71">
        <v>0.64578728592647827</v>
      </c>
      <c r="P71">
        <v>5.0349666059222333E-6</v>
      </c>
      <c r="Q71" t="s">
        <v>486</v>
      </c>
      <c r="R71">
        <v>4.8632556686202584</v>
      </c>
      <c r="S71">
        <v>1.1435840204358715E-4</v>
      </c>
      <c r="T71" t="s">
        <v>486</v>
      </c>
    </row>
    <row r="72" spans="1:20" x14ac:dyDescent="0.5">
      <c r="A72">
        <v>524.14398193359375</v>
      </c>
      <c r="B72">
        <v>156</v>
      </c>
      <c r="I72" t="s">
        <v>483</v>
      </c>
      <c r="J72">
        <v>231309.65628954605</v>
      </c>
      <c r="K72">
        <v>7108.1354523681066</v>
      </c>
      <c r="L72">
        <v>32.541537487511469</v>
      </c>
      <c r="M72">
        <v>2.570581835636315</v>
      </c>
      <c r="N72">
        <v>213037.61241044608</v>
      </c>
      <c r="O72">
        <v>249581.70016864603</v>
      </c>
      <c r="P72">
        <v>5.1490773922401856E-7</v>
      </c>
      <c r="Q72" t="s">
        <v>486</v>
      </c>
      <c r="R72">
        <v>3.0729955534023921</v>
      </c>
      <c r="S72">
        <v>1.1842699789606698E-5</v>
      </c>
      <c r="T72" t="s">
        <v>486</v>
      </c>
    </row>
    <row r="73" spans="1:20" x14ac:dyDescent="0.5">
      <c r="A73">
        <v>524.15399169921875</v>
      </c>
      <c r="B73">
        <v>190.5</v>
      </c>
    </row>
    <row r="74" spans="1:20" x14ac:dyDescent="0.5">
      <c r="A74">
        <v>524.16400146484375</v>
      </c>
      <c r="B74">
        <v>235</v>
      </c>
    </row>
    <row r="75" spans="1:20" x14ac:dyDescent="0.5">
      <c r="A75">
        <v>524.17401123046875</v>
      </c>
      <c r="B75">
        <v>232.80000305175781</v>
      </c>
    </row>
    <row r="76" spans="1:20" x14ac:dyDescent="0.5">
      <c r="A76">
        <v>524.18402099609375</v>
      </c>
      <c r="B76">
        <v>218.30000305175781</v>
      </c>
    </row>
    <row r="77" spans="1:20" x14ac:dyDescent="0.5">
      <c r="A77">
        <v>524.1939697265625</v>
      </c>
      <c r="B77">
        <v>227.30000305175781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329.70001220703125</v>
      </c>
      <c r="I78">
        <f>MIN(I32:I34)</f>
        <v>32.541537487511469</v>
      </c>
      <c r="J78">
        <f>I30</f>
        <v>1970.5797426647111</v>
      </c>
      <c r="K78">
        <f>I28</f>
        <v>3.6865906675108047</v>
      </c>
    </row>
    <row r="79" spans="1:20" x14ac:dyDescent="0.5">
      <c r="A79">
        <v>524.2139892578125</v>
      </c>
      <c r="B79">
        <v>451.79998779296875</v>
      </c>
      <c r="I79">
        <f>8</f>
        <v>8</v>
      </c>
      <c r="J79">
        <f>J80*2</f>
        <v>131.34561195896507</v>
      </c>
      <c r="K79">
        <v>2</v>
      </c>
    </row>
    <row r="80" spans="1:20" x14ac:dyDescent="0.5">
      <c r="A80">
        <v>524.2239990234375</v>
      </c>
      <c r="B80">
        <v>419</v>
      </c>
      <c r="I80">
        <f>4</f>
        <v>4</v>
      </c>
      <c r="J80">
        <f>I31</f>
        <v>65.672805979482533</v>
      </c>
      <c r="K80">
        <v>1.5</v>
      </c>
    </row>
    <row r="81" spans="1:11" x14ac:dyDescent="0.5">
      <c r="A81">
        <v>524.2340087890625</v>
      </c>
      <c r="B81">
        <v>641.5</v>
      </c>
      <c r="I81">
        <f>2</f>
        <v>2</v>
      </c>
      <c r="J81">
        <f>J80/2</f>
        <v>32.836402989741266</v>
      </c>
      <c r="K81">
        <v>1</v>
      </c>
    </row>
    <row r="82" spans="1:11" x14ac:dyDescent="0.5">
      <c r="A82">
        <v>524.2440185546875</v>
      </c>
      <c r="B82">
        <v>3773</v>
      </c>
    </row>
    <row r="83" spans="1:11" x14ac:dyDescent="0.5">
      <c r="A83">
        <v>524.2540283203125</v>
      </c>
      <c r="B83">
        <v>33690</v>
      </c>
    </row>
    <row r="84" spans="1:11" x14ac:dyDescent="0.5">
      <c r="A84">
        <v>524.26397705078125</v>
      </c>
      <c r="B84">
        <v>128300</v>
      </c>
    </row>
    <row r="85" spans="1:11" x14ac:dyDescent="0.5">
      <c r="A85">
        <v>524.27398681640625</v>
      </c>
      <c r="B85">
        <v>196900</v>
      </c>
    </row>
    <row r="86" spans="1:11" x14ac:dyDescent="0.5">
      <c r="A86">
        <v>524.28399658203125</v>
      </c>
      <c r="B86">
        <v>130100</v>
      </c>
    </row>
    <row r="87" spans="1:11" x14ac:dyDescent="0.5">
      <c r="A87">
        <v>524.29400634765625</v>
      </c>
      <c r="B87">
        <v>34170</v>
      </c>
    </row>
    <row r="88" spans="1:11" x14ac:dyDescent="0.5">
      <c r="A88">
        <v>524.30401611328125</v>
      </c>
      <c r="B88">
        <v>3423</v>
      </c>
    </row>
    <row r="89" spans="1:11" x14ac:dyDescent="0.5">
      <c r="A89">
        <v>524.31402587890625</v>
      </c>
      <c r="B89">
        <v>705.5</v>
      </c>
      <c r="I89">
        <v>21914680777.850666</v>
      </c>
    </row>
    <row r="90" spans="1:11" x14ac:dyDescent="0.5">
      <c r="A90">
        <v>524.323974609375</v>
      </c>
      <c r="B90">
        <v>997.5</v>
      </c>
      <c r="H90" t="s">
        <v>505</v>
      </c>
      <c r="I90">
        <f>((MIN(I24:I25)-I6)/(I98-I97))/((I6/(I96-I98)))</f>
        <v>656.85991422157042</v>
      </c>
    </row>
    <row r="91" spans="1:11" x14ac:dyDescent="0.5">
      <c r="A91">
        <v>524.333984375</v>
      </c>
      <c r="B91">
        <v>1783</v>
      </c>
      <c r="H91" t="s">
        <v>506</v>
      </c>
      <c r="I91">
        <f>_xlfn.F.DIST(I90,I96-I97,I96-I98,FALSE)</f>
        <v>2.2254045810391116E-5</v>
      </c>
    </row>
    <row r="92" spans="1:11" x14ac:dyDescent="0.5">
      <c r="A92">
        <v>524.343994140625</v>
      </c>
      <c r="B92">
        <v>1861</v>
      </c>
      <c r="I92">
        <f>ROUND(I91,3-(1+INT(LOG10(I91))))</f>
        <v>2.23E-5</v>
      </c>
    </row>
    <row r="93" spans="1:11" x14ac:dyDescent="0.5">
      <c r="A93">
        <v>524.35400390625</v>
      </c>
      <c r="B93">
        <v>1034</v>
      </c>
    </row>
    <row r="94" spans="1:11" x14ac:dyDescent="0.5">
      <c r="A94">
        <v>524.364013671875</v>
      </c>
      <c r="B94">
        <v>316</v>
      </c>
    </row>
    <row r="95" spans="1:11" x14ac:dyDescent="0.5">
      <c r="A95">
        <v>524.3740234375</v>
      </c>
      <c r="B95">
        <v>185</v>
      </c>
      <c r="I95" t="e">
        <f>ROUND(I94,3-(1+INT(LOG10(I94))))</f>
        <v>#NUM!</v>
      </c>
    </row>
    <row r="96" spans="1:11" x14ac:dyDescent="0.5">
      <c r="A96">
        <v>524.38397216796875</v>
      </c>
      <c r="B96">
        <v>846</v>
      </c>
      <c r="H96" t="s">
        <v>504</v>
      </c>
      <c r="I96">
        <v>8</v>
      </c>
    </row>
    <row r="97" spans="1:19" x14ac:dyDescent="0.5">
      <c r="A97">
        <v>524.39398193359375</v>
      </c>
      <c r="B97">
        <v>1869</v>
      </c>
      <c r="H97" t="s">
        <v>23</v>
      </c>
      <c r="I97">
        <v>4</v>
      </c>
      <c r="J97" t="s">
        <v>468</v>
      </c>
      <c r="K97">
        <f>AVERAGE(K101:K120)</f>
        <v>0.11463488009608551</v>
      </c>
      <c r="L97">
        <f t="shared" ref="L97:P97" si="10">AVERAGE(L101:L120)</f>
        <v>277245.2266890711</v>
      </c>
      <c r="M97">
        <f t="shared" si="10"/>
        <v>3.2078722393178891</v>
      </c>
      <c r="N97">
        <f t="shared" si="10"/>
        <v>222651.91421062159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1748</v>
      </c>
      <c r="H98" t="s">
        <v>24</v>
      </c>
      <c r="I98">
        <v>7</v>
      </c>
      <c r="J98" t="s">
        <v>469</v>
      </c>
      <c r="K98">
        <f>K99/AVERAGE(K101:K120)</f>
        <v>0.72810104912673712</v>
      </c>
      <c r="L98">
        <f t="shared" ref="L98:P98" si="11">L99/AVERAGE(L101:L120)</f>
        <v>7.4400374806705236E-2</v>
      </c>
      <c r="M98">
        <f t="shared" si="11"/>
        <v>3.4944896480897582E-2</v>
      </c>
      <c r="N98">
        <f t="shared" si="11"/>
        <v>7.3304025476451831E-2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708.5</v>
      </c>
      <c r="H99" t="s">
        <v>1</v>
      </c>
      <c r="I99">
        <v>10</v>
      </c>
      <c r="J99" t="s">
        <v>460</v>
      </c>
      <c r="K99">
        <f>STDEV(K101:K120)</f>
        <v>8.3465776464477573E-2</v>
      </c>
      <c r="L99">
        <f t="shared" ref="L99:P99" si="12">STDEV(L101:L120)</f>
        <v>20627.148779036848</v>
      </c>
      <c r="M99">
        <f t="shared" si="12"/>
        <v>0.11209876332690875</v>
      </c>
      <c r="N99">
        <f t="shared" si="12"/>
        <v>16321.281591676172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157.30000305175781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120.19999694824219</v>
      </c>
      <c r="J101">
        <v>1</v>
      </c>
      <c r="K101">
        <v>7.767693348971727E-2</v>
      </c>
      <c r="L101">
        <v>246352.50277581438</v>
      </c>
      <c r="M101">
        <v>3.1479200999549279</v>
      </c>
      <c r="N101">
        <v>250053.06361683836</v>
      </c>
      <c r="Q101">
        <f>L101/SUM(P101,N101,L101)</f>
        <v>0.49627264368939722</v>
      </c>
      <c r="R101">
        <f>N101/SUM(P101,N101,L101)</f>
        <v>0.50372735631060273</v>
      </c>
      <c r="S101">
        <f>P101/SUM(P101,N101,L101)</f>
        <v>0</v>
      </c>
    </row>
    <row r="102" spans="1:19" x14ac:dyDescent="0.5">
      <c r="A102">
        <v>524.4439697265625</v>
      </c>
      <c r="B102">
        <v>190.30000305175781</v>
      </c>
      <c r="J102">
        <v>2</v>
      </c>
      <c r="K102">
        <v>8.7570510271228669E-2</v>
      </c>
      <c r="L102">
        <v>263690.77772851428</v>
      </c>
      <c r="M102">
        <v>3.1121196613840154</v>
      </c>
      <c r="N102">
        <v>222465.97930686697</v>
      </c>
      <c r="Q102">
        <f t="shared" ref="Q102:Q120" si="13">L102/SUM(P102,N102,L102)</f>
        <v>0.54239866856221342</v>
      </c>
      <c r="R102">
        <f t="shared" ref="R102:R120" si="14">N102/SUM(P102,N102,L102)</f>
        <v>0.45760133143778653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443.5</v>
      </c>
      <c r="J103">
        <v>3</v>
      </c>
      <c r="K103">
        <v>0.19716099204285342</v>
      </c>
      <c r="L103">
        <v>282277.22761628771</v>
      </c>
      <c r="M103">
        <v>3.3598999639365164</v>
      </c>
      <c r="N103">
        <v>206819.20916669504</v>
      </c>
      <c r="Q103">
        <f t="shared" si="13"/>
        <v>0.57714022509130869</v>
      </c>
      <c r="R103">
        <f t="shared" si="14"/>
        <v>0.42285977490869125</v>
      </c>
      <c r="S103">
        <f t="shared" si="15"/>
        <v>0</v>
      </c>
    </row>
    <row r="104" spans="1:19" x14ac:dyDescent="0.5">
      <c r="A104">
        <v>524.4639892578125</v>
      </c>
      <c r="B104">
        <v>715.70001220703125</v>
      </c>
      <c r="J104">
        <v>4</v>
      </c>
      <c r="K104">
        <v>1.001000000001001E-7</v>
      </c>
      <c r="L104">
        <v>277950.57895290939</v>
      </c>
      <c r="M104">
        <v>3.1847834493539984</v>
      </c>
      <c r="N104">
        <v>234779.44287265069</v>
      </c>
      <c r="Q104">
        <f t="shared" si="13"/>
        <v>0.54209928641056471</v>
      </c>
      <c r="R104">
        <f t="shared" si="14"/>
        <v>0.45790071358943529</v>
      </c>
      <c r="S104">
        <f t="shared" si="15"/>
        <v>0</v>
      </c>
    </row>
    <row r="105" spans="1:19" x14ac:dyDescent="0.5">
      <c r="A105">
        <v>524.4739990234375</v>
      </c>
      <c r="B105">
        <v>598.5</v>
      </c>
      <c r="J105">
        <v>5</v>
      </c>
      <c r="K105">
        <v>0.10826297466516552</v>
      </c>
      <c r="L105">
        <v>263451.54853380017</v>
      </c>
      <c r="M105">
        <v>3.0678726847204301</v>
      </c>
      <c r="N105">
        <v>224339.84244437385</v>
      </c>
      <c r="Q105">
        <f t="shared" si="13"/>
        <v>0.54009060718660395</v>
      </c>
      <c r="R105">
        <f t="shared" si="14"/>
        <v>0.45990939281339593</v>
      </c>
      <c r="S105">
        <f t="shared" si="15"/>
        <v>0</v>
      </c>
    </row>
    <row r="106" spans="1:19" x14ac:dyDescent="0.5">
      <c r="A106">
        <v>524.4840087890625</v>
      </c>
      <c r="B106">
        <v>271</v>
      </c>
      <c r="J106">
        <v>6</v>
      </c>
      <c r="K106">
        <v>0.28488316263859653</v>
      </c>
      <c r="L106">
        <v>319286.83774341346</v>
      </c>
      <c r="M106">
        <v>3.3245718300634586</v>
      </c>
      <c r="N106">
        <v>192101.50031590246</v>
      </c>
      <c r="Q106">
        <f t="shared" si="13"/>
        <v>0.62435298965769415</v>
      </c>
      <c r="R106">
        <f t="shared" si="14"/>
        <v>0.37564701034230585</v>
      </c>
      <c r="S106">
        <f t="shared" si="15"/>
        <v>0</v>
      </c>
    </row>
    <row r="107" spans="1:19" x14ac:dyDescent="0.5">
      <c r="A107">
        <v>524.4940185546875</v>
      </c>
      <c r="B107">
        <v>153.5</v>
      </c>
      <c r="J107">
        <v>7</v>
      </c>
      <c r="K107">
        <v>0.13060408389125377</v>
      </c>
      <c r="L107">
        <v>295992.1414788097</v>
      </c>
      <c r="M107">
        <v>3.373518663100056</v>
      </c>
      <c r="N107">
        <v>211375.67930246677</v>
      </c>
      <c r="Q107">
        <f t="shared" si="13"/>
        <v>0.58338769105029686</v>
      </c>
      <c r="R107">
        <f t="shared" si="14"/>
        <v>0.41661230894970319</v>
      </c>
      <c r="S107">
        <f t="shared" si="15"/>
        <v>0</v>
      </c>
    </row>
    <row r="108" spans="1:19" x14ac:dyDescent="0.5">
      <c r="A108">
        <v>524.5040283203125</v>
      </c>
      <c r="B108">
        <v>252.69999694824219</v>
      </c>
      <c r="J108">
        <v>8</v>
      </c>
      <c r="K108">
        <v>2.1129903137987009E-2</v>
      </c>
      <c r="L108">
        <v>276889.4345425925</v>
      </c>
      <c r="M108">
        <v>3.0816817716792375</v>
      </c>
      <c r="N108">
        <v>220403.52120927034</v>
      </c>
      <c r="Q108">
        <f t="shared" si="13"/>
        <v>0.55679339781509718</v>
      </c>
      <c r="R108">
        <f t="shared" si="14"/>
        <v>0.44320660218490282</v>
      </c>
      <c r="S108">
        <f t="shared" si="15"/>
        <v>0</v>
      </c>
    </row>
    <row r="109" spans="1:19" x14ac:dyDescent="0.5">
      <c r="A109">
        <v>524.51397705078125</v>
      </c>
      <c r="B109">
        <v>307</v>
      </c>
      <c r="J109">
        <v>9</v>
      </c>
      <c r="K109">
        <v>0.15542965148371299</v>
      </c>
      <c r="L109">
        <v>260540.14255351631</v>
      </c>
      <c r="M109">
        <v>3.2082206863235769</v>
      </c>
      <c r="N109">
        <v>233160.82796819115</v>
      </c>
      <c r="Q109">
        <f t="shared" si="13"/>
        <v>0.52772864164758748</v>
      </c>
      <c r="R109">
        <f t="shared" si="14"/>
        <v>0.47227135835241252</v>
      </c>
      <c r="S109">
        <f t="shared" si="15"/>
        <v>0</v>
      </c>
    </row>
    <row r="110" spans="1:19" x14ac:dyDescent="0.5">
      <c r="A110">
        <v>524.52398681640625</v>
      </c>
      <c r="B110">
        <v>238.5</v>
      </c>
      <c r="J110">
        <v>10</v>
      </c>
      <c r="K110">
        <v>8.3630489240340181E-2</v>
      </c>
      <c r="L110">
        <v>286021.07496505318</v>
      </c>
      <c r="M110">
        <v>3.2181335826626727</v>
      </c>
      <c r="N110">
        <v>231020.07590296058</v>
      </c>
      <c r="Q110">
        <f t="shared" si="13"/>
        <v>0.55318822203006124</v>
      </c>
      <c r="R110">
        <f t="shared" si="14"/>
        <v>0.44681177796993882</v>
      </c>
      <c r="S110">
        <f t="shared" si="15"/>
        <v>0</v>
      </c>
    </row>
    <row r="111" spans="1:19" x14ac:dyDescent="0.5">
      <c r="A111">
        <v>524.53399658203125</v>
      </c>
      <c r="B111">
        <v>212.5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197.19999694824219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183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229.5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274.79998779296875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296.5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244.69999694824219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146.19999694824219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126.80000305175781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145.80000305175781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121.5</v>
      </c>
    </row>
    <row r="122" spans="1:19" x14ac:dyDescent="0.5">
      <c r="A122">
        <v>524.64398193359375</v>
      </c>
      <c r="B122">
        <v>84.5</v>
      </c>
    </row>
    <row r="123" spans="1:19" x14ac:dyDescent="0.5">
      <c r="A123">
        <v>524.65399169921875</v>
      </c>
      <c r="B123">
        <v>116.5</v>
      </c>
    </row>
    <row r="124" spans="1:19" x14ac:dyDescent="0.5">
      <c r="A124">
        <v>524.66400146484375</v>
      </c>
      <c r="B124">
        <v>233.69999694824219</v>
      </c>
    </row>
    <row r="125" spans="1:19" x14ac:dyDescent="0.5">
      <c r="A125">
        <v>524.67401123046875</v>
      </c>
      <c r="B125">
        <v>300.20001220703125</v>
      </c>
    </row>
    <row r="126" spans="1:19" x14ac:dyDescent="0.5">
      <c r="A126">
        <v>524.68402099609375</v>
      </c>
      <c r="B126">
        <v>327.5</v>
      </c>
    </row>
    <row r="127" spans="1:19" x14ac:dyDescent="0.5">
      <c r="A127">
        <v>524.6939697265625</v>
      </c>
      <c r="B127">
        <v>382.79998779296875</v>
      </c>
    </row>
    <row r="128" spans="1:19" x14ac:dyDescent="0.5">
      <c r="A128">
        <v>524.7039794921875</v>
      </c>
      <c r="B128">
        <v>369.5</v>
      </c>
    </row>
    <row r="129" spans="1:2" x14ac:dyDescent="0.5">
      <c r="A129">
        <v>524.7139892578125</v>
      </c>
      <c r="B129">
        <v>317.79998779296875</v>
      </c>
    </row>
    <row r="130" spans="1:2" x14ac:dyDescent="0.5">
      <c r="A130">
        <v>524.7239990234375</v>
      </c>
      <c r="B130">
        <v>301.29998779296875</v>
      </c>
    </row>
    <row r="131" spans="1:2" x14ac:dyDescent="0.5">
      <c r="A131">
        <v>524.7340087890625</v>
      </c>
      <c r="B131">
        <v>511.5</v>
      </c>
    </row>
    <row r="132" spans="1:2" x14ac:dyDescent="0.5">
      <c r="A132">
        <v>524.7440185546875</v>
      </c>
      <c r="B132">
        <v>2043</v>
      </c>
    </row>
    <row r="133" spans="1:2" x14ac:dyDescent="0.5">
      <c r="A133">
        <v>524.7540283203125</v>
      </c>
      <c r="B133">
        <v>15940</v>
      </c>
    </row>
    <row r="134" spans="1:2" x14ac:dyDescent="0.5">
      <c r="A134">
        <v>524.76397705078125</v>
      </c>
      <c r="B134">
        <v>67570</v>
      </c>
    </row>
    <row r="135" spans="1:2" x14ac:dyDescent="0.5">
      <c r="A135">
        <v>524.77398681640625</v>
      </c>
      <c r="B135">
        <v>121700</v>
      </c>
    </row>
    <row r="136" spans="1:2" x14ac:dyDescent="0.5">
      <c r="A136">
        <v>524.78399658203125</v>
      </c>
      <c r="B136">
        <v>101200</v>
      </c>
    </row>
    <row r="137" spans="1:2" x14ac:dyDescent="0.5">
      <c r="A137">
        <v>524.79400634765625</v>
      </c>
      <c r="B137">
        <v>38210</v>
      </c>
    </row>
    <row r="138" spans="1:2" x14ac:dyDescent="0.5">
      <c r="A138">
        <v>524.80401611328125</v>
      </c>
      <c r="B138">
        <v>6130</v>
      </c>
    </row>
    <row r="139" spans="1:2" x14ac:dyDescent="0.5">
      <c r="A139">
        <v>524.81402587890625</v>
      </c>
      <c r="B139">
        <v>1046</v>
      </c>
    </row>
    <row r="140" spans="1:2" x14ac:dyDescent="0.5">
      <c r="A140">
        <v>524.823974609375</v>
      </c>
      <c r="B140">
        <v>786.5</v>
      </c>
    </row>
    <row r="141" spans="1:2" x14ac:dyDescent="0.5">
      <c r="A141">
        <v>524.833984375</v>
      </c>
      <c r="B141">
        <v>1192</v>
      </c>
    </row>
    <row r="142" spans="1:2" x14ac:dyDescent="0.5">
      <c r="A142">
        <v>524.843994140625</v>
      </c>
      <c r="B142">
        <v>1353</v>
      </c>
    </row>
    <row r="143" spans="1:2" x14ac:dyDescent="0.5">
      <c r="A143">
        <v>524.85400390625</v>
      </c>
      <c r="B143">
        <v>944.70001220703125</v>
      </c>
    </row>
    <row r="144" spans="1:2" x14ac:dyDescent="0.5">
      <c r="A144">
        <v>524.864013671875</v>
      </c>
      <c r="B144">
        <v>528.70001220703125</v>
      </c>
    </row>
    <row r="145" spans="1:2" x14ac:dyDescent="0.5">
      <c r="A145">
        <v>524.8740234375</v>
      </c>
      <c r="B145">
        <v>359</v>
      </c>
    </row>
    <row r="146" spans="1:2" x14ac:dyDescent="0.5">
      <c r="A146">
        <v>524.88397216796875</v>
      </c>
      <c r="B146">
        <v>441.20001220703125</v>
      </c>
    </row>
    <row r="147" spans="1:2" x14ac:dyDescent="0.5">
      <c r="A147">
        <v>524.89398193359375</v>
      </c>
      <c r="B147">
        <v>885.20001220703125</v>
      </c>
    </row>
    <row r="148" spans="1:2" x14ac:dyDescent="0.5">
      <c r="A148">
        <v>524.90399169921875</v>
      </c>
      <c r="B148">
        <v>1141</v>
      </c>
    </row>
    <row r="149" spans="1:2" x14ac:dyDescent="0.5">
      <c r="A149">
        <v>524.91400146484375</v>
      </c>
      <c r="B149">
        <v>800.5</v>
      </c>
    </row>
    <row r="150" spans="1:2" x14ac:dyDescent="0.5">
      <c r="A150">
        <v>524.92401123046875</v>
      </c>
      <c r="B150">
        <v>320.29998779296875</v>
      </c>
    </row>
    <row r="151" spans="1:2" x14ac:dyDescent="0.5">
      <c r="A151">
        <v>524.93402099609375</v>
      </c>
      <c r="B151">
        <v>103.5</v>
      </c>
    </row>
    <row r="152" spans="1:2" x14ac:dyDescent="0.5">
      <c r="A152">
        <v>524.9439697265625</v>
      </c>
      <c r="B152">
        <v>111.5</v>
      </c>
    </row>
    <row r="153" spans="1:2" x14ac:dyDescent="0.5">
      <c r="A153">
        <v>524.9539794921875</v>
      </c>
      <c r="B153">
        <v>240</v>
      </c>
    </row>
    <row r="154" spans="1:2" x14ac:dyDescent="0.5">
      <c r="A154">
        <v>524.9639892578125</v>
      </c>
      <c r="B154">
        <v>359.79998779296875</v>
      </c>
    </row>
    <row r="155" spans="1:2" x14ac:dyDescent="0.5">
      <c r="A155">
        <v>524.9739990234375</v>
      </c>
      <c r="B155">
        <v>387.5</v>
      </c>
    </row>
    <row r="156" spans="1:2" x14ac:dyDescent="0.5">
      <c r="A156">
        <v>524.9840087890625</v>
      </c>
      <c r="B156">
        <v>327</v>
      </c>
    </row>
    <row r="157" spans="1:2" x14ac:dyDescent="0.5">
      <c r="A157">
        <v>524.9940185546875</v>
      </c>
      <c r="B157">
        <v>215.80000305175781</v>
      </c>
    </row>
    <row r="158" spans="1:2" x14ac:dyDescent="0.5">
      <c r="A158">
        <v>525.0040283203125</v>
      </c>
      <c r="B158">
        <v>161.5</v>
      </c>
    </row>
    <row r="159" spans="1:2" x14ac:dyDescent="0.5">
      <c r="A159">
        <v>525.01397705078125</v>
      </c>
      <c r="B159">
        <v>181</v>
      </c>
    </row>
    <row r="160" spans="1:2" x14ac:dyDescent="0.5">
      <c r="A160">
        <v>525.02398681640625</v>
      </c>
      <c r="B160">
        <v>185</v>
      </c>
    </row>
    <row r="161" spans="1:2" x14ac:dyDescent="0.5">
      <c r="A161">
        <v>525.03399658203125</v>
      </c>
      <c r="B161">
        <v>168.5</v>
      </c>
    </row>
    <row r="162" spans="1:2" x14ac:dyDescent="0.5">
      <c r="A162">
        <v>525.04400634765625</v>
      </c>
      <c r="B162">
        <v>151</v>
      </c>
    </row>
    <row r="163" spans="1:2" x14ac:dyDescent="0.5">
      <c r="A163">
        <v>525.05401611328125</v>
      </c>
      <c r="B163">
        <v>126</v>
      </c>
    </row>
    <row r="164" spans="1:2" x14ac:dyDescent="0.5">
      <c r="A164">
        <v>525.06402587890625</v>
      </c>
      <c r="B164">
        <v>125</v>
      </c>
    </row>
    <row r="165" spans="1:2" x14ac:dyDescent="0.5">
      <c r="A165">
        <v>525.073974609375</v>
      </c>
      <c r="B165">
        <v>186.30000305175781</v>
      </c>
    </row>
    <row r="166" spans="1:2" x14ac:dyDescent="0.5">
      <c r="A166">
        <v>525.083984375</v>
      </c>
      <c r="B166">
        <v>252</v>
      </c>
    </row>
    <row r="167" spans="1:2" x14ac:dyDescent="0.5">
      <c r="A167">
        <v>525.093994140625</v>
      </c>
      <c r="B167">
        <v>227.30000305175781</v>
      </c>
    </row>
    <row r="168" spans="1:2" x14ac:dyDescent="0.5">
      <c r="A168">
        <v>525.10400390625</v>
      </c>
      <c r="B168">
        <v>143.5</v>
      </c>
    </row>
    <row r="169" spans="1:2" x14ac:dyDescent="0.5">
      <c r="A169">
        <v>525.114013671875</v>
      </c>
      <c r="B169">
        <v>87.25</v>
      </c>
    </row>
    <row r="170" spans="1:2" x14ac:dyDescent="0.5">
      <c r="A170">
        <v>525.1240234375</v>
      </c>
      <c r="B170">
        <v>109.30000305175781</v>
      </c>
    </row>
    <row r="171" spans="1:2" x14ac:dyDescent="0.5">
      <c r="A171">
        <v>525.13397216796875</v>
      </c>
      <c r="B171">
        <v>187.30000305175781</v>
      </c>
    </row>
    <row r="172" spans="1:2" x14ac:dyDescent="0.5">
      <c r="A172">
        <v>525.14398193359375</v>
      </c>
      <c r="B172">
        <v>230</v>
      </c>
    </row>
    <row r="173" spans="1:2" x14ac:dyDescent="0.5">
      <c r="A173">
        <v>525.15399169921875</v>
      </c>
      <c r="B173">
        <v>206</v>
      </c>
    </row>
    <row r="174" spans="1:2" x14ac:dyDescent="0.5">
      <c r="A174">
        <v>525.16400146484375</v>
      </c>
      <c r="B174">
        <v>141.30000305175781</v>
      </c>
    </row>
    <row r="175" spans="1:2" x14ac:dyDescent="0.5">
      <c r="A175">
        <v>525.17401123046875</v>
      </c>
      <c r="B175">
        <v>102.5</v>
      </c>
    </row>
    <row r="176" spans="1:2" x14ac:dyDescent="0.5">
      <c r="A176">
        <v>525.18499755859375</v>
      </c>
      <c r="B176">
        <v>132.5</v>
      </c>
    </row>
    <row r="177" spans="1:2" x14ac:dyDescent="0.5">
      <c r="A177">
        <v>525.19500732421875</v>
      </c>
      <c r="B177">
        <v>176</v>
      </c>
    </row>
    <row r="178" spans="1:2" x14ac:dyDescent="0.5">
      <c r="A178">
        <v>525.2039794921875</v>
      </c>
      <c r="B178">
        <v>197.19999694824219</v>
      </c>
    </row>
    <row r="179" spans="1:2" x14ac:dyDescent="0.5">
      <c r="A179">
        <v>525.2139892578125</v>
      </c>
      <c r="B179">
        <v>208.30000305175781</v>
      </c>
    </row>
    <row r="180" spans="1:2" x14ac:dyDescent="0.5">
      <c r="A180">
        <v>525.2239990234375</v>
      </c>
      <c r="B180">
        <v>253.5</v>
      </c>
    </row>
    <row r="181" spans="1:2" x14ac:dyDescent="0.5">
      <c r="A181">
        <v>525.2340087890625</v>
      </c>
      <c r="B181">
        <v>363.5</v>
      </c>
    </row>
    <row r="182" spans="1:2" x14ac:dyDescent="0.5">
      <c r="A182">
        <v>525.2449951171875</v>
      </c>
      <c r="B182">
        <v>981.5</v>
      </c>
    </row>
    <row r="183" spans="1:2" x14ac:dyDescent="0.5">
      <c r="A183">
        <v>525.2550048828125</v>
      </c>
      <c r="B183">
        <v>6927</v>
      </c>
    </row>
    <row r="184" spans="1:2" x14ac:dyDescent="0.5">
      <c r="A184">
        <v>525.2650146484375</v>
      </c>
      <c r="B184">
        <v>42670</v>
      </c>
    </row>
    <row r="185" spans="1:2" x14ac:dyDescent="0.5">
      <c r="A185">
        <v>525.2750244140625</v>
      </c>
      <c r="B185">
        <v>107300</v>
      </c>
    </row>
    <row r="186" spans="1:2" x14ac:dyDescent="0.5">
      <c r="A186">
        <v>525.28497314453125</v>
      </c>
      <c r="B186">
        <v>121600</v>
      </c>
    </row>
    <row r="187" spans="1:2" x14ac:dyDescent="0.5">
      <c r="A187">
        <v>525.29400634765625</v>
      </c>
      <c r="B187">
        <v>63030</v>
      </c>
    </row>
    <row r="188" spans="1:2" x14ac:dyDescent="0.5">
      <c r="A188">
        <v>525.30499267578125</v>
      </c>
      <c r="B188">
        <v>13600</v>
      </c>
    </row>
    <row r="189" spans="1:2" x14ac:dyDescent="0.5">
      <c r="A189">
        <v>525.31500244140625</v>
      </c>
      <c r="B189">
        <v>1632</v>
      </c>
    </row>
    <row r="190" spans="1:2" x14ac:dyDescent="0.5">
      <c r="A190">
        <v>525.32501220703125</v>
      </c>
      <c r="B190">
        <v>492.5</v>
      </c>
    </row>
    <row r="191" spans="1:2" x14ac:dyDescent="0.5">
      <c r="A191">
        <v>525.33502197265625</v>
      </c>
      <c r="B191">
        <v>610</v>
      </c>
    </row>
    <row r="192" spans="1:2" x14ac:dyDescent="0.5">
      <c r="A192">
        <v>525.344970703125</v>
      </c>
      <c r="B192">
        <v>787.79998779296875</v>
      </c>
    </row>
    <row r="193" spans="1:2" x14ac:dyDescent="0.5">
      <c r="A193">
        <v>525.35498046875</v>
      </c>
      <c r="B193">
        <v>699.5</v>
      </c>
    </row>
    <row r="194" spans="1:2" x14ac:dyDescent="0.5">
      <c r="A194">
        <v>525.364990234375</v>
      </c>
      <c r="B194">
        <v>466</v>
      </c>
    </row>
    <row r="195" spans="1:2" x14ac:dyDescent="0.5">
      <c r="A195">
        <v>525.375</v>
      </c>
      <c r="B195">
        <v>354.29998779296875</v>
      </c>
    </row>
    <row r="196" spans="1:2" x14ac:dyDescent="0.5">
      <c r="A196">
        <v>525.385009765625</v>
      </c>
      <c r="B196">
        <v>289.79998779296875</v>
      </c>
    </row>
    <row r="197" spans="1:2" x14ac:dyDescent="0.5">
      <c r="A197">
        <v>525.39501953125</v>
      </c>
      <c r="B197">
        <v>326.79998779296875</v>
      </c>
    </row>
    <row r="198" spans="1:2" x14ac:dyDescent="0.5">
      <c r="A198">
        <v>525.405029296875</v>
      </c>
      <c r="B198">
        <v>428.70001220703125</v>
      </c>
    </row>
    <row r="199" spans="1:2" x14ac:dyDescent="0.5">
      <c r="A199">
        <v>525.41497802734375</v>
      </c>
      <c r="B199">
        <v>320.79998779296875</v>
      </c>
    </row>
    <row r="200" spans="1:2" x14ac:dyDescent="0.5">
      <c r="A200">
        <v>525.42498779296875</v>
      </c>
      <c r="B200">
        <v>132.30000305175781</v>
      </c>
    </row>
    <row r="201" spans="1:2" x14ac:dyDescent="0.5">
      <c r="A201">
        <v>525.43499755859375</v>
      </c>
      <c r="B201">
        <v>117.5</v>
      </c>
    </row>
    <row r="202" spans="1:2" x14ac:dyDescent="0.5">
      <c r="A202">
        <v>525.44500732421875</v>
      </c>
      <c r="B202">
        <v>152.5</v>
      </c>
    </row>
    <row r="203" spans="1:2" x14ac:dyDescent="0.5">
      <c r="A203">
        <v>525.45501708984375</v>
      </c>
      <c r="B203">
        <v>165.30000305175781</v>
      </c>
    </row>
    <row r="204" spans="1:2" x14ac:dyDescent="0.5">
      <c r="A204">
        <v>525.46502685546875</v>
      </c>
      <c r="B204">
        <v>282.20001220703125</v>
      </c>
    </row>
    <row r="205" spans="1:2" x14ac:dyDescent="0.5">
      <c r="A205">
        <v>525.4749755859375</v>
      </c>
      <c r="B205">
        <v>380</v>
      </c>
    </row>
    <row r="206" spans="1:2" x14ac:dyDescent="0.5">
      <c r="A206">
        <v>525.4849853515625</v>
      </c>
      <c r="B206">
        <v>302</v>
      </c>
    </row>
    <row r="207" spans="1:2" x14ac:dyDescent="0.5">
      <c r="A207">
        <v>525.4949951171875</v>
      </c>
      <c r="B207">
        <v>201.5</v>
      </c>
    </row>
    <row r="208" spans="1:2" x14ac:dyDescent="0.5">
      <c r="A208">
        <v>525.5050048828125</v>
      </c>
      <c r="B208">
        <v>218.80000305175781</v>
      </c>
    </row>
    <row r="209" spans="1:2" x14ac:dyDescent="0.5">
      <c r="A209">
        <v>525.5150146484375</v>
      </c>
      <c r="B209">
        <v>274.29998779296875</v>
      </c>
    </row>
    <row r="210" spans="1:2" x14ac:dyDescent="0.5">
      <c r="A210">
        <v>525.5250244140625</v>
      </c>
      <c r="B210">
        <v>238.80000305175781</v>
      </c>
    </row>
    <row r="211" spans="1:2" x14ac:dyDescent="0.5">
      <c r="A211">
        <v>525.53497314453125</v>
      </c>
      <c r="B211">
        <v>155.80000305175781</v>
      </c>
    </row>
    <row r="212" spans="1:2" x14ac:dyDescent="0.5">
      <c r="A212">
        <v>525.54498291015625</v>
      </c>
      <c r="B212">
        <v>132.69999694824219</v>
      </c>
    </row>
    <row r="213" spans="1:2" x14ac:dyDescent="0.5">
      <c r="A213">
        <v>525.55499267578125</v>
      </c>
      <c r="B213">
        <v>122.5</v>
      </c>
    </row>
    <row r="214" spans="1:2" x14ac:dyDescent="0.5">
      <c r="A214">
        <v>525.56500244140625</v>
      </c>
      <c r="B214">
        <v>116</v>
      </c>
    </row>
    <row r="215" spans="1:2" x14ac:dyDescent="0.5">
      <c r="A215">
        <v>525.57501220703125</v>
      </c>
      <c r="B215">
        <v>142.5</v>
      </c>
    </row>
    <row r="216" spans="1:2" x14ac:dyDescent="0.5">
      <c r="A216">
        <v>525.58502197265625</v>
      </c>
      <c r="B216">
        <v>167.80000305175781</v>
      </c>
    </row>
    <row r="217" spans="1:2" x14ac:dyDescent="0.5">
      <c r="A217">
        <v>525.594970703125</v>
      </c>
      <c r="B217">
        <v>172.5</v>
      </c>
    </row>
    <row r="218" spans="1:2" x14ac:dyDescent="0.5">
      <c r="A218">
        <v>525.60498046875</v>
      </c>
      <c r="B218">
        <v>148.5</v>
      </c>
    </row>
    <row r="219" spans="1:2" x14ac:dyDescent="0.5">
      <c r="A219">
        <v>525.614990234375</v>
      </c>
      <c r="B219">
        <v>144.5</v>
      </c>
    </row>
    <row r="220" spans="1:2" x14ac:dyDescent="0.5">
      <c r="A220">
        <v>525.625</v>
      </c>
      <c r="B220">
        <v>204.30000305175781</v>
      </c>
    </row>
    <row r="221" spans="1:2" x14ac:dyDescent="0.5">
      <c r="A221">
        <v>525.635009765625</v>
      </c>
      <c r="B221">
        <v>260.70001220703125</v>
      </c>
    </row>
    <row r="222" spans="1:2" x14ac:dyDescent="0.5">
      <c r="A222">
        <v>525.64501953125</v>
      </c>
      <c r="B222">
        <v>227.5</v>
      </c>
    </row>
    <row r="223" spans="1:2" x14ac:dyDescent="0.5">
      <c r="A223">
        <v>525.655029296875</v>
      </c>
      <c r="B223">
        <v>167.30000305175781</v>
      </c>
    </row>
    <row r="224" spans="1:2" x14ac:dyDescent="0.5">
      <c r="A224">
        <v>525.66497802734375</v>
      </c>
      <c r="B224">
        <v>163.30000305175781</v>
      </c>
    </row>
    <row r="225" spans="1:2" x14ac:dyDescent="0.5">
      <c r="A225">
        <v>525.67498779296875</v>
      </c>
      <c r="B225">
        <v>189.80000305175781</v>
      </c>
    </row>
    <row r="226" spans="1:2" x14ac:dyDescent="0.5">
      <c r="A226">
        <v>525.68499755859375</v>
      </c>
      <c r="B226">
        <v>222</v>
      </c>
    </row>
    <row r="227" spans="1:2" x14ac:dyDescent="0.5">
      <c r="A227">
        <v>525.69500732421875</v>
      </c>
      <c r="B227">
        <v>238</v>
      </c>
    </row>
    <row r="228" spans="1:2" x14ac:dyDescent="0.5">
      <c r="A228">
        <v>525.70501708984375</v>
      </c>
      <c r="B228">
        <v>295</v>
      </c>
    </row>
    <row r="229" spans="1:2" x14ac:dyDescent="0.5">
      <c r="A229">
        <v>525.71502685546875</v>
      </c>
      <c r="B229">
        <v>418.29998779296875</v>
      </c>
    </row>
    <row r="230" spans="1:2" x14ac:dyDescent="0.5">
      <c r="A230">
        <v>525.7249755859375</v>
      </c>
      <c r="B230">
        <v>439.29998779296875</v>
      </c>
    </row>
    <row r="231" spans="1:2" x14ac:dyDescent="0.5">
      <c r="A231">
        <v>525.7349853515625</v>
      </c>
      <c r="B231">
        <v>398.70001220703125</v>
      </c>
    </row>
    <row r="232" spans="1:2" x14ac:dyDescent="0.5">
      <c r="A232">
        <v>525.7449951171875</v>
      </c>
      <c r="B232">
        <v>858</v>
      </c>
    </row>
    <row r="233" spans="1:2" x14ac:dyDescent="0.5">
      <c r="A233">
        <v>525.7550048828125</v>
      </c>
      <c r="B233">
        <v>4301</v>
      </c>
    </row>
    <row r="234" spans="1:2" x14ac:dyDescent="0.5">
      <c r="A234">
        <v>525.7650146484375</v>
      </c>
      <c r="B234">
        <v>28230</v>
      </c>
    </row>
    <row r="235" spans="1:2" x14ac:dyDescent="0.5">
      <c r="A235">
        <v>525.7750244140625</v>
      </c>
      <c r="B235">
        <v>88560</v>
      </c>
    </row>
    <row r="236" spans="1:2" x14ac:dyDescent="0.5">
      <c r="A236">
        <v>525.78497314453125</v>
      </c>
      <c r="B236">
        <v>122000</v>
      </c>
    </row>
    <row r="237" spans="1:2" x14ac:dyDescent="0.5">
      <c r="A237">
        <v>525.79498291015625</v>
      </c>
      <c r="B237">
        <v>75440</v>
      </c>
    </row>
    <row r="238" spans="1:2" x14ac:dyDescent="0.5">
      <c r="A238">
        <v>525.80499267578125</v>
      </c>
      <c r="B238">
        <v>19710</v>
      </c>
    </row>
    <row r="239" spans="1:2" x14ac:dyDescent="0.5">
      <c r="A239">
        <v>525.81500244140625</v>
      </c>
      <c r="B239">
        <v>2815</v>
      </c>
    </row>
    <row r="240" spans="1:2" x14ac:dyDescent="0.5">
      <c r="A240">
        <v>525.82501220703125</v>
      </c>
      <c r="B240">
        <v>922</v>
      </c>
    </row>
    <row r="241" spans="1:2" x14ac:dyDescent="0.5">
      <c r="A241">
        <v>525.83502197265625</v>
      </c>
      <c r="B241">
        <v>778.70001220703125</v>
      </c>
    </row>
    <row r="242" spans="1:2" x14ac:dyDescent="0.5">
      <c r="A242">
        <v>525.844970703125</v>
      </c>
      <c r="B242">
        <v>886.70001220703125</v>
      </c>
    </row>
    <row r="243" spans="1:2" x14ac:dyDescent="0.5">
      <c r="A243">
        <v>525.85498046875</v>
      </c>
      <c r="B243">
        <v>868.79998779296875</v>
      </c>
    </row>
    <row r="244" spans="1:2" x14ac:dyDescent="0.5">
      <c r="A244">
        <v>525.864990234375</v>
      </c>
      <c r="B244">
        <v>561</v>
      </c>
    </row>
    <row r="245" spans="1:2" x14ac:dyDescent="0.5">
      <c r="A245">
        <v>525.875</v>
      </c>
      <c r="B245">
        <v>283.29998779296875</v>
      </c>
    </row>
    <row r="246" spans="1:2" x14ac:dyDescent="0.5">
      <c r="A246">
        <v>525.885009765625</v>
      </c>
      <c r="B246">
        <v>258.70001220703125</v>
      </c>
    </row>
    <row r="247" spans="1:2" x14ac:dyDescent="0.5">
      <c r="A247">
        <v>525.89501953125</v>
      </c>
      <c r="B247">
        <v>424</v>
      </c>
    </row>
    <row r="248" spans="1:2" x14ac:dyDescent="0.5">
      <c r="A248">
        <v>525.905029296875</v>
      </c>
      <c r="B248">
        <v>602.70001220703125</v>
      </c>
    </row>
    <row r="249" spans="1:2" x14ac:dyDescent="0.5">
      <c r="A249">
        <v>525.91497802734375</v>
      </c>
      <c r="B249">
        <v>559.5</v>
      </c>
    </row>
    <row r="250" spans="1:2" x14ac:dyDescent="0.5">
      <c r="A250">
        <v>525.92498779296875</v>
      </c>
      <c r="B250">
        <v>357.5</v>
      </c>
    </row>
    <row r="251" spans="1:2" x14ac:dyDescent="0.5">
      <c r="A251">
        <v>525.93499755859375</v>
      </c>
      <c r="B251">
        <v>203.5</v>
      </c>
    </row>
    <row r="252" spans="1:2" x14ac:dyDescent="0.5">
      <c r="A252">
        <v>525.94500732421875</v>
      </c>
      <c r="B252">
        <v>148.5</v>
      </c>
    </row>
    <row r="253" spans="1:2" x14ac:dyDescent="0.5">
      <c r="A253">
        <v>525.95501708984375</v>
      </c>
      <c r="B253">
        <v>175</v>
      </c>
    </row>
    <row r="254" spans="1:2" x14ac:dyDescent="0.5">
      <c r="A254">
        <v>525.96502685546875</v>
      </c>
      <c r="B254">
        <v>244.5</v>
      </c>
    </row>
    <row r="255" spans="1:2" x14ac:dyDescent="0.5">
      <c r="A255">
        <v>525.9749755859375</v>
      </c>
      <c r="B255">
        <v>312.29998779296875</v>
      </c>
    </row>
    <row r="256" spans="1:2" x14ac:dyDescent="0.5">
      <c r="A256">
        <v>525.9849853515625</v>
      </c>
      <c r="B256">
        <v>305.29998779296875</v>
      </c>
    </row>
    <row r="257" spans="1:2" x14ac:dyDescent="0.5">
      <c r="A257">
        <v>525.9949951171875</v>
      </c>
      <c r="B257">
        <v>234.19999694824219</v>
      </c>
    </row>
    <row r="258" spans="1:2" x14ac:dyDescent="0.5">
      <c r="A258">
        <v>526.0050048828125</v>
      </c>
      <c r="B258">
        <v>165</v>
      </c>
    </row>
    <row r="259" spans="1:2" x14ac:dyDescent="0.5">
      <c r="A259">
        <v>526.0150146484375</v>
      </c>
      <c r="B259">
        <v>132.5</v>
      </c>
    </row>
    <row r="260" spans="1:2" x14ac:dyDescent="0.5">
      <c r="A260">
        <v>526.0250244140625</v>
      </c>
      <c r="B260">
        <v>136.5</v>
      </c>
    </row>
    <row r="261" spans="1:2" x14ac:dyDescent="0.5">
      <c r="A261">
        <v>526.03497314453125</v>
      </c>
      <c r="B261">
        <v>118.80000305175781</v>
      </c>
    </row>
    <row r="262" spans="1:2" x14ac:dyDescent="0.5">
      <c r="A262">
        <v>526.04498291015625</v>
      </c>
      <c r="B262">
        <v>82.5</v>
      </c>
    </row>
    <row r="263" spans="1:2" x14ac:dyDescent="0.5">
      <c r="A263">
        <v>526.05499267578125</v>
      </c>
      <c r="B263">
        <v>74.75</v>
      </c>
    </row>
    <row r="264" spans="1:2" x14ac:dyDescent="0.5">
      <c r="A264">
        <v>526.06500244140625</v>
      </c>
      <c r="B264">
        <v>88</v>
      </c>
    </row>
    <row r="265" spans="1:2" x14ac:dyDescent="0.5">
      <c r="A265">
        <v>526.07501220703125</v>
      </c>
      <c r="B265">
        <v>103.5</v>
      </c>
    </row>
    <row r="266" spans="1:2" x14ac:dyDescent="0.5">
      <c r="A266">
        <v>526.08502197265625</v>
      </c>
      <c r="B266">
        <v>147.5</v>
      </c>
    </row>
    <row r="267" spans="1:2" x14ac:dyDescent="0.5">
      <c r="A267">
        <v>526.094970703125</v>
      </c>
      <c r="B267">
        <v>194.80000305175781</v>
      </c>
    </row>
    <row r="268" spans="1:2" x14ac:dyDescent="0.5">
      <c r="A268">
        <v>526.10498046875</v>
      </c>
      <c r="B268">
        <v>164.80000305175781</v>
      </c>
    </row>
    <row r="269" spans="1:2" x14ac:dyDescent="0.5">
      <c r="A269">
        <v>526.114990234375</v>
      </c>
      <c r="B269">
        <v>92.75</v>
      </c>
    </row>
    <row r="270" spans="1:2" x14ac:dyDescent="0.5">
      <c r="A270">
        <v>526.125</v>
      </c>
      <c r="B270">
        <v>75.5</v>
      </c>
    </row>
    <row r="271" spans="1:2" x14ac:dyDescent="0.5">
      <c r="A271">
        <v>526.135009765625</v>
      </c>
      <c r="B271">
        <v>108.30000305175781</v>
      </c>
    </row>
    <row r="272" spans="1:2" x14ac:dyDescent="0.5">
      <c r="A272">
        <v>526.14501953125</v>
      </c>
      <c r="B272">
        <v>120.19999694824219</v>
      </c>
    </row>
    <row r="273" spans="1:2" x14ac:dyDescent="0.5">
      <c r="A273">
        <v>526.155029296875</v>
      </c>
      <c r="B273">
        <v>110.30000305175781</v>
      </c>
    </row>
    <row r="274" spans="1:2" x14ac:dyDescent="0.5">
      <c r="A274">
        <v>526.16497802734375</v>
      </c>
      <c r="B274">
        <v>112.30000305175781</v>
      </c>
    </row>
    <row r="275" spans="1:2" x14ac:dyDescent="0.5">
      <c r="A275">
        <v>526.17498779296875</v>
      </c>
      <c r="B275">
        <v>127.5</v>
      </c>
    </row>
    <row r="276" spans="1:2" x14ac:dyDescent="0.5">
      <c r="A276">
        <v>526.18499755859375</v>
      </c>
      <c r="B276">
        <v>132</v>
      </c>
    </row>
    <row r="277" spans="1:2" x14ac:dyDescent="0.5">
      <c r="A277">
        <v>526.19500732421875</v>
      </c>
      <c r="B277">
        <v>151</v>
      </c>
    </row>
    <row r="278" spans="1:2" x14ac:dyDescent="0.5">
      <c r="A278">
        <v>526.20501708984375</v>
      </c>
      <c r="B278">
        <v>188.30000305175781</v>
      </c>
    </row>
    <row r="279" spans="1:2" x14ac:dyDescent="0.5">
      <c r="A279">
        <v>526.21502685546875</v>
      </c>
      <c r="B279">
        <v>159.5</v>
      </c>
    </row>
    <row r="280" spans="1:2" x14ac:dyDescent="0.5">
      <c r="A280">
        <v>526.2249755859375</v>
      </c>
      <c r="B280">
        <v>147.5</v>
      </c>
    </row>
    <row r="281" spans="1:2" x14ac:dyDescent="0.5">
      <c r="A281">
        <v>526.2349853515625</v>
      </c>
      <c r="B281">
        <v>219.69999694824219</v>
      </c>
    </row>
    <row r="282" spans="1:2" x14ac:dyDescent="0.5">
      <c r="A282">
        <v>526.2449951171875</v>
      </c>
      <c r="B282">
        <v>497</v>
      </c>
    </row>
    <row r="283" spans="1:2" x14ac:dyDescent="0.5">
      <c r="A283">
        <v>526.2550048828125</v>
      </c>
      <c r="B283">
        <v>2471</v>
      </c>
    </row>
    <row r="284" spans="1:2" x14ac:dyDescent="0.5">
      <c r="A284">
        <v>526.2659912109375</v>
      </c>
      <c r="B284">
        <v>15280</v>
      </c>
    </row>
    <row r="285" spans="1:2" x14ac:dyDescent="0.5">
      <c r="A285">
        <v>526.2760009765625</v>
      </c>
      <c r="B285">
        <v>53240</v>
      </c>
    </row>
    <row r="286" spans="1:2" x14ac:dyDescent="0.5">
      <c r="A286">
        <v>526.2860107421875</v>
      </c>
      <c r="B286">
        <v>84710</v>
      </c>
    </row>
    <row r="287" spans="1:2" x14ac:dyDescent="0.5">
      <c r="A287">
        <v>526.2960205078125</v>
      </c>
      <c r="B287">
        <v>63050</v>
      </c>
    </row>
    <row r="288" spans="1:2" x14ac:dyDescent="0.5">
      <c r="A288">
        <v>526.3060302734375</v>
      </c>
      <c r="B288">
        <v>21200</v>
      </c>
    </row>
    <row r="289" spans="1:2" x14ac:dyDescent="0.5">
      <c r="A289">
        <v>526.31597900390625</v>
      </c>
      <c r="B289">
        <v>3225</v>
      </c>
    </row>
    <row r="290" spans="1:2" x14ac:dyDescent="0.5">
      <c r="A290">
        <v>526.32598876953125</v>
      </c>
      <c r="B290">
        <v>630.5</v>
      </c>
    </row>
    <row r="291" spans="1:2" x14ac:dyDescent="0.5">
      <c r="A291">
        <v>526.33599853515625</v>
      </c>
      <c r="B291">
        <v>423.5</v>
      </c>
    </row>
    <row r="292" spans="1:2" x14ac:dyDescent="0.5">
      <c r="A292">
        <v>526.34600830078125</v>
      </c>
      <c r="B292">
        <v>474</v>
      </c>
    </row>
    <row r="293" spans="1:2" x14ac:dyDescent="0.5">
      <c r="A293">
        <v>526.35601806640625</v>
      </c>
      <c r="B293">
        <v>466.20001220703125</v>
      </c>
    </row>
    <row r="294" spans="1:2" x14ac:dyDescent="0.5">
      <c r="A294">
        <v>526.36602783203125</v>
      </c>
      <c r="B294">
        <v>339</v>
      </c>
    </row>
    <row r="295" spans="1:2" x14ac:dyDescent="0.5">
      <c r="A295">
        <v>526.3759765625</v>
      </c>
      <c r="B295">
        <v>182.5</v>
      </c>
    </row>
    <row r="296" spans="1:2" x14ac:dyDescent="0.5">
      <c r="A296">
        <v>526.385986328125</v>
      </c>
      <c r="B296">
        <v>143</v>
      </c>
    </row>
    <row r="297" spans="1:2" x14ac:dyDescent="0.5">
      <c r="A297">
        <v>526.39599609375</v>
      </c>
      <c r="B297">
        <v>236</v>
      </c>
    </row>
    <row r="298" spans="1:2" x14ac:dyDescent="0.5">
      <c r="A298">
        <v>526.406005859375</v>
      </c>
      <c r="B298">
        <v>331.29998779296875</v>
      </c>
    </row>
    <row r="299" spans="1:2" x14ac:dyDescent="0.5">
      <c r="A299">
        <v>526.416015625</v>
      </c>
      <c r="B299">
        <v>300.70001220703125</v>
      </c>
    </row>
    <row r="300" spans="1:2" x14ac:dyDescent="0.5">
      <c r="A300">
        <v>526.426025390625</v>
      </c>
      <c r="B300">
        <v>185.69999694824219</v>
      </c>
    </row>
    <row r="301" spans="1:2" x14ac:dyDescent="0.5">
      <c r="A301">
        <v>526.43597412109375</v>
      </c>
      <c r="B301">
        <v>108.69999694824219</v>
      </c>
    </row>
    <row r="302" spans="1:2" x14ac:dyDescent="0.5">
      <c r="A302">
        <v>526.44598388671875</v>
      </c>
      <c r="B302">
        <v>92.5</v>
      </c>
    </row>
    <row r="303" spans="1:2" x14ac:dyDescent="0.5">
      <c r="A303">
        <v>526.45599365234375</v>
      </c>
      <c r="B303">
        <v>120.5</v>
      </c>
    </row>
    <row r="304" spans="1:2" x14ac:dyDescent="0.5">
      <c r="A304">
        <v>526.46600341796875</v>
      </c>
      <c r="B304">
        <v>151.80000305175781</v>
      </c>
    </row>
    <row r="305" spans="1:2" x14ac:dyDescent="0.5">
      <c r="A305">
        <v>526.47601318359375</v>
      </c>
      <c r="B305">
        <v>156</v>
      </c>
    </row>
    <row r="306" spans="1:2" x14ac:dyDescent="0.5">
      <c r="A306">
        <v>526.48602294921875</v>
      </c>
      <c r="B306">
        <v>145</v>
      </c>
    </row>
    <row r="307" spans="1:2" x14ac:dyDescent="0.5">
      <c r="A307">
        <v>526.4959716796875</v>
      </c>
      <c r="B307">
        <v>110.69999694824219</v>
      </c>
    </row>
    <row r="308" spans="1:2" x14ac:dyDescent="0.5">
      <c r="A308">
        <v>526.5059814453125</v>
      </c>
      <c r="B308">
        <v>79.25</v>
      </c>
    </row>
    <row r="309" spans="1:2" x14ac:dyDescent="0.5">
      <c r="A309">
        <v>526.5159912109375</v>
      </c>
      <c r="B309">
        <v>62.25</v>
      </c>
    </row>
    <row r="310" spans="1:2" x14ac:dyDescent="0.5">
      <c r="A310">
        <v>526.5260009765625</v>
      </c>
      <c r="B310">
        <v>53</v>
      </c>
    </row>
    <row r="311" spans="1:2" x14ac:dyDescent="0.5">
      <c r="A311">
        <v>526.5360107421875</v>
      </c>
      <c r="B311">
        <v>78</v>
      </c>
    </row>
    <row r="312" spans="1:2" x14ac:dyDescent="0.5">
      <c r="A312">
        <v>526.5460205078125</v>
      </c>
      <c r="B312">
        <v>105.30000305175781</v>
      </c>
    </row>
    <row r="313" spans="1:2" x14ac:dyDescent="0.5">
      <c r="A313">
        <v>526.5560302734375</v>
      </c>
      <c r="B313">
        <v>78</v>
      </c>
    </row>
    <row r="314" spans="1:2" x14ac:dyDescent="0.5">
      <c r="A314">
        <v>526.56597900390625</v>
      </c>
      <c r="B314">
        <v>32.25</v>
      </c>
    </row>
    <row r="315" spans="1:2" x14ac:dyDescent="0.5">
      <c r="A315">
        <v>526.57598876953125</v>
      </c>
      <c r="B315">
        <v>36</v>
      </c>
    </row>
    <row r="316" spans="1:2" x14ac:dyDescent="0.5">
      <c r="A316">
        <v>526.58599853515625</v>
      </c>
      <c r="B316">
        <v>85</v>
      </c>
    </row>
    <row r="317" spans="1:2" x14ac:dyDescent="0.5">
      <c r="A317">
        <v>526.59600830078125</v>
      </c>
      <c r="B317">
        <v>147.5</v>
      </c>
    </row>
    <row r="318" spans="1:2" x14ac:dyDescent="0.5">
      <c r="A318">
        <v>526.60601806640625</v>
      </c>
      <c r="B318">
        <v>177.80000305175781</v>
      </c>
    </row>
    <row r="319" spans="1:2" x14ac:dyDescent="0.5">
      <c r="A319">
        <v>526.61602783203125</v>
      </c>
      <c r="B319">
        <v>143.30000305175781</v>
      </c>
    </row>
    <row r="320" spans="1:2" x14ac:dyDescent="0.5">
      <c r="A320">
        <v>526.6259765625</v>
      </c>
      <c r="B320">
        <v>99.5</v>
      </c>
    </row>
    <row r="321" spans="1:2" x14ac:dyDescent="0.5">
      <c r="A321">
        <v>526.635986328125</v>
      </c>
      <c r="B321">
        <v>104.80000305175781</v>
      </c>
    </row>
    <row r="322" spans="1:2" x14ac:dyDescent="0.5">
      <c r="A322">
        <v>526.64599609375</v>
      </c>
      <c r="B322">
        <v>122.5</v>
      </c>
    </row>
    <row r="323" spans="1:2" x14ac:dyDescent="0.5">
      <c r="A323">
        <v>526.656005859375</v>
      </c>
      <c r="B323">
        <v>121.19999694824219</v>
      </c>
    </row>
    <row r="324" spans="1:2" x14ac:dyDescent="0.5">
      <c r="A324">
        <v>526.666015625</v>
      </c>
      <c r="B324">
        <v>127.30000305175781</v>
      </c>
    </row>
    <row r="325" spans="1:2" x14ac:dyDescent="0.5">
      <c r="A325">
        <v>526.676025390625</v>
      </c>
      <c r="B325">
        <v>108.30000305175781</v>
      </c>
    </row>
    <row r="326" spans="1:2" x14ac:dyDescent="0.5">
      <c r="A326">
        <v>526.68597412109375</v>
      </c>
      <c r="B326">
        <v>53.25</v>
      </c>
    </row>
    <row r="327" spans="1:2" x14ac:dyDescent="0.5">
      <c r="A327">
        <v>526.69598388671875</v>
      </c>
      <c r="B327">
        <v>54.5</v>
      </c>
    </row>
    <row r="328" spans="1:2" x14ac:dyDescent="0.5">
      <c r="A328">
        <v>526.70599365234375</v>
      </c>
      <c r="B328">
        <v>123</v>
      </c>
    </row>
    <row r="329" spans="1:2" x14ac:dyDescent="0.5">
      <c r="A329">
        <v>526.71600341796875</v>
      </c>
      <c r="B329">
        <v>175.19999694824219</v>
      </c>
    </row>
    <row r="330" spans="1:2" x14ac:dyDescent="0.5">
      <c r="A330">
        <v>526.72601318359375</v>
      </c>
      <c r="B330">
        <v>182.30000305175781</v>
      </c>
    </row>
    <row r="331" spans="1:2" x14ac:dyDescent="0.5">
      <c r="A331">
        <v>526.73602294921875</v>
      </c>
      <c r="B331">
        <v>210</v>
      </c>
    </row>
    <row r="332" spans="1:2" x14ac:dyDescent="0.5">
      <c r="A332">
        <v>526.7459716796875</v>
      </c>
      <c r="B332">
        <v>415.70001220703125</v>
      </c>
    </row>
    <row r="333" spans="1:2" x14ac:dyDescent="0.5">
      <c r="A333">
        <v>526.7559814453125</v>
      </c>
      <c r="B333">
        <v>1568</v>
      </c>
    </row>
    <row r="334" spans="1:2" x14ac:dyDescent="0.5">
      <c r="A334">
        <v>526.7659912109375</v>
      </c>
      <c r="B334">
        <v>7590</v>
      </c>
    </row>
    <row r="335" spans="1:2" x14ac:dyDescent="0.5">
      <c r="A335">
        <v>526.7760009765625</v>
      </c>
      <c r="B335">
        <v>23280</v>
      </c>
    </row>
    <row r="336" spans="1:2" x14ac:dyDescent="0.5">
      <c r="A336">
        <v>526.7860107421875</v>
      </c>
      <c r="B336">
        <v>37270</v>
      </c>
    </row>
    <row r="337" spans="1:2" x14ac:dyDescent="0.5">
      <c r="A337">
        <v>526.7960205078125</v>
      </c>
      <c r="B337">
        <v>31800</v>
      </c>
    </row>
    <row r="338" spans="1:2" x14ac:dyDescent="0.5">
      <c r="A338">
        <v>526.8060302734375</v>
      </c>
      <c r="B338">
        <v>14990</v>
      </c>
    </row>
    <row r="339" spans="1:2" x14ac:dyDescent="0.5">
      <c r="A339">
        <v>526.81597900390625</v>
      </c>
      <c r="B339">
        <v>4225</v>
      </c>
    </row>
    <row r="340" spans="1:2" x14ac:dyDescent="0.5">
      <c r="A340">
        <v>526.8270263671875</v>
      </c>
      <c r="B340">
        <v>989</v>
      </c>
    </row>
    <row r="341" spans="1:2" x14ac:dyDescent="0.5">
      <c r="A341">
        <v>526.83697509765625</v>
      </c>
      <c r="B341">
        <v>563.79998779296875</v>
      </c>
    </row>
    <row r="342" spans="1:2" x14ac:dyDescent="0.5">
      <c r="A342">
        <v>526.84698486328125</v>
      </c>
      <c r="B342">
        <v>678</v>
      </c>
    </row>
    <row r="343" spans="1:2" x14ac:dyDescent="0.5">
      <c r="A343">
        <v>526.85699462890625</v>
      </c>
      <c r="B343">
        <v>698.5</v>
      </c>
    </row>
    <row r="344" spans="1:2" x14ac:dyDescent="0.5">
      <c r="A344">
        <v>526.86700439453125</v>
      </c>
      <c r="B344">
        <v>526.29998779296875</v>
      </c>
    </row>
    <row r="345" spans="1:2" x14ac:dyDescent="0.5">
      <c r="A345">
        <v>526.87701416015625</v>
      </c>
      <c r="B345">
        <v>310.29998779296875</v>
      </c>
    </row>
    <row r="346" spans="1:2" x14ac:dyDescent="0.5">
      <c r="A346">
        <v>526.88702392578125</v>
      </c>
      <c r="B346">
        <v>201.30000305175781</v>
      </c>
    </row>
    <row r="347" spans="1:2" x14ac:dyDescent="0.5">
      <c r="A347">
        <v>526.89697265625</v>
      </c>
      <c r="B347">
        <v>214.30000305175781</v>
      </c>
    </row>
    <row r="348" spans="1:2" x14ac:dyDescent="0.5">
      <c r="A348">
        <v>526.906982421875</v>
      </c>
      <c r="B348">
        <v>214</v>
      </c>
    </row>
    <row r="349" spans="1:2" x14ac:dyDescent="0.5">
      <c r="A349">
        <v>526.9169921875</v>
      </c>
      <c r="B349">
        <v>163.80000305175781</v>
      </c>
    </row>
    <row r="350" spans="1:2" x14ac:dyDescent="0.5">
      <c r="A350">
        <v>526.927001953125</v>
      </c>
      <c r="B350">
        <v>135.69999694824219</v>
      </c>
    </row>
    <row r="351" spans="1:2" x14ac:dyDescent="0.5">
      <c r="A351">
        <v>526.93701171875</v>
      </c>
      <c r="B351">
        <v>113.5</v>
      </c>
    </row>
    <row r="352" spans="1:2" x14ac:dyDescent="0.5">
      <c r="A352">
        <v>526.947021484375</v>
      </c>
      <c r="B352">
        <v>97</v>
      </c>
    </row>
    <row r="353" spans="1:2" x14ac:dyDescent="0.5">
      <c r="A353">
        <v>526.95697021484375</v>
      </c>
      <c r="B353">
        <v>103.80000305175781</v>
      </c>
    </row>
    <row r="354" spans="1:2" x14ac:dyDescent="0.5">
      <c r="A354">
        <v>526.96697998046875</v>
      </c>
      <c r="B354">
        <v>99.25</v>
      </c>
    </row>
    <row r="355" spans="1:2" x14ac:dyDescent="0.5">
      <c r="A355">
        <v>526.97698974609375</v>
      </c>
      <c r="B355">
        <v>84.75</v>
      </c>
    </row>
    <row r="356" spans="1:2" x14ac:dyDescent="0.5">
      <c r="A356">
        <v>526.98699951171875</v>
      </c>
      <c r="B356">
        <v>101</v>
      </c>
    </row>
    <row r="357" spans="1:2" x14ac:dyDescent="0.5">
      <c r="A357">
        <v>526.99700927734375</v>
      </c>
      <c r="B357">
        <v>139.30000305175781</v>
      </c>
    </row>
    <row r="358" spans="1:2" x14ac:dyDescent="0.5">
      <c r="A358">
        <v>527.00701904296875</v>
      </c>
      <c r="B358">
        <v>164.80000305175781</v>
      </c>
    </row>
    <row r="359" spans="1:2" x14ac:dyDescent="0.5">
      <c r="A359">
        <v>527.01702880859375</v>
      </c>
      <c r="B359">
        <v>163.5</v>
      </c>
    </row>
    <row r="360" spans="1:2" x14ac:dyDescent="0.5">
      <c r="A360">
        <v>527.0269775390625</v>
      </c>
      <c r="B360">
        <v>126.5</v>
      </c>
    </row>
    <row r="361" spans="1:2" x14ac:dyDescent="0.5">
      <c r="A361">
        <v>527.0369873046875</v>
      </c>
      <c r="B361">
        <v>88.75</v>
      </c>
    </row>
    <row r="362" spans="1:2" x14ac:dyDescent="0.5">
      <c r="A362">
        <v>527.0469970703125</v>
      </c>
      <c r="B362">
        <v>99</v>
      </c>
    </row>
    <row r="363" spans="1:2" x14ac:dyDescent="0.5">
      <c r="A363">
        <v>527.0570068359375</v>
      </c>
      <c r="B363">
        <v>126.5</v>
      </c>
    </row>
    <row r="364" spans="1:2" x14ac:dyDescent="0.5">
      <c r="A364">
        <v>527.0670166015625</v>
      </c>
      <c r="B364">
        <v>112.30000305175781</v>
      </c>
    </row>
    <row r="365" spans="1:2" x14ac:dyDescent="0.5">
      <c r="A365">
        <v>527.0770263671875</v>
      </c>
      <c r="B365">
        <v>83.75</v>
      </c>
    </row>
    <row r="366" spans="1:2" x14ac:dyDescent="0.5">
      <c r="A366">
        <v>527.08697509765625</v>
      </c>
      <c r="B366">
        <v>74.5</v>
      </c>
    </row>
    <row r="367" spans="1:2" x14ac:dyDescent="0.5">
      <c r="A367">
        <v>527.09698486328125</v>
      </c>
      <c r="B367">
        <v>59.25</v>
      </c>
    </row>
    <row r="368" spans="1:2" x14ac:dyDescent="0.5">
      <c r="A368">
        <v>527.10699462890625</v>
      </c>
      <c r="B368">
        <v>66</v>
      </c>
    </row>
    <row r="369" spans="1:2" x14ac:dyDescent="0.5">
      <c r="A369">
        <v>527.11700439453125</v>
      </c>
      <c r="B369">
        <v>81.25</v>
      </c>
    </row>
    <row r="370" spans="1:2" x14ac:dyDescent="0.5">
      <c r="A370">
        <v>527.12701416015625</v>
      </c>
      <c r="B370">
        <v>77.25</v>
      </c>
    </row>
    <row r="371" spans="1:2" x14ac:dyDescent="0.5">
      <c r="A371">
        <v>527.13702392578125</v>
      </c>
      <c r="B371">
        <v>93</v>
      </c>
    </row>
    <row r="372" spans="1:2" x14ac:dyDescent="0.5">
      <c r="A372">
        <v>527.14697265625</v>
      </c>
      <c r="B372">
        <v>106.69999694824219</v>
      </c>
    </row>
    <row r="373" spans="1:2" x14ac:dyDescent="0.5">
      <c r="A373">
        <v>527.156982421875</v>
      </c>
      <c r="B373">
        <v>91.25</v>
      </c>
    </row>
    <row r="374" spans="1:2" x14ac:dyDescent="0.5">
      <c r="A374">
        <v>527.1669921875</v>
      </c>
      <c r="B374">
        <v>64</v>
      </c>
    </row>
    <row r="375" spans="1:2" x14ac:dyDescent="0.5">
      <c r="A375">
        <v>527.177001953125</v>
      </c>
      <c r="B375">
        <v>46.5</v>
      </c>
    </row>
    <row r="376" spans="1:2" x14ac:dyDescent="0.5">
      <c r="A376">
        <v>527.18701171875</v>
      </c>
      <c r="B376">
        <v>63.25</v>
      </c>
    </row>
    <row r="377" spans="1:2" x14ac:dyDescent="0.5">
      <c r="A377">
        <v>527.197021484375</v>
      </c>
      <c r="B377">
        <v>75.75</v>
      </c>
    </row>
    <row r="378" spans="1:2" x14ac:dyDescent="0.5">
      <c r="A378">
        <v>527.20697021484375</v>
      </c>
      <c r="B378">
        <v>62</v>
      </c>
    </row>
    <row r="379" spans="1:2" x14ac:dyDescent="0.5">
      <c r="A379">
        <v>527.21697998046875</v>
      </c>
      <c r="B379">
        <v>85</v>
      </c>
    </row>
    <row r="380" spans="1:2" x14ac:dyDescent="0.5">
      <c r="A380">
        <v>527.22698974609375</v>
      </c>
      <c r="B380">
        <v>109.5</v>
      </c>
    </row>
    <row r="381" spans="1:2" x14ac:dyDescent="0.5">
      <c r="A381">
        <v>527.23699951171875</v>
      </c>
      <c r="B381">
        <v>142</v>
      </c>
    </row>
    <row r="382" spans="1:2" x14ac:dyDescent="0.5">
      <c r="A382">
        <v>527.24700927734375</v>
      </c>
      <c r="B382">
        <v>262</v>
      </c>
    </row>
    <row r="383" spans="1:2" x14ac:dyDescent="0.5">
      <c r="A383">
        <v>527.25799560546875</v>
      </c>
      <c r="B383">
        <v>701.5</v>
      </c>
    </row>
    <row r="384" spans="1:2" x14ac:dyDescent="0.5">
      <c r="A384">
        <v>527.26800537109375</v>
      </c>
      <c r="B384">
        <v>2798</v>
      </c>
    </row>
    <row r="385" spans="1:2" x14ac:dyDescent="0.5">
      <c r="A385">
        <v>527.27801513671875</v>
      </c>
      <c r="B385">
        <v>8061</v>
      </c>
    </row>
    <row r="386" spans="1:2" x14ac:dyDescent="0.5">
      <c r="A386">
        <v>527.28802490234375</v>
      </c>
      <c r="B386">
        <v>13340</v>
      </c>
    </row>
    <row r="387" spans="1:2" x14ac:dyDescent="0.5">
      <c r="A387">
        <v>527.2979736328125</v>
      </c>
      <c r="B387">
        <v>12590</v>
      </c>
    </row>
    <row r="388" spans="1:2" x14ac:dyDescent="0.5">
      <c r="A388">
        <v>527.3079833984375</v>
      </c>
      <c r="B388">
        <v>6917</v>
      </c>
    </row>
    <row r="389" spans="1:2" x14ac:dyDescent="0.5">
      <c r="A389">
        <v>527.3179931640625</v>
      </c>
      <c r="B389">
        <v>2349</v>
      </c>
    </row>
    <row r="390" spans="1:2" x14ac:dyDescent="0.5">
      <c r="A390">
        <v>527.3280029296875</v>
      </c>
      <c r="B390">
        <v>604.5</v>
      </c>
    </row>
    <row r="391" spans="1:2" x14ac:dyDescent="0.5">
      <c r="A391">
        <v>527.3380126953125</v>
      </c>
      <c r="B391">
        <v>219</v>
      </c>
    </row>
    <row r="392" spans="1:2" x14ac:dyDescent="0.5">
      <c r="A392">
        <v>527.3480224609375</v>
      </c>
      <c r="B392">
        <v>185.69999694824219</v>
      </c>
    </row>
    <row r="393" spans="1:2" x14ac:dyDescent="0.5">
      <c r="A393">
        <v>527.35797119140625</v>
      </c>
      <c r="B393">
        <v>160</v>
      </c>
    </row>
    <row r="394" spans="1:2" x14ac:dyDescent="0.5">
      <c r="A394">
        <v>527.36798095703125</v>
      </c>
      <c r="B394">
        <v>118.5</v>
      </c>
    </row>
    <row r="395" spans="1:2" x14ac:dyDescent="0.5">
      <c r="A395">
        <v>527.37799072265625</v>
      </c>
      <c r="B395">
        <v>79.5</v>
      </c>
    </row>
    <row r="396" spans="1:2" x14ac:dyDescent="0.5">
      <c r="A396">
        <v>527.38800048828125</v>
      </c>
      <c r="B396">
        <v>45</v>
      </c>
    </row>
    <row r="397" spans="1:2" x14ac:dyDescent="0.5">
      <c r="A397">
        <v>527.39801025390625</v>
      </c>
      <c r="B397">
        <v>43.25</v>
      </c>
    </row>
    <row r="398" spans="1:2" x14ac:dyDescent="0.5">
      <c r="A398">
        <v>527.40802001953125</v>
      </c>
      <c r="B398">
        <v>72</v>
      </c>
    </row>
    <row r="399" spans="1:2" x14ac:dyDescent="0.5">
      <c r="A399">
        <v>527.41802978515625</v>
      </c>
      <c r="B399">
        <v>72.25</v>
      </c>
    </row>
    <row r="400" spans="1:2" x14ac:dyDescent="0.5">
      <c r="A400">
        <v>527.427978515625</v>
      </c>
      <c r="B400">
        <v>47.25</v>
      </c>
    </row>
    <row r="401" spans="1:2" x14ac:dyDescent="0.5">
      <c r="A401">
        <v>527.43798828125</v>
      </c>
      <c r="B401">
        <v>27.75</v>
      </c>
    </row>
    <row r="402" spans="1:2" x14ac:dyDescent="0.5">
      <c r="A402">
        <v>527.447998046875</v>
      </c>
      <c r="B402">
        <v>26.75</v>
      </c>
    </row>
    <row r="403" spans="1:2" x14ac:dyDescent="0.5">
      <c r="A403">
        <v>527.4580078125</v>
      </c>
      <c r="B403">
        <v>48.25</v>
      </c>
    </row>
    <row r="404" spans="1:2" x14ac:dyDescent="0.5">
      <c r="A404">
        <v>527.468017578125</v>
      </c>
      <c r="B404">
        <v>58.75</v>
      </c>
    </row>
    <row r="405" spans="1:2" x14ac:dyDescent="0.5">
      <c r="A405">
        <v>527.47802734375</v>
      </c>
      <c r="B405">
        <v>38.75</v>
      </c>
    </row>
    <row r="406" spans="1:2" x14ac:dyDescent="0.5">
      <c r="A406">
        <v>527.48797607421875</v>
      </c>
      <c r="B406">
        <v>24.25</v>
      </c>
    </row>
    <row r="407" spans="1:2" x14ac:dyDescent="0.5">
      <c r="A407">
        <v>527.49798583984375</v>
      </c>
      <c r="B407">
        <v>18.5</v>
      </c>
    </row>
    <row r="408" spans="1:2" x14ac:dyDescent="0.5">
      <c r="A408">
        <v>527.50799560546875</v>
      </c>
      <c r="B408">
        <v>6.25</v>
      </c>
    </row>
    <row r="409" spans="1:2" x14ac:dyDescent="0.5">
      <c r="A409">
        <v>527.51800537109375</v>
      </c>
      <c r="B409">
        <v>11.75</v>
      </c>
    </row>
    <row r="410" spans="1:2" x14ac:dyDescent="0.5">
      <c r="A410">
        <v>527.52801513671875</v>
      </c>
      <c r="B410">
        <v>35</v>
      </c>
    </row>
    <row r="411" spans="1:2" x14ac:dyDescent="0.5">
      <c r="A411">
        <v>527.53802490234375</v>
      </c>
      <c r="B411">
        <v>45</v>
      </c>
    </row>
    <row r="412" spans="1:2" x14ac:dyDescent="0.5">
      <c r="A412">
        <v>527.5479736328125</v>
      </c>
      <c r="B412">
        <v>48</v>
      </c>
    </row>
    <row r="413" spans="1:2" x14ac:dyDescent="0.5">
      <c r="A413">
        <v>527.5579833984375</v>
      </c>
      <c r="B413">
        <v>70.5</v>
      </c>
    </row>
    <row r="414" spans="1:2" x14ac:dyDescent="0.5">
      <c r="A414">
        <v>527.5679931640625</v>
      </c>
      <c r="B414">
        <v>97</v>
      </c>
    </row>
    <row r="415" spans="1:2" x14ac:dyDescent="0.5">
      <c r="A415">
        <v>527.5780029296875</v>
      </c>
      <c r="B415">
        <v>83.25</v>
      </c>
    </row>
    <row r="416" spans="1:2" x14ac:dyDescent="0.5">
      <c r="A416">
        <v>527.5880126953125</v>
      </c>
      <c r="B416">
        <v>48</v>
      </c>
    </row>
    <row r="417" spans="1:2" x14ac:dyDescent="0.5">
      <c r="A417">
        <v>527.5980224609375</v>
      </c>
      <c r="B417">
        <v>37.25</v>
      </c>
    </row>
    <row r="418" spans="1:2" x14ac:dyDescent="0.5">
      <c r="A418">
        <v>527.60797119140625</v>
      </c>
      <c r="B418">
        <v>30.75</v>
      </c>
    </row>
    <row r="419" spans="1:2" x14ac:dyDescent="0.5">
      <c r="A419">
        <v>527.61798095703125</v>
      </c>
      <c r="B419">
        <v>38.25</v>
      </c>
    </row>
    <row r="420" spans="1:2" x14ac:dyDescent="0.5">
      <c r="A420">
        <v>527.62799072265625</v>
      </c>
      <c r="B420">
        <v>76.25</v>
      </c>
    </row>
    <row r="421" spans="1:2" x14ac:dyDescent="0.5">
      <c r="A421">
        <v>527.63800048828125</v>
      </c>
      <c r="B421">
        <v>100.19999694824219</v>
      </c>
    </row>
    <row r="422" spans="1:2" x14ac:dyDescent="0.5">
      <c r="A422">
        <v>527.64801025390625</v>
      </c>
      <c r="B422">
        <v>83.75</v>
      </c>
    </row>
    <row r="423" spans="1:2" x14ac:dyDescent="0.5">
      <c r="A423">
        <v>527.65899658203125</v>
      </c>
      <c r="B423">
        <v>53.75</v>
      </c>
    </row>
    <row r="424" spans="1:2" x14ac:dyDescent="0.5">
      <c r="A424">
        <v>527.66900634765625</v>
      </c>
      <c r="B424">
        <v>75</v>
      </c>
    </row>
    <row r="425" spans="1:2" x14ac:dyDescent="0.5">
      <c r="A425">
        <v>527.67901611328125</v>
      </c>
      <c r="B425">
        <v>106.30000305175781</v>
      </c>
    </row>
    <row r="426" spans="1:2" x14ac:dyDescent="0.5">
      <c r="A426">
        <v>527.68902587890625</v>
      </c>
      <c r="B426">
        <v>80.25</v>
      </c>
    </row>
    <row r="427" spans="1:2" x14ac:dyDescent="0.5">
      <c r="A427">
        <v>527.698974609375</v>
      </c>
      <c r="B427">
        <v>58.25</v>
      </c>
    </row>
    <row r="428" spans="1:2" x14ac:dyDescent="0.5">
      <c r="A428">
        <v>527.708984375</v>
      </c>
      <c r="B428">
        <v>64.75</v>
      </c>
    </row>
    <row r="429" spans="1:2" x14ac:dyDescent="0.5">
      <c r="A429">
        <v>527.718994140625</v>
      </c>
      <c r="B429">
        <v>73.75</v>
      </c>
    </row>
    <row r="430" spans="1:2" x14ac:dyDescent="0.5">
      <c r="A430">
        <v>527.72900390625</v>
      </c>
      <c r="B430">
        <v>122.19999694824219</v>
      </c>
    </row>
    <row r="431" spans="1:2" x14ac:dyDescent="0.5">
      <c r="A431">
        <v>527.739013671875</v>
      </c>
      <c r="B431">
        <v>183.5</v>
      </c>
    </row>
    <row r="432" spans="1:2" x14ac:dyDescent="0.5">
      <c r="A432">
        <v>527.7490234375</v>
      </c>
      <c r="B432">
        <v>226.30000305175781</v>
      </c>
    </row>
    <row r="433" spans="1:2" x14ac:dyDescent="0.5">
      <c r="A433">
        <v>527.75897216796875</v>
      </c>
      <c r="B433">
        <v>369.20001220703125</v>
      </c>
    </row>
    <row r="434" spans="1:2" x14ac:dyDescent="0.5">
      <c r="A434">
        <v>527.76898193359375</v>
      </c>
      <c r="B434">
        <v>942</v>
      </c>
    </row>
    <row r="435" spans="1:2" x14ac:dyDescent="0.5">
      <c r="A435">
        <v>527.77899169921875</v>
      </c>
      <c r="B435">
        <v>2387</v>
      </c>
    </row>
    <row r="436" spans="1:2" x14ac:dyDescent="0.5">
      <c r="A436">
        <v>527.78900146484375</v>
      </c>
      <c r="B436">
        <v>3947</v>
      </c>
    </row>
    <row r="437" spans="1:2" x14ac:dyDescent="0.5">
      <c r="A437">
        <v>527.79901123046875</v>
      </c>
      <c r="B437">
        <v>3922</v>
      </c>
    </row>
    <row r="438" spans="1:2" x14ac:dyDescent="0.5">
      <c r="A438">
        <v>527.80902099609375</v>
      </c>
      <c r="B438">
        <v>2446</v>
      </c>
    </row>
    <row r="439" spans="1:2" x14ac:dyDescent="0.5">
      <c r="A439">
        <v>527.8189697265625</v>
      </c>
      <c r="B439">
        <v>1153</v>
      </c>
    </row>
    <row r="440" spans="1:2" x14ac:dyDescent="0.5">
      <c r="A440">
        <v>527.8289794921875</v>
      </c>
      <c r="B440">
        <v>551.79998779296875</v>
      </c>
    </row>
    <row r="441" spans="1:2" x14ac:dyDescent="0.5">
      <c r="A441">
        <v>527.8389892578125</v>
      </c>
      <c r="B441">
        <v>232.80000305175781</v>
      </c>
    </row>
    <row r="442" spans="1:2" x14ac:dyDescent="0.5">
      <c r="A442">
        <v>527.8489990234375</v>
      </c>
      <c r="B442">
        <v>102.30000305175781</v>
      </c>
    </row>
    <row r="443" spans="1:2" x14ac:dyDescent="0.5">
      <c r="A443">
        <v>527.8590087890625</v>
      </c>
      <c r="B443">
        <v>103.5</v>
      </c>
    </row>
    <row r="444" spans="1:2" x14ac:dyDescent="0.5">
      <c r="A444">
        <v>527.8690185546875</v>
      </c>
      <c r="B444">
        <v>83.75</v>
      </c>
    </row>
    <row r="445" spans="1:2" x14ac:dyDescent="0.5">
      <c r="A445">
        <v>527.8790283203125</v>
      </c>
      <c r="B445">
        <v>67.75</v>
      </c>
    </row>
    <row r="446" spans="1:2" x14ac:dyDescent="0.5">
      <c r="A446">
        <v>527.88897705078125</v>
      </c>
      <c r="B446">
        <v>79</v>
      </c>
    </row>
    <row r="447" spans="1:2" x14ac:dyDescent="0.5">
      <c r="A447">
        <v>527.89898681640625</v>
      </c>
      <c r="B447">
        <v>61.75</v>
      </c>
    </row>
    <row r="448" spans="1:2" x14ac:dyDescent="0.5">
      <c r="A448">
        <v>527.90899658203125</v>
      </c>
      <c r="B448">
        <v>21.75</v>
      </c>
    </row>
    <row r="449" spans="1:2" x14ac:dyDescent="0.5">
      <c r="A449">
        <v>527.91900634765625</v>
      </c>
      <c r="B449">
        <v>1.75</v>
      </c>
    </row>
    <row r="450" spans="1:2" x14ac:dyDescent="0.5">
      <c r="A450">
        <v>527.92901611328125</v>
      </c>
      <c r="B450">
        <v>6.25</v>
      </c>
    </row>
    <row r="451" spans="1:2" x14ac:dyDescent="0.5">
      <c r="A451">
        <v>527.93902587890625</v>
      </c>
      <c r="B451">
        <v>21</v>
      </c>
    </row>
    <row r="452" spans="1:2" x14ac:dyDescent="0.5">
      <c r="A452">
        <v>527.948974609375</v>
      </c>
      <c r="B452">
        <v>37.75</v>
      </c>
    </row>
    <row r="453" spans="1:2" x14ac:dyDescent="0.5">
      <c r="A453">
        <v>527.958984375</v>
      </c>
      <c r="B453">
        <v>76.75</v>
      </c>
    </row>
    <row r="454" spans="1:2" x14ac:dyDescent="0.5">
      <c r="A454">
        <v>527.969970703125</v>
      </c>
      <c r="B454">
        <v>126.30000305175781</v>
      </c>
    </row>
    <row r="455" spans="1:2" x14ac:dyDescent="0.5">
      <c r="A455">
        <v>527.97998046875</v>
      </c>
      <c r="B455">
        <v>116</v>
      </c>
    </row>
    <row r="456" spans="1:2" x14ac:dyDescent="0.5">
      <c r="A456">
        <v>527.989990234375</v>
      </c>
      <c r="B456">
        <v>58.75</v>
      </c>
    </row>
    <row r="457" spans="1:2" x14ac:dyDescent="0.5">
      <c r="A457">
        <v>528</v>
      </c>
      <c r="B457">
        <v>23</v>
      </c>
    </row>
    <row r="458" spans="1:2" x14ac:dyDescent="0.5">
      <c r="A458">
        <v>528.010009765625</v>
      </c>
      <c r="B458">
        <v>54.25</v>
      </c>
    </row>
    <row r="459" spans="1:2" x14ac:dyDescent="0.5">
      <c r="A459">
        <v>528.02001953125</v>
      </c>
      <c r="B459">
        <v>116.80000305175781</v>
      </c>
    </row>
    <row r="460" spans="1:2" x14ac:dyDescent="0.5">
      <c r="A460">
        <v>528.030029296875</v>
      </c>
      <c r="B460">
        <v>106.30000305175781</v>
      </c>
    </row>
    <row r="461" spans="1:2" x14ac:dyDescent="0.5">
      <c r="A461">
        <v>528.03997802734375</v>
      </c>
      <c r="B461">
        <v>50.25</v>
      </c>
    </row>
    <row r="462" spans="1:2" x14ac:dyDescent="0.5">
      <c r="A462">
        <v>528.04998779296875</v>
      </c>
      <c r="B462">
        <v>21.75</v>
      </c>
    </row>
    <row r="463" spans="1:2" x14ac:dyDescent="0.5">
      <c r="A463">
        <v>528.05999755859375</v>
      </c>
      <c r="B463">
        <v>13.75</v>
      </c>
    </row>
    <row r="464" spans="1:2" x14ac:dyDescent="0.5">
      <c r="A464">
        <v>528.07000732421875</v>
      </c>
      <c r="B464">
        <v>14.25</v>
      </c>
    </row>
    <row r="465" spans="1:2" x14ac:dyDescent="0.5">
      <c r="A465">
        <v>528.08001708984375</v>
      </c>
      <c r="B465">
        <v>31.5</v>
      </c>
    </row>
    <row r="466" spans="1:2" x14ac:dyDescent="0.5">
      <c r="A466">
        <v>528.09002685546875</v>
      </c>
      <c r="B466">
        <v>61</v>
      </c>
    </row>
    <row r="467" spans="1:2" x14ac:dyDescent="0.5">
      <c r="A467">
        <v>528.0999755859375</v>
      </c>
      <c r="B467">
        <v>62.75</v>
      </c>
    </row>
    <row r="468" spans="1:2" x14ac:dyDescent="0.5">
      <c r="A468">
        <v>528.1099853515625</v>
      </c>
      <c r="B468">
        <v>44.5</v>
      </c>
    </row>
    <row r="469" spans="1:2" x14ac:dyDescent="0.5">
      <c r="A469">
        <v>528.1199951171875</v>
      </c>
      <c r="B469">
        <v>39.5</v>
      </c>
    </row>
    <row r="470" spans="1:2" x14ac:dyDescent="0.5">
      <c r="A470">
        <v>528.1300048828125</v>
      </c>
      <c r="B470">
        <v>28.25</v>
      </c>
    </row>
    <row r="471" spans="1:2" x14ac:dyDescent="0.5">
      <c r="A471">
        <v>528.1400146484375</v>
      </c>
      <c r="B471">
        <v>12.5</v>
      </c>
    </row>
    <row r="472" spans="1:2" x14ac:dyDescent="0.5">
      <c r="A472">
        <v>528.1500244140625</v>
      </c>
      <c r="B472">
        <v>24.5</v>
      </c>
    </row>
    <row r="473" spans="1:2" x14ac:dyDescent="0.5">
      <c r="A473">
        <v>528.15997314453125</v>
      </c>
      <c r="B473">
        <v>39.25</v>
      </c>
    </row>
    <row r="474" spans="1:2" x14ac:dyDescent="0.5">
      <c r="A474">
        <v>528.16998291015625</v>
      </c>
      <c r="B474">
        <v>26</v>
      </c>
    </row>
    <row r="475" spans="1:2" x14ac:dyDescent="0.5">
      <c r="A475">
        <v>528.17999267578125</v>
      </c>
      <c r="B475">
        <v>12.75</v>
      </c>
    </row>
    <row r="476" spans="1:2" x14ac:dyDescent="0.5">
      <c r="A476">
        <v>528.19000244140625</v>
      </c>
      <c r="B476">
        <v>17</v>
      </c>
    </row>
    <row r="477" spans="1:2" x14ac:dyDescent="0.5">
      <c r="A477">
        <v>528.20001220703125</v>
      </c>
      <c r="B477">
        <v>32.5</v>
      </c>
    </row>
    <row r="478" spans="1:2" x14ac:dyDescent="0.5">
      <c r="A478">
        <v>528.21002197265625</v>
      </c>
      <c r="B478">
        <v>47.5</v>
      </c>
    </row>
    <row r="479" spans="1:2" x14ac:dyDescent="0.5">
      <c r="A479">
        <v>528.219970703125</v>
      </c>
      <c r="B479">
        <v>63.5</v>
      </c>
    </row>
    <row r="480" spans="1:2" x14ac:dyDescent="0.5">
      <c r="A480">
        <v>528.22998046875</v>
      </c>
      <c r="B480">
        <v>64.5</v>
      </c>
    </row>
    <row r="481" spans="1:2" x14ac:dyDescent="0.5">
      <c r="A481">
        <v>528.239990234375</v>
      </c>
      <c r="B481">
        <v>39.75</v>
      </c>
    </row>
    <row r="482" spans="1:2" x14ac:dyDescent="0.5">
      <c r="A482">
        <v>528.25</v>
      </c>
      <c r="B482">
        <v>40.25</v>
      </c>
    </row>
    <row r="483" spans="1:2" x14ac:dyDescent="0.5">
      <c r="A483">
        <v>528.260009765625</v>
      </c>
      <c r="B483">
        <v>90.75</v>
      </c>
    </row>
    <row r="484" spans="1:2" x14ac:dyDescent="0.5">
      <c r="A484">
        <v>528.27099609375</v>
      </c>
      <c r="B484">
        <v>328.5</v>
      </c>
    </row>
    <row r="485" spans="1:2" x14ac:dyDescent="0.5">
      <c r="A485">
        <v>528.281005859375</v>
      </c>
      <c r="B485">
        <v>779.29998779296875</v>
      </c>
    </row>
    <row r="486" spans="1:2" x14ac:dyDescent="0.5">
      <c r="A486">
        <v>528.291015625</v>
      </c>
      <c r="B486">
        <v>1065</v>
      </c>
    </row>
    <row r="487" spans="1:2" x14ac:dyDescent="0.5">
      <c r="A487">
        <v>528.301025390625</v>
      </c>
      <c r="B487">
        <v>964.29998779296875</v>
      </c>
    </row>
    <row r="488" spans="1:2" x14ac:dyDescent="0.5">
      <c r="A488">
        <v>528.31097412109375</v>
      </c>
      <c r="B488">
        <v>620</v>
      </c>
    </row>
    <row r="489" spans="1:2" x14ac:dyDescent="0.5">
      <c r="A489">
        <v>528.32098388671875</v>
      </c>
      <c r="B489">
        <v>284</v>
      </c>
    </row>
    <row r="490" spans="1:2" x14ac:dyDescent="0.5">
      <c r="A490">
        <v>528.33099365234375</v>
      </c>
      <c r="B490">
        <v>184</v>
      </c>
    </row>
    <row r="491" spans="1:2" x14ac:dyDescent="0.5">
      <c r="A491">
        <v>528.34100341796875</v>
      </c>
      <c r="B491">
        <v>218.80000305175781</v>
      </c>
    </row>
    <row r="492" spans="1:2" x14ac:dyDescent="0.5">
      <c r="A492">
        <v>528.35101318359375</v>
      </c>
      <c r="B492">
        <v>174</v>
      </c>
    </row>
    <row r="493" spans="1:2" x14ac:dyDescent="0.5">
      <c r="A493">
        <v>528.36102294921875</v>
      </c>
      <c r="B493">
        <v>98</v>
      </c>
    </row>
    <row r="494" spans="1:2" x14ac:dyDescent="0.5">
      <c r="A494">
        <v>528.3709716796875</v>
      </c>
      <c r="B494">
        <v>59.75</v>
      </c>
    </row>
    <row r="495" spans="1:2" x14ac:dyDescent="0.5">
      <c r="A495">
        <v>528.3809814453125</v>
      </c>
      <c r="B495">
        <v>61.75</v>
      </c>
    </row>
    <row r="496" spans="1:2" x14ac:dyDescent="0.5">
      <c r="A496">
        <v>528.3909912109375</v>
      </c>
      <c r="B496">
        <v>71</v>
      </c>
    </row>
    <row r="497" spans="1:2" x14ac:dyDescent="0.5">
      <c r="A497">
        <v>528.4010009765625</v>
      </c>
      <c r="B497">
        <v>38.75</v>
      </c>
    </row>
    <row r="498" spans="1:2" x14ac:dyDescent="0.5">
      <c r="A498">
        <v>528.4110107421875</v>
      </c>
      <c r="B498">
        <v>10.25</v>
      </c>
    </row>
    <row r="499" spans="1:2" x14ac:dyDescent="0.5">
      <c r="A499">
        <v>528.4210205078125</v>
      </c>
      <c r="B499">
        <v>20.5</v>
      </c>
    </row>
    <row r="500" spans="1:2" x14ac:dyDescent="0.5">
      <c r="A500">
        <v>528.4310302734375</v>
      </c>
      <c r="B500">
        <v>33.25</v>
      </c>
    </row>
    <row r="501" spans="1:2" x14ac:dyDescent="0.5">
      <c r="A501">
        <v>528.44097900390625</v>
      </c>
      <c r="B501">
        <v>28.25</v>
      </c>
    </row>
    <row r="502" spans="1:2" x14ac:dyDescent="0.5">
      <c r="A502">
        <v>528.45098876953125</v>
      </c>
      <c r="B502">
        <v>25.25</v>
      </c>
    </row>
    <row r="503" spans="1:2" x14ac:dyDescent="0.5">
      <c r="A503">
        <v>528.46099853515625</v>
      </c>
      <c r="B503">
        <v>20.75</v>
      </c>
    </row>
    <row r="504" spans="1:2" x14ac:dyDescent="0.5">
      <c r="A504">
        <v>528.47100830078125</v>
      </c>
      <c r="B504">
        <v>15.5</v>
      </c>
    </row>
    <row r="505" spans="1:2" x14ac:dyDescent="0.5">
      <c r="A505">
        <v>528.48101806640625</v>
      </c>
      <c r="B505">
        <v>18.75</v>
      </c>
    </row>
    <row r="506" spans="1:2" x14ac:dyDescent="0.5">
      <c r="A506">
        <v>528.49102783203125</v>
      </c>
      <c r="B506">
        <v>15.5</v>
      </c>
    </row>
    <row r="507" spans="1:2" x14ac:dyDescent="0.5">
      <c r="A507">
        <v>528.5009765625</v>
      </c>
      <c r="B507">
        <v>17.75</v>
      </c>
    </row>
    <row r="508" spans="1:2" x14ac:dyDescent="0.5">
      <c r="A508">
        <v>528.510986328125</v>
      </c>
      <c r="B508">
        <v>41.75</v>
      </c>
    </row>
    <row r="509" spans="1:2" x14ac:dyDescent="0.5">
      <c r="A509">
        <v>528.52099609375</v>
      </c>
      <c r="B509">
        <v>54.75</v>
      </c>
    </row>
    <row r="510" spans="1:2" x14ac:dyDescent="0.5">
      <c r="A510">
        <v>528.531005859375</v>
      </c>
      <c r="B510">
        <v>32.25</v>
      </c>
    </row>
    <row r="511" spans="1:2" x14ac:dyDescent="0.5">
      <c r="A511">
        <v>528.541015625</v>
      </c>
      <c r="B511">
        <v>7.75</v>
      </c>
    </row>
    <row r="512" spans="1:2" x14ac:dyDescent="0.5">
      <c r="A512">
        <v>528.552001953125</v>
      </c>
      <c r="B512">
        <v>8</v>
      </c>
    </row>
    <row r="513" spans="1:2" x14ac:dyDescent="0.5">
      <c r="A513">
        <v>528.56201171875</v>
      </c>
      <c r="B513">
        <v>19.75</v>
      </c>
    </row>
    <row r="514" spans="1:2" x14ac:dyDescent="0.5">
      <c r="A514">
        <v>528.572021484375</v>
      </c>
      <c r="B514">
        <v>29.75</v>
      </c>
    </row>
    <row r="515" spans="1:2" x14ac:dyDescent="0.5">
      <c r="A515">
        <v>528.58197021484375</v>
      </c>
      <c r="B515">
        <v>39.75</v>
      </c>
    </row>
    <row r="516" spans="1:2" x14ac:dyDescent="0.5">
      <c r="A516">
        <v>528.59197998046875</v>
      </c>
      <c r="B516">
        <v>55.5</v>
      </c>
    </row>
    <row r="517" spans="1:2" x14ac:dyDescent="0.5">
      <c r="A517">
        <v>528.60198974609375</v>
      </c>
      <c r="B517">
        <v>56</v>
      </c>
    </row>
    <row r="518" spans="1:2" x14ac:dyDescent="0.5">
      <c r="A518">
        <v>528.61199951171875</v>
      </c>
      <c r="B518">
        <v>27</v>
      </c>
    </row>
    <row r="519" spans="1:2" x14ac:dyDescent="0.5">
      <c r="A519">
        <v>528.62200927734375</v>
      </c>
      <c r="B519">
        <v>7.25</v>
      </c>
    </row>
    <row r="520" spans="1:2" x14ac:dyDescent="0.5">
      <c r="A520">
        <v>528.63201904296875</v>
      </c>
      <c r="B520">
        <v>16.75</v>
      </c>
    </row>
    <row r="521" spans="1:2" x14ac:dyDescent="0.5">
      <c r="A521">
        <v>528.64202880859375</v>
      </c>
      <c r="B521">
        <v>30.75</v>
      </c>
    </row>
    <row r="522" spans="1:2" x14ac:dyDescent="0.5">
      <c r="A522">
        <v>528.6519775390625</v>
      </c>
      <c r="B522">
        <v>45.75</v>
      </c>
    </row>
    <row r="523" spans="1:2" x14ac:dyDescent="0.5">
      <c r="A523">
        <v>528.6619873046875</v>
      </c>
      <c r="B523">
        <v>82.75</v>
      </c>
    </row>
    <row r="524" spans="1:2" x14ac:dyDescent="0.5">
      <c r="A524">
        <v>528.6719970703125</v>
      </c>
      <c r="B524">
        <v>91.75</v>
      </c>
    </row>
    <row r="525" spans="1:2" x14ac:dyDescent="0.5">
      <c r="A525">
        <v>528.6820068359375</v>
      </c>
      <c r="B525">
        <v>48</v>
      </c>
    </row>
    <row r="526" spans="1:2" x14ac:dyDescent="0.5">
      <c r="A526">
        <v>528.6920166015625</v>
      </c>
      <c r="B526">
        <v>26.25</v>
      </c>
    </row>
    <row r="527" spans="1:2" x14ac:dyDescent="0.5">
      <c r="A527">
        <v>528.7020263671875</v>
      </c>
      <c r="B527">
        <v>33.5</v>
      </c>
    </row>
    <row r="528" spans="1:2" x14ac:dyDescent="0.5">
      <c r="A528">
        <v>528.71197509765625</v>
      </c>
      <c r="B528">
        <v>74</v>
      </c>
    </row>
    <row r="529" spans="1:2" x14ac:dyDescent="0.5">
      <c r="A529">
        <v>528.72198486328125</v>
      </c>
      <c r="B529">
        <v>153.5</v>
      </c>
    </row>
    <row r="530" spans="1:2" x14ac:dyDescent="0.5">
      <c r="A530">
        <v>528.73199462890625</v>
      </c>
      <c r="B530">
        <v>203.80000305175781</v>
      </c>
    </row>
    <row r="531" spans="1:2" x14ac:dyDescent="0.5">
      <c r="A531">
        <v>528.74200439453125</v>
      </c>
      <c r="B531">
        <v>228.80000305175781</v>
      </c>
    </row>
    <row r="532" spans="1:2" x14ac:dyDescent="0.5">
      <c r="A532">
        <v>528.75201416015625</v>
      </c>
      <c r="B532">
        <v>280.5</v>
      </c>
    </row>
    <row r="533" spans="1:2" x14ac:dyDescent="0.5">
      <c r="A533">
        <v>528.76202392578125</v>
      </c>
      <c r="B533">
        <v>383.5</v>
      </c>
    </row>
    <row r="534" spans="1:2" x14ac:dyDescent="0.5">
      <c r="A534">
        <v>528.77197265625</v>
      </c>
      <c r="B534">
        <v>499.70001220703125</v>
      </c>
    </row>
    <row r="535" spans="1:2" x14ac:dyDescent="0.5">
      <c r="A535">
        <v>528.781982421875</v>
      </c>
      <c r="B535">
        <v>562.5</v>
      </c>
    </row>
    <row r="536" spans="1:2" x14ac:dyDescent="0.5">
      <c r="A536">
        <v>528.7919921875</v>
      </c>
      <c r="B536">
        <v>588.29998779296875</v>
      </c>
    </row>
    <row r="537" spans="1:2" x14ac:dyDescent="0.5">
      <c r="A537">
        <v>528.802001953125</v>
      </c>
      <c r="B537">
        <v>660.70001220703125</v>
      </c>
    </row>
    <row r="538" spans="1:2" x14ac:dyDescent="0.5">
      <c r="A538">
        <v>528.81201171875</v>
      </c>
      <c r="B538">
        <v>675</v>
      </c>
    </row>
    <row r="539" spans="1:2" x14ac:dyDescent="0.5">
      <c r="A539">
        <v>528.822998046875</v>
      </c>
      <c r="B539">
        <v>497.79998779296875</v>
      </c>
    </row>
    <row r="540" spans="1:2" x14ac:dyDescent="0.5">
      <c r="A540">
        <v>528.8330078125</v>
      </c>
      <c r="B540">
        <v>320.29998779296875</v>
      </c>
    </row>
    <row r="541" spans="1:2" x14ac:dyDescent="0.5">
      <c r="A541">
        <v>528.843017578125</v>
      </c>
      <c r="B541">
        <v>261.5</v>
      </c>
    </row>
    <row r="542" spans="1:2" x14ac:dyDescent="0.5">
      <c r="A542">
        <v>528.85302734375</v>
      </c>
      <c r="B542">
        <v>247</v>
      </c>
    </row>
    <row r="543" spans="1:2" x14ac:dyDescent="0.5">
      <c r="A543">
        <v>528.86297607421875</v>
      </c>
      <c r="B543">
        <v>242.19999694824219</v>
      </c>
    </row>
    <row r="544" spans="1:2" x14ac:dyDescent="0.5">
      <c r="A544">
        <v>528.87298583984375</v>
      </c>
      <c r="B544">
        <v>230.30000305175781</v>
      </c>
    </row>
    <row r="545" spans="1:2" x14ac:dyDescent="0.5">
      <c r="A545">
        <v>528.88299560546875</v>
      </c>
      <c r="B545">
        <v>175.5</v>
      </c>
    </row>
    <row r="546" spans="1:2" x14ac:dyDescent="0.5">
      <c r="A546">
        <v>528.89300537109375</v>
      </c>
      <c r="B546">
        <v>92.75</v>
      </c>
    </row>
    <row r="547" spans="1:2" x14ac:dyDescent="0.5">
      <c r="A547">
        <v>528.90301513671875</v>
      </c>
      <c r="B547">
        <v>49.25</v>
      </c>
    </row>
    <row r="548" spans="1:2" x14ac:dyDescent="0.5">
      <c r="A548">
        <v>528.91302490234375</v>
      </c>
      <c r="B548">
        <v>49.75</v>
      </c>
    </row>
    <row r="549" spans="1:2" x14ac:dyDescent="0.5">
      <c r="A549">
        <v>528.9229736328125</v>
      </c>
      <c r="B549">
        <v>58</v>
      </c>
    </row>
    <row r="550" spans="1:2" x14ac:dyDescent="0.5">
      <c r="A550">
        <v>528.9329833984375</v>
      </c>
      <c r="B550">
        <v>49.5</v>
      </c>
    </row>
    <row r="551" spans="1:2" x14ac:dyDescent="0.5">
      <c r="A551">
        <v>528.9429931640625</v>
      </c>
      <c r="B551">
        <v>29.25</v>
      </c>
    </row>
    <row r="552" spans="1:2" x14ac:dyDescent="0.5">
      <c r="A552">
        <v>528.9530029296875</v>
      </c>
      <c r="B552">
        <v>17.5</v>
      </c>
    </row>
    <row r="553" spans="1:2" x14ac:dyDescent="0.5">
      <c r="A553">
        <v>528.9630126953125</v>
      </c>
      <c r="B553">
        <v>14.5</v>
      </c>
    </row>
    <row r="554" spans="1:2" x14ac:dyDescent="0.5">
      <c r="A554">
        <v>528.9730224609375</v>
      </c>
      <c r="B554">
        <v>14.25</v>
      </c>
    </row>
    <row r="555" spans="1:2" x14ac:dyDescent="0.5">
      <c r="A555">
        <v>528.98297119140625</v>
      </c>
      <c r="B555">
        <v>14.75</v>
      </c>
    </row>
    <row r="556" spans="1:2" x14ac:dyDescent="0.5">
      <c r="A556">
        <v>528.99298095703125</v>
      </c>
      <c r="B556">
        <v>36.75</v>
      </c>
    </row>
    <row r="557" spans="1:2" x14ac:dyDescent="0.5">
      <c r="A557">
        <v>529.00299072265625</v>
      </c>
      <c r="B557">
        <v>61.25</v>
      </c>
    </row>
    <row r="558" spans="1:2" x14ac:dyDescent="0.5">
      <c r="A558">
        <v>529.01300048828125</v>
      </c>
      <c r="B558">
        <v>55</v>
      </c>
    </row>
    <row r="559" spans="1:2" x14ac:dyDescent="0.5">
      <c r="A559">
        <v>529.02301025390625</v>
      </c>
      <c r="B559">
        <v>77</v>
      </c>
    </row>
    <row r="560" spans="1:2" x14ac:dyDescent="0.5">
      <c r="A560">
        <v>529.03302001953125</v>
      </c>
      <c r="B560">
        <v>103.5</v>
      </c>
    </row>
    <row r="561" spans="1:2" x14ac:dyDescent="0.5">
      <c r="A561">
        <v>529.04302978515625</v>
      </c>
      <c r="B561">
        <v>81.75</v>
      </c>
    </row>
    <row r="562" spans="1:2" x14ac:dyDescent="0.5">
      <c r="A562">
        <v>529.052978515625</v>
      </c>
      <c r="B562">
        <v>58.5</v>
      </c>
    </row>
    <row r="563" spans="1:2" x14ac:dyDescent="0.5">
      <c r="A563">
        <v>529.06298828125</v>
      </c>
      <c r="B563">
        <v>52.5</v>
      </c>
    </row>
    <row r="564" spans="1:2" x14ac:dyDescent="0.5">
      <c r="A564">
        <v>529.072998046875</v>
      </c>
      <c r="B564">
        <v>48.5</v>
      </c>
    </row>
    <row r="565" spans="1:2" x14ac:dyDescent="0.5">
      <c r="A565">
        <v>529.0830078125</v>
      </c>
      <c r="B565">
        <v>41.5</v>
      </c>
    </row>
    <row r="566" spans="1:2" x14ac:dyDescent="0.5">
      <c r="A566">
        <v>529.093994140625</v>
      </c>
      <c r="B566">
        <v>47</v>
      </c>
    </row>
    <row r="567" spans="1:2" x14ac:dyDescent="0.5">
      <c r="A567">
        <v>529.10400390625</v>
      </c>
      <c r="B567">
        <v>48.75</v>
      </c>
    </row>
    <row r="568" spans="1:2" x14ac:dyDescent="0.5">
      <c r="A568">
        <v>529.114013671875</v>
      </c>
      <c r="B568">
        <v>35</v>
      </c>
    </row>
    <row r="569" spans="1:2" x14ac:dyDescent="0.5">
      <c r="A569">
        <v>529.1240234375</v>
      </c>
      <c r="B569">
        <v>22.75</v>
      </c>
    </row>
    <row r="570" spans="1:2" x14ac:dyDescent="0.5">
      <c r="A570">
        <v>529.13397216796875</v>
      </c>
      <c r="B570">
        <v>11.75</v>
      </c>
    </row>
    <row r="571" spans="1:2" x14ac:dyDescent="0.5">
      <c r="A571">
        <v>529.14398193359375</v>
      </c>
      <c r="B571">
        <v>9.25</v>
      </c>
    </row>
    <row r="572" spans="1:2" x14ac:dyDescent="0.5">
      <c r="A572">
        <v>529.15399169921875</v>
      </c>
      <c r="B572">
        <v>11.25</v>
      </c>
    </row>
    <row r="573" spans="1:2" x14ac:dyDescent="0.5">
      <c r="A573">
        <v>529.16400146484375</v>
      </c>
      <c r="B573">
        <v>6.25</v>
      </c>
    </row>
    <row r="574" spans="1:2" x14ac:dyDescent="0.5">
      <c r="A574">
        <v>529.17401123046875</v>
      </c>
      <c r="B574">
        <v>5.75</v>
      </c>
    </row>
    <row r="575" spans="1:2" x14ac:dyDescent="0.5">
      <c r="A575">
        <v>529.18402099609375</v>
      </c>
      <c r="B575">
        <v>16.75</v>
      </c>
    </row>
    <row r="576" spans="1:2" x14ac:dyDescent="0.5">
      <c r="A576">
        <v>529.1939697265625</v>
      </c>
      <c r="B576">
        <v>22.5</v>
      </c>
    </row>
    <row r="577" spans="1:2" x14ac:dyDescent="0.5">
      <c r="A577">
        <v>529.2039794921875</v>
      </c>
      <c r="B577">
        <v>28.5</v>
      </c>
    </row>
    <row r="578" spans="1:2" x14ac:dyDescent="0.5">
      <c r="A578">
        <v>529.2139892578125</v>
      </c>
      <c r="B578">
        <v>34</v>
      </c>
    </row>
    <row r="579" spans="1:2" x14ac:dyDescent="0.5">
      <c r="A579">
        <v>529.2239990234375</v>
      </c>
      <c r="B579">
        <v>29</v>
      </c>
    </row>
    <row r="580" spans="1:2" x14ac:dyDescent="0.5">
      <c r="A580">
        <v>529.2340087890625</v>
      </c>
      <c r="B580">
        <v>48.75</v>
      </c>
    </row>
    <row r="581" spans="1:2" x14ac:dyDescent="0.5">
      <c r="A581">
        <v>529.2440185546875</v>
      </c>
      <c r="B581">
        <v>73</v>
      </c>
    </row>
    <row r="582" spans="1:2" x14ac:dyDescent="0.5">
      <c r="A582">
        <v>529.2540283203125</v>
      </c>
      <c r="B582">
        <v>51.25</v>
      </c>
    </row>
    <row r="583" spans="1:2" x14ac:dyDescent="0.5">
      <c r="A583">
        <v>529.26397705078125</v>
      </c>
      <c r="B583">
        <v>54</v>
      </c>
    </row>
    <row r="584" spans="1:2" x14ac:dyDescent="0.5">
      <c r="A584">
        <v>529.27398681640625</v>
      </c>
      <c r="B584">
        <v>132</v>
      </c>
    </row>
    <row r="585" spans="1:2" x14ac:dyDescent="0.5">
      <c r="A585">
        <v>529.28399658203125</v>
      </c>
      <c r="B585">
        <v>169.5</v>
      </c>
    </row>
    <row r="586" spans="1:2" x14ac:dyDescent="0.5">
      <c r="A586">
        <v>529.29400634765625</v>
      </c>
      <c r="B586">
        <v>133.69999694824219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79.75</v>
      </c>
      <c r="C1" s="2" t="s">
        <v>21</v>
      </c>
      <c r="D1">
        <v>523.7750244140625</v>
      </c>
      <c r="E1">
        <v>205400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0.96938929876647684</v>
      </c>
      <c r="M1">
        <f>I$7*(L$1*J1) + $I$4</f>
        <v>205838.14653214591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5.0404392308587556E-4</v>
      </c>
      <c r="O1">
        <f>I$10*(N$1*J1) + $I$4</f>
        <v>91.75821958013519</v>
      </c>
      <c r="P1">
        <f>IF(ISNUMBER(D1),SUM(M1,O1)-$I$4,"")</f>
        <v>205929.90475172605</v>
      </c>
      <c r="Q1">
        <f>IF(ISNUMBER(P1),P1-E1,"")</f>
        <v>529.90475172604783</v>
      </c>
      <c r="R1">
        <f>IF(ISNUMBER(P1),Q1*Q1,"")</f>
        <v>280799.04590184439</v>
      </c>
      <c r="S1">
        <f>IF(ISNUMBER(P1),((IF(P1&gt;E1,I$5*(P1-E1),P1-E1)))^2,"")</f>
        <v>280799.04590184439</v>
      </c>
      <c r="T1">
        <f>IF(ISNUMBER(P1),(M1*D1),"")</f>
        <v>107812880.2252201</v>
      </c>
    </row>
    <row r="2" spans="1:20" ht="14.7" thickTop="1" x14ac:dyDescent="0.5">
      <c r="A2">
        <v>523.44500732421875</v>
      </c>
      <c r="B2">
        <v>59.25</v>
      </c>
      <c r="C2" s="2" t="s">
        <v>22</v>
      </c>
      <c r="D2">
        <v>524.27398681640625</v>
      </c>
      <c r="E2">
        <v>133500</v>
      </c>
      <c r="F2" s="3" t="s">
        <v>25</v>
      </c>
      <c r="G2" s="4">
        <v>3.92987060546875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3.0610223422872104E-2</v>
      </c>
      <c r="M2">
        <f>I$7*((L$1*J2)+(L$2*J1)) + $I$4</f>
        <v>130199.32447770015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7.2395819513666627E-3</v>
      </c>
      <c r="O2">
        <f>I$10*((N$1*J2)+(N$2*J1)) + $I$4</f>
        <v>1373.0657682361698</v>
      </c>
      <c r="P2">
        <f t="shared" ref="P2:P30" si="3">IF(ISNUMBER(D2),SUM(M2,O2)-$I$4,"")</f>
        <v>131572.39024593632</v>
      </c>
      <c r="Q2">
        <f t="shared" ref="Q2:Q30" si="4">IF(ISNUMBER(P2),P2-E2,"")</f>
        <v>-1927.6097540636838</v>
      </c>
      <c r="R2">
        <f t="shared" ref="R2:R30" si="5">IF(ISNUMBER(P2),Q2*Q2,"")</f>
        <v>3715679.3639614554</v>
      </c>
      <c r="S2">
        <f t="shared" ref="S2:S30" si="6">IF(ISNUMBER(P2),((IF(P2&gt;E2,I$5*(P2-E2),P2-E2)))^2,"")</f>
        <v>3715679.3639614554</v>
      </c>
      <c r="T2">
        <f t="shared" ref="T2:T30" si="7">IF(ISNUMBER(P2),(M2*D2),"")</f>
        <v>68260118.924726769</v>
      </c>
    </row>
    <row r="3" spans="1:20" x14ac:dyDescent="0.5">
      <c r="A3">
        <v>523.45501708984375</v>
      </c>
      <c r="B3">
        <v>61.25</v>
      </c>
      <c r="D3">
        <v>524.77398681640625</v>
      </c>
      <c r="E3">
        <v>51590</v>
      </c>
      <c r="F3" s="7" t="s">
        <v>19</v>
      </c>
      <c r="G3" s="8">
        <f>IF(ISBLANK(G2),"",$G$2*$G$6)</f>
        <v>7.8597412109375</v>
      </c>
      <c r="H3" s="21" t="s">
        <v>435</v>
      </c>
      <c r="I3" s="21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4.8280382786403488E-7</v>
      </c>
      <c r="M3">
        <f>I$7*((L$1*J3)+(L$2*J2)+(L$3*J1)) + $I$4</f>
        <v>45528.661904282984</v>
      </c>
      <c r="N3">
        <f t="shared" si="2"/>
        <v>4.4025098645652565E-2</v>
      </c>
      <c r="O3">
        <f>I$10*((N$1*J3)+(N$2*J2)+(N$3*J1)) + $I$4</f>
        <v>8825.0770972996197</v>
      </c>
      <c r="P3">
        <f t="shared" si="3"/>
        <v>54353.739001582602</v>
      </c>
      <c r="Q3">
        <f t="shared" si="4"/>
        <v>2763.7390015826022</v>
      </c>
      <c r="R3">
        <f t="shared" si="5"/>
        <v>7638253.2688687993</v>
      </c>
      <c r="S3">
        <f t="shared" si="6"/>
        <v>7638253.2688687993</v>
      </c>
      <c r="T3">
        <f t="shared" si="7"/>
        <v>23892257.421926815</v>
      </c>
    </row>
    <row r="4" spans="1:20" x14ac:dyDescent="0.5">
      <c r="A4">
        <v>523.46502685546875</v>
      </c>
      <c r="B4">
        <v>65.25</v>
      </c>
      <c r="D4">
        <v>525.28497314453125</v>
      </c>
      <c r="E4">
        <v>41340</v>
      </c>
      <c r="F4" s="5" t="s">
        <v>26</v>
      </c>
      <c r="G4" s="6">
        <v>525.1553955078125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11440.765087718066</v>
      </c>
      <c r="N4">
        <f t="shared" si="2"/>
        <v>0.14618776554999324</v>
      </c>
      <c r="O4">
        <f>I$10*((N$1*J4)+(N$2*J3)+(N$3*J2)+(N$4*J1)) + $I$4</f>
        <v>31699.995883192925</v>
      </c>
      <c r="P4">
        <f t="shared" si="3"/>
        <v>43140.760970910989</v>
      </c>
      <c r="Q4">
        <f t="shared" si="4"/>
        <v>1800.7609709109893</v>
      </c>
      <c r="R4">
        <f t="shared" si="5"/>
        <v>3242740.0743562886</v>
      </c>
      <c r="S4">
        <f t="shared" si="6"/>
        <v>3242740.0743562886</v>
      </c>
      <c r="T4">
        <f t="shared" si="7"/>
        <v>6009661.9818548746</v>
      </c>
    </row>
    <row r="5" spans="1:20" ht="14.7" thickBot="1" x14ac:dyDescent="0.55000000000000004">
      <c r="A5">
        <v>523.4749755859375</v>
      </c>
      <c r="B5">
        <v>56.75</v>
      </c>
      <c r="D5">
        <v>525.78497314453125</v>
      </c>
      <c r="E5">
        <v>73530</v>
      </c>
      <c r="F5" s="9" t="s">
        <v>27</v>
      </c>
      <c r="G5" s="10">
        <f>($G$4-1.00794)*$G$6</f>
        <v>1048.2949110156251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2288.1623922014101</v>
      </c>
      <c r="N5">
        <f t="shared" si="2"/>
        <v>0.2836407693247453</v>
      </c>
      <c r="O5">
        <f>I$10*((N$1*J5)+(N$2*J4)+(N$3*J3)+(N$4*J2)+(N$5*J1)) + $I$4</f>
        <v>69314.460310356109</v>
      </c>
      <c r="P5">
        <f t="shared" si="3"/>
        <v>71602.622702557521</v>
      </c>
      <c r="Q5">
        <f t="shared" si="4"/>
        <v>-1927.3772974424792</v>
      </c>
      <c r="R5">
        <f t="shared" si="5"/>
        <v>3714783.2466966747</v>
      </c>
      <c r="S5">
        <f t="shared" si="6"/>
        <v>3714783.2466966747</v>
      </c>
      <c r="T5">
        <f t="shared" si="7"/>
        <v>1203081.4019339448</v>
      </c>
    </row>
    <row r="6" spans="1:20" ht="14.7" thickTop="1" x14ac:dyDescent="0.5">
      <c r="A6">
        <v>523.4849853515625</v>
      </c>
      <c r="B6">
        <v>47</v>
      </c>
      <c r="D6">
        <v>526.2860107421875</v>
      </c>
      <c r="E6">
        <v>95280</v>
      </c>
      <c r="F6" t="s">
        <v>28</v>
      </c>
      <c r="G6">
        <v>2</v>
      </c>
      <c r="H6" t="s">
        <v>437</v>
      </c>
      <c r="I6">
        <f>SUM(S1:S30)</f>
        <v>43042597.44369112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384.39037814089295</v>
      </c>
      <c r="N6">
        <f t="shared" si="2"/>
        <v>0.31542739068965492</v>
      </c>
      <c r="O6">
        <f>I$10*((N$1*J6)+(N$2*J5)+(N$3*J4)+(N$4*J3)+(N$5*J2)+(N$6*J1)) + $I$4</f>
        <v>94240.482856916627</v>
      </c>
      <c r="P6">
        <f t="shared" si="3"/>
        <v>94624.873235057516</v>
      </c>
      <c r="Q6">
        <f t="shared" si="4"/>
        <v>-655.12676494248444</v>
      </c>
      <c r="R6">
        <f t="shared" si="5"/>
        <v>429191.07814400527</v>
      </c>
      <c r="S6">
        <f t="shared" si="6"/>
        <v>429191.07814400527</v>
      </c>
      <c r="T6">
        <f t="shared" si="7"/>
        <v>202299.2786794515</v>
      </c>
    </row>
    <row r="7" spans="1:20" x14ac:dyDescent="0.5">
      <c r="A7">
        <v>523.4949951171875</v>
      </c>
      <c r="B7">
        <v>53.5</v>
      </c>
      <c r="D7">
        <v>526.7860107421875</v>
      </c>
      <c r="E7">
        <v>75950</v>
      </c>
      <c r="F7" t="s">
        <v>29</v>
      </c>
      <c r="G7" s="11">
        <v>0.10000000149011612</v>
      </c>
      <c r="H7" s="21" t="s">
        <v>438</v>
      </c>
      <c r="I7" s="21">
        <v>212337.96039843818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56.054171257516309</v>
      </c>
      <c r="N7">
        <f t="shared" si="2"/>
        <v>0.17662177615755129</v>
      </c>
      <c r="O7">
        <f>I$10*((N$1*J7)+(N$2*J6)+(N$3*J5)+(N$4*J4)+(N$5*J3)+(N$6*J2)+(N$7*J1)) + $I$4</f>
        <v>78489.939667505008</v>
      </c>
      <c r="P7">
        <f t="shared" si="3"/>
        <v>78545.99383876253</v>
      </c>
      <c r="Q7">
        <f t="shared" si="4"/>
        <v>2595.9938387625298</v>
      </c>
      <c r="R7">
        <f t="shared" si="5"/>
        <v>6739184.0108930152</v>
      </c>
      <c r="S7">
        <f t="shared" si="6"/>
        <v>6739184.0108930152</v>
      </c>
      <c r="T7">
        <f t="shared" si="7"/>
        <v>29528.553262206406</v>
      </c>
    </row>
    <row r="8" spans="1:20" x14ac:dyDescent="0.5">
      <c r="A8">
        <v>523.5050048828125</v>
      </c>
      <c r="B8">
        <v>75</v>
      </c>
      <c r="D8">
        <v>527.2979736328125</v>
      </c>
      <c r="E8">
        <v>41190</v>
      </c>
      <c r="F8" t="s">
        <v>30</v>
      </c>
      <c r="G8" s="11">
        <v>2.9999999329447746E-2</v>
      </c>
      <c r="H8" s="21" t="s">
        <v>439</v>
      </c>
      <c r="I8" s="21">
        <v>3.0580593534483155E-2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7.2536591352943596</v>
      </c>
      <c r="N8">
        <f t="shared" si="2"/>
        <v>2.9243506569726088E-2</v>
      </c>
      <c r="O8">
        <f>I$10*((N$1*J8)+(N$2*J7)+(N$3*J6)+(N$4*J5)+(N$5*J4)+(N$6*J3)+(N$7*J2)+(N$8*J1)) + $I$4</f>
        <v>39064.9157650423</v>
      </c>
      <c r="P8">
        <f t="shared" si="3"/>
        <v>39072.169424177591</v>
      </c>
      <c r="Q8">
        <f t="shared" si="4"/>
        <v>-2117.8305758224087</v>
      </c>
      <c r="R8">
        <f t="shared" si="5"/>
        <v>4485206.347888275</v>
      </c>
      <c r="S8">
        <f t="shared" si="6"/>
        <v>4485206.347888275</v>
      </c>
      <c r="T8">
        <f t="shared" si="7"/>
        <v>3824.8397634638545</v>
      </c>
    </row>
    <row r="9" spans="1:20" x14ac:dyDescent="0.5">
      <c r="A9">
        <v>523.5150146484375</v>
      </c>
      <c r="B9">
        <v>93.25</v>
      </c>
      <c r="D9">
        <v>527.79901123046875</v>
      </c>
      <c r="E9">
        <v>14280</v>
      </c>
      <c r="F9" t="s">
        <v>31</v>
      </c>
      <c r="G9">
        <v>6</v>
      </c>
      <c r="H9" t="s">
        <v>445</v>
      </c>
      <c r="I9">
        <f>I3*I8</f>
        <v>3.0611174128017636E-2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0.84609787587072638</v>
      </c>
      <c r="N9">
        <f t="shared" si="2"/>
        <v>0</v>
      </c>
      <c r="O9">
        <f>I$10*((N$1*J9)+(N$2*J8)+(N$3*J7)+(N$4*J6)+(N$5*J5)+(N$6*J4)+(N$7*J3)+(N$8*J2)+(N$9*J1)) + $I$4</f>
        <v>13063.071335893008</v>
      </c>
      <c r="P9">
        <f t="shared" si="3"/>
        <v>13063.917433768878</v>
      </c>
      <c r="Q9">
        <f t="shared" si="4"/>
        <v>-1216.0825662311217</v>
      </c>
      <c r="R9">
        <f t="shared" si="5"/>
        <v>1478856.8078912706</v>
      </c>
      <c r="S9">
        <f t="shared" si="6"/>
        <v>1478856.8078912706</v>
      </c>
      <c r="T9">
        <f t="shared" si="7"/>
        <v>446.56962228876927</v>
      </c>
    </row>
    <row r="10" spans="1:20" x14ac:dyDescent="0.5">
      <c r="A10">
        <v>523.5250244140625</v>
      </c>
      <c r="B10">
        <v>87.75</v>
      </c>
      <c r="D10">
        <f>D9 + (1/$G$6)</f>
        <v>528.29901123046875</v>
      </c>
      <c r="E10">
        <v>0</v>
      </c>
      <c r="F10" s="2" t="s">
        <v>22</v>
      </c>
      <c r="G10">
        <v>523.7525634765625</v>
      </c>
      <c r="H10" s="22" t="s">
        <v>454</v>
      </c>
      <c r="I10" s="22">
        <v>182044.09452725819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9.0001449848000778E-2</v>
      </c>
      <c r="N10">
        <f t="shared" si="2"/>
        <v>0</v>
      </c>
      <c r="O10">
        <f>I$10*((N1*J$10)+(N2*J$9)+(N3*J$8)+(N4*J$7)+(N5*J$6)+(N6*J$5)+(N7*J$4)+(N8*J$3)+(N9*J$2)+(N10*J$1)) + $I$4</f>
        <v>3294.3849756739578</v>
      </c>
      <c r="P10">
        <f t="shared" si="3"/>
        <v>3294.4749771238057</v>
      </c>
      <c r="Q10">
        <f t="shared" si="4"/>
        <v>3294.4749771238057</v>
      </c>
      <c r="R10">
        <f t="shared" si="5"/>
        <v>10853565.3748949</v>
      </c>
      <c r="S10">
        <f t="shared" si="6"/>
        <v>10853565.3748949</v>
      </c>
      <c r="T10">
        <f t="shared" si="7"/>
        <v>47.547676964007429</v>
      </c>
    </row>
    <row r="11" spans="1:20" x14ac:dyDescent="0.5">
      <c r="A11">
        <v>523.53497314453125</v>
      </c>
      <c r="B11">
        <v>88.25</v>
      </c>
      <c r="D11">
        <f>D10 + (1/$G$6)</f>
        <v>528.79901123046875</v>
      </c>
      <c r="E11">
        <v>0</v>
      </c>
      <c r="F11" s="2" t="s">
        <v>32</v>
      </c>
      <c r="G11">
        <v>527.68243408203125</v>
      </c>
      <c r="H11" s="22" t="s">
        <v>455</v>
      </c>
      <c r="I11" s="22">
        <v>0.68756506957041741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2.1813454049292502E-3</v>
      </c>
      <c r="N11">
        <f t="shared" si="2"/>
        <v>0</v>
      </c>
      <c r="O11">
        <f t="shared" ref="O11:O30" si="9">I$10*((N2*J$10)+(N3*J$9)+(N4*J$8)+(N5*J$7)+(N6*J$6)+(N7*J$5)+(N8*J$4)+(N9*J$3)+(N10*J$2)+(N11*J$1)) + $I$4</f>
        <v>671.54741046446622</v>
      </c>
      <c r="P11">
        <f t="shared" si="3"/>
        <v>671.54959180987112</v>
      </c>
      <c r="Q11">
        <f t="shared" si="4"/>
        <v>671.54959180987112</v>
      </c>
      <c r="R11">
        <f t="shared" si="5"/>
        <v>450978.85426000453</v>
      </c>
      <c r="S11">
        <f t="shared" si="6"/>
        <v>450978.85426000453</v>
      </c>
      <c r="T11">
        <f t="shared" si="7"/>
        <v>1.1534932932787141</v>
      </c>
    </row>
    <row r="12" spans="1:20" x14ac:dyDescent="0.5">
      <c r="A12">
        <v>523.54498291015625</v>
      </c>
      <c r="B12">
        <v>97.5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4.4875023380237025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3.4400354588148614E-8</v>
      </c>
      <c r="N12">
        <f t="shared" si="2"/>
        <v>0</v>
      </c>
      <c r="O12">
        <f t="shared" si="9"/>
        <v>115.5853361228346</v>
      </c>
      <c r="P12">
        <f t="shared" si="3"/>
        <v>115.58533615723496</v>
      </c>
      <c r="Q12">
        <f t="shared" si="4"/>
        <v>115.58533615723496</v>
      </c>
      <c r="R12">
        <f t="shared" si="5"/>
        <v>13359.969934581008</v>
      </c>
      <c r="S12">
        <f t="shared" si="6"/>
        <v>13359.969934581008</v>
      </c>
      <c r="T12">
        <f t="shared" si="7"/>
        <v>1.8208073669484581E-5</v>
      </c>
    </row>
    <row r="13" spans="1:20" x14ac:dyDescent="0.5">
      <c r="A13">
        <v>523.55499267578125</v>
      </c>
      <c r="B13">
        <v>84.5</v>
      </c>
      <c r="E13">
        <v>0</v>
      </c>
      <c r="F13">
        <v>20540</v>
      </c>
      <c r="H13" s="23"/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0</v>
      </c>
      <c r="N13">
        <f t="shared" si="2"/>
        <v>0</v>
      </c>
      <c r="O13">
        <f t="shared" si="9"/>
        <v>17.294795929844913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105</v>
      </c>
      <c r="E14">
        <v>0</v>
      </c>
      <c r="F14">
        <v>20540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2.2955102589296446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178.30000305175781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0.27292764393350738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249</v>
      </c>
      <c r="E16">
        <v>0</v>
      </c>
      <c r="F16">
        <v>43042597.443691969</v>
      </c>
      <c r="H16" t="s">
        <v>456</v>
      </c>
      <c r="I16">
        <f>I7/(I7+I10)</f>
        <v>0.53840674986706427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2.7930572039609854E-2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251</v>
      </c>
      <c r="E17">
        <v>0</v>
      </c>
      <c r="F17">
        <v>43042597.443691917</v>
      </c>
      <c r="H17" t="s">
        <v>457</v>
      </c>
      <c r="I17">
        <f>I10/(I10+I7)</f>
        <v>0.46159325013293584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1.7863667045068712E-3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192.5</v>
      </c>
      <c r="E18">
        <v>0</v>
      </c>
      <c r="F18">
        <v>43042597.44369112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166</v>
      </c>
      <c r="E19">
        <v>0</v>
      </c>
      <c r="H19" t="s">
        <v>444</v>
      </c>
      <c r="I19">
        <v>7142.0487804878048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178.80000305175781</v>
      </c>
      <c r="E20">
        <v>0</v>
      </c>
      <c r="F20">
        <v>3.0580593534483155E-2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244</v>
      </c>
      <c r="E21">
        <v>0</v>
      </c>
      <c r="F21">
        <v>0.68756506957041741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317.79998779296875</v>
      </c>
      <c r="E22">
        <v>0</v>
      </c>
      <c r="F22">
        <v>212337.96039843818</v>
      </c>
      <c r="H22" s="22" t="s">
        <v>458</v>
      </c>
      <c r="I22" s="22">
        <v>6.526658401694899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300.70001220703125</v>
      </c>
      <c r="E23">
        <v>0</v>
      </c>
      <c r="F23">
        <v>1.0009999999999999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391</v>
      </c>
      <c r="E24">
        <v>0</v>
      </c>
      <c r="F24">
        <v>6.526658401694899</v>
      </c>
      <c r="H24" t="s">
        <v>446</v>
      </c>
      <c r="I24">
        <v>15182308935.320786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618</v>
      </c>
      <c r="E25">
        <v>0</v>
      </c>
      <c r="H25" t="s">
        <v>452</v>
      </c>
      <c r="I25">
        <v>15182308935.320786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664.29998779296875</v>
      </c>
      <c r="E26">
        <v>0</v>
      </c>
      <c r="H26" t="s">
        <v>453</v>
      </c>
      <c r="I26">
        <v>7.2200180148492263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554.29998779296875</v>
      </c>
      <c r="E27">
        <v>0</v>
      </c>
      <c r="H27" t="s">
        <v>474</v>
      </c>
      <c r="I27">
        <f xml:space="preserve"> 1 + 1.5*EXP(-(I22 * 0.000239 * I19))</f>
        <v>1.0000217648946774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449</v>
      </c>
      <c r="E28">
        <v>0</v>
      </c>
      <c r="H28" t="s">
        <v>473</v>
      </c>
      <c r="I28">
        <f>(2^0.5)*(ABS((I3*I8)-I22*I11))/((((I3*I8*(1-I8))+(I22*I11*(1-I11))))^0.5)</f>
        <v>5.267649088776917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408</v>
      </c>
      <c r="H29" t="s">
        <v>475</v>
      </c>
      <c r="I29">
        <f>(I24-I25)/I25</f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476.5</v>
      </c>
      <c r="H30" t="s">
        <v>476</v>
      </c>
      <c r="I30">
        <f>(I25-I6)/I6</f>
        <v>351.72752661319936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1069</v>
      </c>
      <c r="H31" t="s">
        <v>477</v>
      </c>
      <c r="I31">
        <f>(0.25* 0.0058*I22*I19)*EXP(-((I17-0.5)^2)/(2*((0.174318)^2)))</f>
        <v>65.969109356183054</v>
      </c>
      <c r="J31">
        <f>'hidden params'!J31</f>
        <v>0</v>
      </c>
    </row>
    <row r="32" spans="1:20" x14ac:dyDescent="0.5">
      <c r="A32">
        <v>523.7449951171875</v>
      </c>
      <c r="B32">
        <v>5344</v>
      </c>
      <c r="H32" t="s">
        <v>500</v>
      </c>
      <c r="I32">
        <f xml:space="preserve"> ($R$69 / 100)^-1</f>
        <v>56.435858616421427</v>
      </c>
      <c r="J32">
        <f>'hidden params'!J32</f>
        <v>0</v>
      </c>
    </row>
    <row r="33" spans="1:9" x14ac:dyDescent="0.5">
      <c r="A33">
        <v>523.7550048828125</v>
      </c>
      <c r="B33">
        <v>46250</v>
      </c>
      <c r="F33">
        <v>14280</v>
      </c>
      <c r="H33" t="s">
        <v>501</v>
      </c>
      <c r="I33">
        <f xml:space="preserve"> ($R$72 / 100)^-1</f>
        <v>38.292052729662281</v>
      </c>
    </row>
    <row r="34" spans="1:9" x14ac:dyDescent="0.5">
      <c r="A34">
        <v>523.7650146484375</v>
      </c>
      <c r="B34">
        <v>152200</v>
      </c>
    </row>
    <row r="35" spans="1:9" ht="14.7" thickBot="1" x14ac:dyDescent="0.55000000000000004">
      <c r="A35">
        <v>523.7750244140625</v>
      </c>
      <c r="B35">
        <v>205400</v>
      </c>
    </row>
    <row r="36" spans="1:9" x14ac:dyDescent="0.5">
      <c r="A36">
        <v>523.78497314453125</v>
      </c>
      <c r="B36">
        <v>119200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26750</v>
      </c>
      <c r="G37" s="13" t="s">
        <v>462</v>
      </c>
      <c r="H37">
        <f>AVERAGE(K101:K110)</f>
        <v>4.3567909437587829E-2</v>
      </c>
      <c r="I37" s="19">
        <f>STDEV(K101:K110)</f>
        <v>3.6832884982215243E-2</v>
      </c>
    </row>
    <row r="38" spans="1:9" x14ac:dyDescent="0.5">
      <c r="A38">
        <v>523.80499267578125</v>
      </c>
      <c r="B38">
        <v>2961</v>
      </c>
      <c r="G38" s="13" t="s">
        <v>464</v>
      </c>
      <c r="H38">
        <f>AVERAGE(M101:M110)</f>
        <v>4.4720670067614519</v>
      </c>
      <c r="I38" s="19">
        <f>STDEV(M101:M110)</f>
        <v>8.704843049545187E-2</v>
      </c>
    </row>
    <row r="39" spans="1:9" x14ac:dyDescent="0.5">
      <c r="A39">
        <v>523.81500244140625</v>
      </c>
      <c r="B39">
        <v>900.20001220703125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1215</v>
      </c>
      <c r="G40" s="13" t="s">
        <v>509</v>
      </c>
      <c r="H40">
        <f>AVERAGE(Q101:Q110)</f>
        <v>0.54203406676379084</v>
      </c>
      <c r="I40" s="19">
        <f>STDEV(Q101:Q110)</f>
        <v>1.2228051866751881E-2</v>
      </c>
    </row>
    <row r="41" spans="1:9" x14ac:dyDescent="0.5">
      <c r="A41">
        <v>523.83502197265625</v>
      </c>
      <c r="B41">
        <v>1975</v>
      </c>
      <c r="G41" s="13" t="s">
        <v>510</v>
      </c>
      <c r="H41">
        <f>AVERAGE(R101:R110)</f>
        <v>0.4579659332362091</v>
      </c>
      <c r="I41" s="19">
        <f>STDEV(R101:R110)</f>
        <v>1.2228051866751848E-2</v>
      </c>
    </row>
    <row r="42" spans="1:9" ht="14.7" thickBot="1" x14ac:dyDescent="0.55000000000000004">
      <c r="A42">
        <v>523.844970703125</v>
      </c>
      <c r="B42">
        <v>2095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1356</v>
      </c>
      <c r="F43">
        <v>56.885926146607297</v>
      </c>
    </row>
    <row r="44" spans="1:9" x14ac:dyDescent="0.5">
      <c r="A44">
        <v>523.864990234375</v>
      </c>
      <c r="B44">
        <v>587.20001220703125</v>
      </c>
      <c r="F44">
        <f xml:space="preserve"> $F$51 / 2</f>
        <v>56.885926146607297</v>
      </c>
    </row>
    <row r="45" spans="1:9" x14ac:dyDescent="0.5">
      <c r="A45">
        <v>523.875</v>
      </c>
      <c r="B45">
        <v>331.29998779296875</v>
      </c>
    </row>
    <row r="46" spans="1:9" x14ac:dyDescent="0.5">
      <c r="A46">
        <v>523.885009765625</v>
      </c>
      <c r="B46">
        <v>345</v>
      </c>
    </row>
    <row r="47" spans="1:9" x14ac:dyDescent="0.5">
      <c r="A47">
        <v>523.89501953125</v>
      </c>
      <c r="B47">
        <v>342.79998779296875</v>
      </c>
    </row>
    <row r="48" spans="1:9" x14ac:dyDescent="0.5">
      <c r="A48">
        <v>523.905029296875</v>
      </c>
      <c r="B48">
        <v>285.29998779296875</v>
      </c>
    </row>
    <row r="49" spans="1:16" x14ac:dyDescent="0.5">
      <c r="A49">
        <v>523.91497802734375</v>
      </c>
      <c r="B49">
        <v>234.19999694824219</v>
      </c>
    </row>
    <row r="50" spans="1:16" x14ac:dyDescent="0.5">
      <c r="A50">
        <v>523.92498779296875</v>
      </c>
      <c r="B50">
        <v>227.69999694824219</v>
      </c>
      <c r="E50" t="s">
        <v>440</v>
      </c>
      <c r="F50">
        <f>MEDIAN(F54:F67)</f>
        <v>102.5</v>
      </c>
    </row>
    <row r="51" spans="1:16" x14ac:dyDescent="0.5">
      <c r="A51">
        <v>523.93499755859375</v>
      </c>
      <c r="B51">
        <v>244.19999694824219</v>
      </c>
      <c r="E51" t="s">
        <v>441</v>
      </c>
      <c r="F51">
        <f>AVERAGE(F54:F67)</f>
        <v>113.77185229321459</v>
      </c>
    </row>
    <row r="52" spans="1:16" x14ac:dyDescent="0.5">
      <c r="A52">
        <v>523.94500732421875</v>
      </c>
      <c r="B52">
        <v>338.79998779296875</v>
      </c>
      <c r="E52" t="s">
        <v>442</v>
      </c>
      <c r="F52">
        <f>SUM(E$1:E$11)</f>
        <v>732060</v>
      </c>
    </row>
    <row r="53" spans="1:16" x14ac:dyDescent="0.5">
      <c r="A53">
        <v>523.95501708984375</v>
      </c>
      <c r="B53">
        <v>821.70001220703125</v>
      </c>
      <c r="E53" t="s">
        <v>443</v>
      </c>
      <c r="F53">
        <f>ABS(F52/F50)</f>
        <v>7142.0487804878048</v>
      </c>
    </row>
    <row r="54" spans="1:16" x14ac:dyDescent="0.5">
      <c r="A54">
        <v>523.96502685546875</v>
      </c>
      <c r="B54">
        <v>1391</v>
      </c>
      <c r="F54">
        <f>AVERAGE(B1:B10)</f>
        <v>67.875</v>
      </c>
    </row>
    <row r="55" spans="1:16" x14ac:dyDescent="0.5">
      <c r="A55">
        <v>523.9749755859375</v>
      </c>
      <c r="B55">
        <v>1121</v>
      </c>
      <c r="F55">
        <v>267.79998779296875</v>
      </c>
    </row>
    <row r="56" spans="1:16" x14ac:dyDescent="0.5">
      <c r="A56">
        <v>523.9849853515625</v>
      </c>
      <c r="B56">
        <v>414.5</v>
      </c>
      <c r="F56">
        <v>227</v>
      </c>
    </row>
    <row r="57" spans="1:16" x14ac:dyDescent="0.5">
      <c r="A57">
        <v>523.9949951171875</v>
      </c>
      <c r="B57">
        <v>125.19999694824219</v>
      </c>
      <c r="F57">
        <v>139</v>
      </c>
    </row>
    <row r="58" spans="1:16" x14ac:dyDescent="0.5">
      <c r="A58">
        <v>524.0050048828125</v>
      </c>
      <c r="B58">
        <v>125.80000305175781</v>
      </c>
      <c r="F58">
        <v>146.80000305175781</v>
      </c>
    </row>
    <row r="59" spans="1:16" x14ac:dyDescent="0.5">
      <c r="A59">
        <v>524.0150146484375</v>
      </c>
      <c r="B59">
        <v>216</v>
      </c>
      <c r="F59">
        <v>102.5</v>
      </c>
    </row>
    <row r="60" spans="1:16" x14ac:dyDescent="0.5">
      <c r="A60">
        <v>524.0250244140625</v>
      </c>
      <c r="B60">
        <v>267.79998779296875</v>
      </c>
      <c r="F60">
        <v>80</v>
      </c>
    </row>
    <row r="61" spans="1:16" x14ac:dyDescent="0.5">
      <c r="A61">
        <v>524.03497314453125</v>
      </c>
      <c r="B61">
        <v>212.30000305175781</v>
      </c>
      <c r="F61">
        <v>129.5</v>
      </c>
    </row>
    <row r="62" spans="1:16" x14ac:dyDescent="0.5">
      <c r="A62">
        <v>524.04498291015625</v>
      </c>
      <c r="B62">
        <v>181</v>
      </c>
      <c r="F62">
        <v>72</v>
      </c>
    </row>
    <row r="63" spans="1:16" x14ac:dyDescent="0.5">
      <c r="A63">
        <v>524.05499267578125</v>
      </c>
      <c r="B63">
        <v>177</v>
      </c>
      <c r="F63">
        <v>35.75</v>
      </c>
    </row>
    <row r="64" spans="1:16" x14ac:dyDescent="0.5">
      <c r="A64">
        <v>524.06500244140625</v>
      </c>
      <c r="B64">
        <v>201.30000305175781</v>
      </c>
      <c r="F64">
        <v>6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308</v>
      </c>
      <c r="F65">
        <v>53.75</v>
      </c>
      <c r="I65" t="s">
        <v>493</v>
      </c>
      <c r="L65">
        <v>0.99948594469433594</v>
      </c>
      <c r="M65">
        <v>0.99701202478863693</v>
      </c>
      <c r="N65">
        <v>0.99991165184568653</v>
      </c>
      <c r="O65">
        <v>0.99897215364152914</v>
      </c>
      <c r="P65">
        <v>0.99811561500946988</v>
      </c>
    </row>
    <row r="66" spans="1:20" x14ac:dyDescent="0.5">
      <c r="A66">
        <v>524.08502197265625</v>
      </c>
      <c r="B66">
        <v>357.5</v>
      </c>
      <c r="F66">
        <f>AVERAGE(B$576:B$586)</f>
        <v>151.05908896706322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238.5</v>
      </c>
      <c r="I67" t="s">
        <v>478</v>
      </c>
      <c r="J67">
        <v>1.0009999999999999</v>
      </c>
      <c r="K67">
        <v>34.724095076871137</v>
      </c>
      <c r="L67">
        <v>2.8827245109887437E-2</v>
      </c>
      <c r="M67">
        <v>2.4469118511449697</v>
      </c>
      <c r="N67">
        <v>-83.965799763880682</v>
      </c>
      <c r="O67">
        <v>85.967799763880677</v>
      </c>
      <c r="P67">
        <v>0.97793730203898788</v>
      </c>
      <c r="Q67" s="12" t="s">
        <v>492</v>
      </c>
      <c r="R67">
        <v>3468.9405671199943</v>
      </c>
      <c r="S67">
        <v>0.99999999997344813</v>
      </c>
      <c r="T67" s="12" t="s">
        <v>492</v>
      </c>
    </row>
    <row r="68" spans="1:20" x14ac:dyDescent="0.5">
      <c r="A68">
        <v>524.10400390625</v>
      </c>
      <c r="B68">
        <v>105.80000305175781</v>
      </c>
      <c r="I68" t="s">
        <v>479</v>
      </c>
      <c r="J68">
        <v>3.0580593534483155E-2</v>
      </c>
      <c r="K68">
        <v>1.0342487630595167</v>
      </c>
      <c r="L68">
        <v>2.956792855523422E-2</v>
      </c>
      <c r="M68">
        <v>2.4469118511449697</v>
      </c>
      <c r="N68">
        <v>-2.5001349618278739</v>
      </c>
      <c r="O68">
        <v>2.5612961488968402</v>
      </c>
      <c r="P68">
        <v>0.97737061625506994</v>
      </c>
      <c r="Q68" s="12" t="s">
        <v>492</v>
      </c>
      <c r="R68">
        <v>3382.0428040197507</v>
      </c>
      <c r="S68">
        <v>0.99999999996908373</v>
      </c>
      <c r="T68" s="12" t="s">
        <v>492</v>
      </c>
    </row>
    <row r="69" spans="1:20" x14ac:dyDescent="0.5">
      <c r="A69">
        <v>524.114990234375</v>
      </c>
      <c r="B69">
        <v>101.30000305175781</v>
      </c>
      <c r="I69" t="s">
        <v>480</v>
      </c>
      <c r="J69">
        <v>212337.96039843818</v>
      </c>
      <c r="K69">
        <v>3762.4653120215512</v>
      </c>
      <c r="L69">
        <v>56.435858616421427</v>
      </c>
      <c r="M69">
        <v>2.4469118511449697</v>
      </c>
      <c r="N69">
        <v>203131.53943693079</v>
      </c>
      <c r="O69">
        <v>221544.38135994558</v>
      </c>
      <c r="P69">
        <v>2.0788699230717281E-9</v>
      </c>
      <c r="Q69" t="s">
        <v>486</v>
      </c>
      <c r="R69">
        <v>1.771923072521528</v>
      </c>
      <c r="S69">
        <v>6.6289559006626797E-8</v>
      </c>
      <c r="T69" t="s">
        <v>486</v>
      </c>
    </row>
    <row r="70" spans="1:20" x14ac:dyDescent="0.5">
      <c r="A70">
        <v>524.125</v>
      </c>
      <c r="B70">
        <v>160.5</v>
      </c>
      <c r="I70" t="s">
        <v>481</v>
      </c>
      <c r="J70">
        <v>6.526658401694899</v>
      </c>
      <c r="K70">
        <v>0.22555790384708022</v>
      </c>
      <c r="L70">
        <v>28.935622695446433</v>
      </c>
      <c r="M70">
        <v>2.4469118511449697</v>
      </c>
      <c r="N70">
        <v>5.9747380936520607</v>
      </c>
      <c r="O70">
        <v>7.0785787097377373</v>
      </c>
      <c r="P70">
        <v>1.1286664398706089E-7</v>
      </c>
      <c r="Q70" t="s">
        <v>486</v>
      </c>
      <c r="R70">
        <v>3.4559477448445195</v>
      </c>
      <c r="S70">
        <v>3.5637457263340858E-6</v>
      </c>
      <c r="T70" t="s">
        <v>486</v>
      </c>
    </row>
    <row r="71" spans="1:20" x14ac:dyDescent="0.5">
      <c r="A71">
        <v>524.135009765625</v>
      </c>
      <c r="B71">
        <v>180</v>
      </c>
      <c r="I71" t="s">
        <v>482</v>
      </c>
      <c r="J71">
        <v>0.68756506957041741</v>
      </c>
      <c r="K71">
        <v>2.5064605021211994E-2</v>
      </c>
      <c r="L71">
        <v>27.43171372493347</v>
      </c>
      <c r="M71">
        <v>2.4469118511449697</v>
      </c>
      <c r="N71">
        <v>0.62623419049974605</v>
      </c>
      <c r="O71">
        <v>0.74889594864108877</v>
      </c>
      <c r="P71">
        <v>1.5514271380912271E-7</v>
      </c>
      <c r="Q71" t="s">
        <v>486</v>
      </c>
      <c r="R71">
        <v>3.6454157039815978</v>
      </c>
      <c r="S71">
        <v>4.891267333160711E-6</v>
      </c>
      <c r="T71" t="s">
        <v>486</v>
      </c>
    </row>
    <row r="72" spans="1:20" x14ac:dyDescent="0.5">
      <c r="A72">
        <v>524.14398193359375</v>
      </c>
      <c r="B72">
        <v>138.5</v>
      </c>
      <c r="I72" t="s">
        <v>483</v>
      </c>
      <c r="J72">
        <v>182044.09452725819</v>
      </c>
      <c r="K72">
        <v>4754.0959951264476</v>
      </c>
      <c r="L72">
        <v>38.292052729662274</v>
      </c>
      <c r="M72">
        <v>2.4469118511449697</v>
      </c>
      <c r="N72">
        <v>170411.24069530243</v>
      </c>
      <c r="O72">
        <v>193676.94835921394</v>
      </c>
      <c r="P72">
        <v>2.1183426375959516E-8</v>
      </c>
      <c r="Q72" t="s">
        <v>486</v>
      </c>
      <c r="R72">
        <v>2.6115079467269386</v>
      </c>
      <c r="S72">
        <v>6.7270203594254068E-7</v>
      </c>
      <c r="T72" t="s">
        <v>486</v>
      </c>
    </row>
    <row r="73" spans="1:20" x14ac:dyDescent="0.5">
      <c r="A73">
        <v>524.15399169921875</v>
      </c>
      <c r="B73">
        <v>90</v>
      </c>
    </row>
    <row r="74" spans="1:20" x14ac:dyDescent="0.5">
      <c r="A74">
        <v>524.16400146484375</v>
      </c>
      <c r="B74">
        <v>90.5</v>
      </c>
    </row>
    <row r="75" spans="1:20" x14ac:dyDescent="0.5">
      <c r="A75">
        <v>524.17401123046875</v>
      </c>
      <c r="B75">
        <v>129.80000305175781</v>
      </c>
    </row>
    <row r="76" spans="1:20" x14ac:dyDescent="0.5">
      <c r="A76">
        <v>524.18402099609375</v>
      </c>
      <c r="B76">
        <v>148</v>
      </c>
    </row>
    <row r="77" spans="1:20" x14ac:dyDescent="0.5">
      <c r="A77">
        <v>524.1939697265625</v>
      </c>
      <c r="B77">
        <v>114.30000305175781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66.75</v>
      </c>
      <c r="I78">
        <f>MIN(I32:I34)</f>
        <v>38.292052729662281</v>
      </c>
      <c r="J78">
        <f>I30</f>
        <v>351.72752661319936</v>
      </c>
      <c r="K78">
        <f>I28</f>
        <v>5.267649088776917</v>
      </c>
    </row>
    <row r="79" spans="1:20" x14ac:dyDescent="0.5">
      <c r="A79">
        <v>524.2139892578125</v>
      </c>
      <c r="B79">
        <v>125.80000305175781</v>
      </c>
      <c r="I79">
        <f>8</f>
        <v>8</v>
      </c>
      <c r="J79">
        <f>J80*2</f>
        <v>131.93821871236611</v>
      </c>
      <c r="K79">
        <v>2</v>
      </c>
    </row>
    <row r="80" spans="1:20" x14ac:dyDescent="0.5">
      <c r="A80">
        <v>524.2239990234375</v>
      </c>
      <c r="B80">
        <v>325.70001220703125</v>
      </c>
      <c r="I80">
        <f>4</f>
        <v>4</v>
      </c>
      <c r="J80">
        <f>I31</f>
        <v>65.969109356183054</v>
      </c>
      <c r="K80">
        <v>1.5</v>
      </c>
    </row>
    <row r="81" spans="1:11" x14ac:dyDescent="0.5">
      <c r="A81">
        <v>524.2340087890625</v>
      </c>
      <c r="B81">
        <v>680.79998779296875</v>
      </c>
      <c r="I81">
        <f>2</f>
        <v>2</v>
      </c>
      <c r="J81">
        <f>J80/2</f>
        <v>32.984554678091527</v>
      </c>
      <c r="K81">
        <v>1</v>
      </c>
    </row>
    <row r="82" spans="1:11" x14ac:dyDescent="0.5">
      <c r="A82">
        <v>524.2440185546875</v>
      </c>
      <c r="B82">
        <v>3172</v>
      </c>
    </row>
    <row r="83" spans="1:11" x14ac:dyDescent="0.5">
      <c r="A83">
        <v>524.2540283203125</v>
      </c>
      <c r="B83">
        <v>24780</v>
      </c>
    </row>
    <row r="84" spans="1:11" x14ac:dyDescent="0.5">
      <c r="A84">
        <v>524.26397705078125</v>
      </c>
      <c r="B84">
        <v>88010</v>
      </c>
    </row>
    <row r="85" spans="1:11" x14ac:dyDescent="0.5">
      <c r="A85">
        <v>524.27398681640625</v>
      </c>
      <c r="B85">
        <v>133500</v>
      </c>
    </row>
    <row r="86" spans="1:11" x14ac:dyDescent="0.5">
      <c r="A86">
        <v>524.28399658203125</v>
      </c>
      <c r="B86">
        <v>91570</v>
      </c>
    </row>
    <row r="87" spans="1:11" x14ac:dyDescent="0.5">
      <c r="A87">
        <v>524.29400634765625</v>
      </c>
      <c r="B87">
        <v>27230</v>
      </c>
    </row>
    <row r="88" spans="1:11" x14ac:dyDescent="0.5">
      <c r="A88">
        <v>524.30401611328125</v>
      </c>
      <c r="B88">
        <v>3663</v>
      </c>
    </row>
    <row r="89" spans="1:11" x14ac:dyDescent="0.5">
      <c r="A89">
        <v>524.31402587890625</v>
      </c>
      <c r="B89">
        <v>837</v>
      </c>
      <c r="I89">
        <v>15182308935.320786</v>
      </c>
    </row>
    <row r="90" spans="1:11" x14ac:dyDescent="0.5">
      <c r="A90">
        <v>524.323974609375</v>
      </c>
      <c r="B90">
        <v>1008</v>
      </c>
      <c r="H90" t="s">
        <v>505</v>
      </c>
      <c r="I90">
        <f>((MIN(I24:I25)-I6)/(I98-I97))/((I6/(I96-I98)))</f>
        <v>234.4850177421329</v>
      </c>
    </row>
    <row r="91" spans="1:11" x14ac:dyDescent="0.5">
      <c r="A91">
        <v>524.333984375</v>
      </c>
      <c r="B91">
        <v>1437</v>
      </c>
      <c r="H91" t="s">
        <v>506</v>
      </c>
      <c r="I91">
        <f>_xlfn.F.DIST(I90,I96-I97,I96-I98,FALSE)</f>
        <v>1.8079193066507799E-5</v>
      </c>
    </row>
    <row r="92" spans="1:11" x14ac:dyDescent="0.5">
      <c r="A92">
        <v>524.343994140625</v>
      </c>
      <c r="B92">
        <v>1392</v>
      </c>
      <c r="I92">
        <f>ROUND(I91,3-(1+INT(LOG10(I91))))</f>
        <v>1.8099999999999999E-5</v>
      </c>
    </row>
    <row r="93" spans="1:11" x14ac:dyDescent="0.5">
      <c r="A93">
        <v>524.35400390625</v>
      </c>
      <c r="B93">
        <v>946.5</v>
      </c>
    </row>
    <row r="94" spans="1:11" x14ac:dyDescent="0.5">
      <c r="A94">
        <v>524.364013671875</v>
      </c>
      <c r="B94">
        <v>530.29998779296875</v>
      </c>
    </row>
    <row r="95" spans="1:11" x14ac:dyDescent="0.5">
      <c r="A95">
        <v>524.3740234375</v>
      </c>
      <c r="B95">
        <v>372</v>
      </c>
      <c r="I95" t="e">
        <f>ROUND(I94,3-(1+INT(LOG10(I94))))</f>
        <v>#NUM!</v>
      </c>
    </row>
    <row r="96" spans="1:11" x14ac:dyDescent="0.5">
      <c r="A96">
        <v>524.38397216796875</v>
      </c>
      <c r="B96">
        <v>612</v>
      </c>
      <c r="H96" t="s">
        <v>504</v>
      </c>
      <c r="I96">
        <v>9</v>
      </c>
    </row>
    <row r="97" spans="1:19" x14ac:dyDescent="0.5">
      <c r="A97">
        <v>524.39398193359375</v>
      </c>
      <c r="B97">
        <v>1061</v>
      </c>
      <c r="H97" t="s">
        <v>23</v>
      </c>
      <c r="I97">
        <v>4</v>
      </c>
      <c r="J97" t="s">
        <v>468</v>
      </c>
      <c r="K97">
        <f>AVERAGE(K101:K120)</f>
        <v>4.3567909437587829E-2</v>
      </c>
      <c r="L97">
        <f t="shared" ref="L97:P97" si="10">AVERAGE(L101:L120)</f>
        <v>213038.33699701642</v>
      </c>
      <c r="M97">
        <f t="shared" si="10"/>
        <v>4.4720670067614519</v>
      </c>
      <c r="N97">
        <f t="shared" si="10"/>
        <v>180040.68983784775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999</v>
      </c>
      <c r="H98" t="s">
        <v>24</v>
      </c>
      <c r="I98">
        <v>7</v>
      </c>
      <c r="J98" t="s">
        <v>469</v>
      </c>
      <c r="K98">
        <f>K99/AVERAGE(K101:K120)</f>
        <v>0.84541318272292398</v>
      </c>
      <c r="L98">
        <f t="shared" ref="L98:P98" si="11">L99/AVERAGE(L101:L120)</f>
        <v>3.4596184698431766E-2</v>
      </c>
      <c r="M98">
        <f t="shared" si="11"/>
        <v>1.9464920888672004E-2</v>
      </c>
      <c r="N98">
        <f t="shared" si="11"/>
        <v>4.4109168222773561E-2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454.5</v>
      </c>
      <c r="H99" t="s">
        <v>1</v>
      </c>
      <c r="I99">
        <v>10</v>
      </c>
      <c r="J99" t="s">
        <v>460</v>
      </c>
      <c r="K99">
        <f>STDEV(K101:K120)</f>
        <v>3.6832884982215243E-2</v>
      </c>
      <c r="L99">
        <f t="shared" ref="L99:P99" si="12">STDEV(L101:L120)</f>
        <v>7370.3136545955294</v>
      </c>
      <c r="M99">
        <f t="shared" si="12"/>
        <v>8.704843049545187E-2</v>
      </c>
      <c r="N99">
        <f t="shared" si="12"/>
        <v>7941.445075001825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117.5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65.75</v>
      </c>
      <c r="J101">
        <v>1</v>
      </c>
      <c r="K101">
        <v>5.1171338134567521E-2</v>
      </c>
      <c r="L101">
        <v>207148.23348503018</v>
      </c>
      <c r="M101">
        <v>4.4749925869508891</v>
      </c>
      <c r="N101">
        <v>190624.70884506885</v>
      </c>
      <c r="Q101">
        <f>L101/SUM(P101,N101,L101)</f>
        <v>0.52077004602571608</v>
      </c>
      <c r="R101">
        <f>N101/SUM(P101,N101,L101)</f>
        <v>0.47922995397428386</v>
      </c>
      <c r="S101">
        <f>P101/SUM(P101,N101,L101)</f>
        <v>0</v>
      </c>
    </row>
    <row r="102" spans="1:19" x14ac:dyDescent="0.5">
      <c r="A102">
        <v>524.4439697265625</v>
      </c>
      <c r="B102">
        <v>120.80000305175781</v>
      </c>
      <c r="J102">
        <v>2</v>
      </c>
      <c r="K102">
        <v>6.8351900206774896E-2</v>
      </c>
      <c r="L102">
        <v>220812.81402554736</v>
      </c>
      <c r="M102">
        <v>4.4686971248645699</v>
      </c>
      <c r="N102">
        <v>191102.9389745256</v>
      </c>
      <c r="Q102">
        <f t="shared" ref="Q102:Q120" si="13">L102/SUM(P102,N102,L102)</f>
        <v>0.53606304788617354</v>
      </c>
      <c r="R102">
        <f t="shared" ref="R102:R120" si="14">N102/SUM(P102,N102,L102)</f>
        <v>0.46393695211382641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275.70001220703125</v>
      </c>
      <c r="J103">
        <v>3</v>
      </c>
      <c r="K103">
        <v>7.3787998467000071E-2</v>
      </c>
      <c r="L103">
        <v>214676.01827046694</v>
      </c>
      <c r="M103">
        <v>4.4026437492471553</v>
      </c>
      <c r="N103">
        <v>179891.15424286929</v>
      </c>
      <c r="Q103">
        <f t="shared" si="13"/>
        <v>0.54407977456160772</v>
      </c>
      <c r="R103">
        <f t="shared" si="14"/>
        <v>0.45592022543839233</v>
      </c>
      <c r="S103">
        <f t="shared" si="15"/>
        <v>0</v>
      </c>
    </row>
    <row r="104" spans="1:19" x14ac:dyDescent="0.5">
      <c r="A104">
        <v>524.4639892578125</v>
      </c>
      <c r="B104">
        <v>397.5</v>
      </c>
      <c r="J104">
        <v>4</v>
      </c>
      <c r="K104">
        <v>0.10245614522381132</v>
      </c>
      <c r="L104">
        <v>221427.10057673571</v>
      </c>
      <c r="M104">
        <v>4.516335770886541</v>
      </c>
      <c r="N104">
        <v>183123.38749933071</v>
      </c>
      <c r="Q104">
        <f t="shared" si="13"/>
        <v>0.54734107881017169</v>
      </c>
      <c r="R104">
        <f t="shared" si="14"/>
        <v>0.45265892118982826</v>
      </c>
      <c r="S104">
        <f t="shared" si="15"/>
        <v>0</v>
      </c>
    </row>
    <row r="105" spans="1:19" x14ac:dyDescent="0.5">
      <c r="A105">
        <v>524.4739990234375</v>
      </c>
      <c r="B105">
        <v>313</v>
      </c>
      <c r="J105">
        <v>5</v>
      </c>
      <c r="K105">
        <v>1.001000000001001E-7</v>
      </c>
      <c r="L105">
        <v>211099.14378846542</v>
      </c>
      <c r="M105">
        <v>4.6021294887013591</v>
      </c>
      <c r="N105">
        <v>184349.463607816</v>
      </c>
      <c r="Q105">
        <f t="shared" si="13"/>
        <v>0.53382194257399851</v>
      </c>
      <c r="R105">
        <f t="shared" si="14"/>
        <v>0.46617805742600149</v>
      </c>
      <c r="S105">
        <f t="shared" si="15"/>
        <v>0</v>
      </c>
    </row>
    <row r="106" spans="1:19" x14ac:dyDescent="0.5">
      <c r="A106">
        <v>524.4840087890625</v>
      </c>
      <c r="B106">
        <v>179.80000305175781</v>
      </c>
      <c r="J106">
        <v>6</v>
      </c>
      <c r="K106">
        <v>1.001000000001001E-7</v>
      </c>
      <c r="L106">
        <v>213464.45489058355</v>
      </c>
      <c r="M106">
        <v>4.4034801099320005</v>
      </c>
      <c r="N106">
        <v>176715.41915005023</v>
      </c>
      <c r="Q106">
        <f t="shared" si="13"/>
        <v>0.5470924286278106</v>
      </c>
      <c r="R106">
        <f t="shared" si="14"/>
        <v>0.45290757137218945</v>
      </c>
      <c r="S106">
        <f t="shared" si="15"/>
        <v>0</v>
      </c>
    </row>
    <row r="107" spans="1:19" x14ac:dyDescent="0.5">
      <c r="A107">
        <v>524.4940185546875</v>
      </c>
      <c r="B107">
        <v>197.80000305175781</v>
      </c>
      <c r="J107">
        <v>7</v>
      </c>
      <c r="K107">
        <v>1.0010000000010019E-7</v>
      </c>
      <c r="L107">
        <v>222302.93765570765</v>
      </c>
      <c r="M107">
        <v>4.5858838705016973</v>
      </c>
      <c r="N107">
        <v>172881.38491909983</v>
      </c>
      <c r="Q107">
        <f t="shared" si="13"/>
        <v>0.56252974866842353</v>
      </c>
      <c r="R107">
        <f t="shared" si="14"/>
        <v>0.43747025133157652</v>
      </c>
      <c r="S107">
        <f t="shared" si="15"/>
        <v>0</v>
      </c>
    </row>
    <row r="108" spans="1:19" x14ac:dyDescent="0.5">
      <c r="A108">
        <v>524.5040283203125</v>
      </c>
      <c r="B108">
        <v>258.29998779296875</v>
      </c>
      <c r="J108">
        <v>8</v>
      </c>
      <c r="K108">
        <v>3.1749828930785991E-2</v>
      </c>
      <c r="L108">
        <v>208590.29718897134</v>
      </c>
      <c r="M108">
        <v>4.469972712422666</v>
      </c>
      <c r="N108">
        <v>165928.01637659964</v>
      </c>
      <c r="Q108">
        <f t="shared" si="13"/>
        <v>0.55695620116171218</v>
      </c>
      <c r="R108">
        <f t="shared" si="14"/>
        <v>0.44304379883828787</v>
      </c>
      <c r="S108">
        <f t="shared" si="15"/>
        <v>0</v>
      </c>
    </row>
    <row r="109" spans="1:19" x14ac:dyDescent="0.5">
      <c r="A109">
        <v>524.51397705078125</v>
      </c>
      <c r="B109">
        <v>254</v>
      </c>
      <c r="J109">
        <v>9</v>
      </c>
      <c r="K109">
        <v>7.7550408984920896E-2</v>
      </c>
      <c r="L109">
        <v>198524.40969021787</v>
      </c>
      <c r="M109">
        <v>4.3090323160839468</v>
      </c>
      <c r="N109">
        <v>173746.33023585941</v>
      </c>
      <c r="Q109">
        <f t="shared" si="13"/>
        <v>0.53327964945523076</v>
      </c>
      <c r="R109">
        <f t="shared" si="14"/>
        <v>0.46672035054476918</v>
      </c>
      <c r="S109">
        <f t="shared" si="15"/>
        <v>0</v>
      </c>
    </row>
    <row r="110" spans="1:19" x14ac:dyDescent="0.5">
      <c r="A110">
        <v>524.52398681640625</v>
      </c>
      <c r="B110">
        <v>227</v>
      </c>
      <c r="J110">
        <v>10</v>
      </c>
      <c r="K110">
        <v>3.0611174128017636E-2</v>
      </c>
      <c r="L110">
        <v>212337.96039843818</v>
      </c>
      <c r="M110">
        <v>4.4875023380237025</v>
      </c>
      <c r="N110">
        <v>182044.09452725819</v>
      </c>
      <c r="Q110">
        <f t="shared" si="13"/>
        <v>0.53840674986706427</v>
      </c>
      <c r="R110">
        <f t="shared" si="14"/>
        <v>0.46159325013293584</v>
      </c>
      <c r="S110">
        <f t="shared" si="15"/>
        <v>0</v>
      </c>
    </row>
    <row r="111" spans="1:19" x14ac:dyDescent="0.5">
      <c r="A111">
        <v>524.53399658203125</v>
      </c>
      <c r="B111">
        <v>187.30000305175781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113.80000305175781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87.25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127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151.5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123.19999694824219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88.25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93.75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95.25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94.5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154.30000305175781</v>
      </c>
    </row>
    <row r="122" spans="1:19" x14ac:dyDescent="0.5">
      <c r="A122">
        <v>524.64398193359375</v>
      </c>
      <c r="B122">
        <v>217.5</v>
      </c>
    </row>
    <row r="123" spans="1:19" x14ac:dyDescent="0.5">
      <c r="A123">
        <v>524.65399169921875</v>
      </c>
      <c r="B123">
        <v>220.5</v>
      </c>
    </row>
    <row r="124" spans="1:19" x14ac:dyDescent="0.5">
      <c r="A124">
        <v>524.66400146484375</v>
      </c>
      <c r="B124">
        <v>185.5</v>
      </c>
    </row>
    <row r="125" spans="1:19" x14ac:dyDescent="0.5">
      <c r="A125">
        <v>524.67401123046875</v>
      </c>
      <c r="B125">
        <v>132.30000305175781</v>
      </c>
    </row>
    <row r="126" spans="1:19" x14ac:dyDescent="0.5">
      <c r="A126">
        <v>524.68402099609375</v>
      </c>
      <c r="B126">
        <v>140</v>
      </c>
    </row>
    <row r="127" spans="1:19" x14ac:dyDescent="0.5">
      <c r="A127">
        <v>524.6939697265625</v>
      </c>
      <c r="B127">
        <v>189</v>
      </c>
    </row>
    <row r="128" spans="1:19" x14ac:dyDescent="0.5">
      <c r="A128">
        <v>524.7039794921875</v>
      </c>
      <c r="B128">
        <v>218.80000305175781</v>
      </c>
    </row>
    <row r="129" spans="1:2" x14ac:dyDescent="0.5">
      <c r="A129">
        <v>524.7139892578125</v>
      </c>
      <c r="B129">
        <v>285</v>
      </c>
    </row>
    <row r="130" spans="1:2" x14ac:dyDescent="0.5">
      <c r="A130">
        <v>524.7239990234375</v>
      </c>
      <c r="B130">
        <v>347.29998779296875</v>
      </c>
    </row>
    <row r="131" spans="1:2" x14ac:dyDescent="0.5">
      <c r="A131">
        <v>524.7340087890625</v>
      </c>
      <c r="B131">
        <v>521.29998779296875</v>
      </c>
    </row>
    <row r="132" spans="1:2" x14ac:dyDescent="0.5">
      <c r="A132">
        <v>524.7440185546875</v>
      </c>
      <c r="B132">
        <v>1615</v>
      </c>
    </row>
    <row r="133" spans="1:2" x14ac:dyDescent="0.5">
      <c r="A133">
        <v>524.7540283203125</v>
      </c>
      <c r="B133">
        <v>8999</v>
      </c>
    </row>
    <row r="134" spans="1:2" x14ac:dyDescent="0.5">
      <c r="A134">
        <v>524.76397705078125</v>
      </c>
      <c r="B134">
        <v>31030</v>
      </c>
    </row>
    <row r="135" spans="1:2" x14ac:dyDescent="0.5">
      <c r="A135">
        <v>524.77398681640625</v>
      </c>
      <c r="B135">
        <v>51590</v>
      </c>
    </row>
    <row r="136" spans="1:2" x14ac:dyDescent="0.5">
      <c r="A136">
        <v>524.78399658203125</v>
      </c>
      <c r="B136">
        <v>42590</v>
      </c>
    </row>
    <row r="137" spans="1:2" x14ac:dyDescent="0.5">
      <c r="A137">
        <v>524.79400634765625</v>
      </c>
      <c r="B137">
        <v>17400</v>
      </c>
    </row>
    <row r="138" spans="1:2" x14ac:dyDescent="0.5">
      <c r="A138">
        <v>524.80401611328125</v>
      </c>
      <c r="B138">
        <v>3686</v>
      </c>
    </row>
    <row r="139" spans="1:2" x14ac:dyDescent="0.5">
      <c r="A139">
        <v>524.81402587890625</v>
      </c>
      <c r="B139">
        <v>827.5</v>
      </c>
    </row>
    <row r="140" spans="1:2" x14ac:dyDescent="0.5">
      <c r="A140">
        <v>524.823974609375</v>
      </c>
      <c r="B140">
        <v>507.5</v>
      </c>
    </row>
    <row r="141" spans="1:2" x14ac:dyDescent="0.5">
      <c r="A141">
        <v>524.833984375</v>
      </c>
      <c r="B141">
        <v>601.5</v>
      </c>
    </row>
    <row r="142" spans="1:2" x14ac:dyDescent="0.5">
      <c r="A142">
        <v>524.843994140625</v>
      </c>
      <c r="B142">
        <v>643.29998779296875</v>
      </c>
    </row>
    <row r="143" spans="1:2" x14ac:dyDescent="0.5">
      <c r="A143">
        <v>524.85400390625</v>
      </c>
      <c r="B143">
        <v>590.5</v>
      </c>
    </row>
    <row r="144" spans="1:2" x14ac:dyDescent="0.5">
      <c r="A144">
        <v>524.864013671875</v>
      </c>
      <c r="B144">
        <v>499.70001220703125</v>
      </c>
    </row>
    <row r="145" spans="1:2" x14ac:dyDescent="0.5">
      <c r="A145">
        <v>524.8740234375</v>
      </c>
      <c r="B145">
        <v>383.29998779296875</v>
      </c>
    </row>
    <row r="146" spans="1:2" x14ac:dyDescent="0.5">
      <c r="A146">
        <v>524.88397216796875</v>
      </c>
      <c r="B146">
        <v>359</v>
      </c>
    </row>
    <row r="147" spans="1:2" x14ac:dyDescent="0.5">
      <c r="A147">
        <v>524.89398193359375</v>
      </c>
      <c r="B147">
        <v>496.5</v>
      </c>
    </row>
    <row r="148" spans="1:2" x14ac:dyDescent="0.5">
      <c r="A148">
        <v>524.90399169921875</v>
      </c>
      <c r="B148">
        <v>508.79998779296875</v>
      </c>
    </row>
    <row r="149" spans="1:2" x14ac:dyDescent="0.5">
      <c r="A149">
        <v>524.91400146484375</v>
      </c>
      <c r="B149">
        <v>252.69999694824219</v>
      </c>
    </row>
    <row r="150" spans="1:2" x14ac:dyDescent="0.5">
      <c r="A150">
        <v>524.92401123046875</v>
      </c>
      <c r="B150">
        <v>76.75</v>
      </c>
    </row>
    <row r="151" spans="1:2" x14ac:dyDescent="0.5">
      <c r="A151">
        <v>524.93402099609375</v>
      </c>
      <c r="B151">
        <v>87.25</v>
      </c>
    </row>
    <row r="152" spans="1:2" x14ac:dyDescent="0.5">
      <c r="A152">
        <v>524.9439697265625</v>
      </c>
      <c r="B152">
        <v>98.5</v>
      </c>
    </row>
    <row r="153" spans="1:2" x14ac:dyDescent="0.5">
      <c r="A153">
        <v>524.9539794921875</v>
      </c>
      <c r="B153">
        <v>85.75</v>
      </c>
    </row>
    <row r="154" spans="1:2" x14ac:dyDescent="0.5">
      <c r="A154">
        <v>524.9639892578125</v>
      </c>
      <c r="B154">
        <v>99.5</v>
      </c>
    </row>
    <row r="155" spans="1:2" x14ac:dyDescent="0.5">
      <c r="A155">
        <v>524.9739990234375</v>
      </c>
      <c r="B155">
        <v>132.5</v>
      </c>
    </row>
    <row r="156" spans="1:2" x14ac:dyDescent="0.5">
      <c r="A156">
        <v>524.9840087890625</v>
      </c>
      <c r="B156">
        <v>187.30000305175781</v>
      </c>
    </row>
    <row r="157" spans="1:2" x14ac:dyDescent="0.5">
      <c r="A157">
        <v>524.9940185546875</v>
      </c>
      <c r="B157">
        <v>233.5</v>
      </c>
    </row>
    <row r="158" spans="1:2" x14ac:dyDescent="0.5">
      <c r="A158">
        <v>525.0040283203125</v>
      </c>
      <c r="B158">
        <v>183.30000305175781</v>
      </c>
    </row>
    <row r="159" spans="1:2" x14ac:dyDescent="0.5">
      <c r="A159">
        <v>525.01397705078125</v>
      </c>
      <c r="B159">
        <v>122.5</v>
      </c>
    </row>
    <row r="160" spans="1:2" x14ac:dyDescent="0.5">
      <c r="A160">
        <v>525.02398681640625</v>
      </c>
      <c r="B160">
        <v>139</v>
      </c>
    </row>
    <row r="161" spans="1:2" x14ac:dyDescent="0.5">
      <c r="A161">
        <v>525.03399658203125</v>
      </c>
      <c r="B161">
        <v>153</v>
      </c>
    </row>
    <row r="162" spans="1:2" x14ac:dyDescent="0.5">
      <c r="A162">
        <v>525.04400634765625</v>
      </c>
      <c r="B162">
        <v>118.80000305175781</v>
      </c>
    </row>
    <row r="163" spans="1:2" x14ac:dyDescent="0.5">
      <c r="A163">
        <v>525.05401611328125</v>
      </c>
      <c r="B163">
        <v>76</v>
      </c>
    </row>
    <row r="164" spans="1:2" x14ac:dyDescent="0.5">
      <c r="A164">
        <v>525.06402587890625</v>
      </c>
      <c r="B164">
        <v>83.5</v>
      </c>
    </row>
    <row r="165" spans="1:2" x14ac:dyDescent="0.5">
      <c r="A165">
        <v>525.073974609375</v>
      </c>
      <c r="B165">
        <v>116.5</v>
      </c>
    </row>
    <row r="166" spans="1:2" x14ac:dyDescent="0.5">
      <c r="A166">
        <v>525.083984375</v>
      </c>
      <c r="B166">
        <v>106.5</v>
      </c>
    </row>
    <row r="167" spans="1:2" x14ac:dyDescent="0.5">
      <c r="A167">
        <v>525.093994140625</v>
      </c>
      <c r="B167">
        <v>81.5</v>
      </c>
    </row>
    <row r="168" spans="1:2" x14ac:dyDescent="0.5">
      <c r="A168">
        <v>525.10400390625</v>
      </c>
      <c r="B168">
        <v>102.5</v>
      </c>
    </row>
    <row r="169" spans="1:2" x14ac:dyDescent="0.5">
      <c r="A169">
        <v>525.114013671875</v>
      </c>
      <c r="B169">
        <v>118.30000305175781</v>
      </c>
    </row>
    <row r="170" spans="1:2" x14ac:dyDescent="0.5">
      <c r="A170">
        <v>525.1240234375</v>
      </c>
      <c r="B170">
        <v>97</v>
      </c>
    </row>
    <row r="171" spans="1:2" x14ac:dyDescent="0.5">
      <c r="A171">
        <v>525.13397216796875</v>
      </c>
      <c r="B171">
        <v>101.80000305175781</v>
      </c>
    </row>
    <row r="172" spans="1:2" x14ac:dyDescent="0.5">
      <c r="A172">
        <v>525.14398193359375</v>
      </c>
      <c r="B172">
        <v>116</v>
      </c>
    </row>
    <row r="173" spans="1:2" x14ac:dyDescent="0.5">
      <c r="A173">
        <v>525.15399169921875</v>
      </c>
      <c r="B173">
        <v>111.69999694824219</v>
      </c>
    </row>
    <row r="174" spans="1:2" x14ac:dyDescent="0.5">
      <c r="A174">
        <v>525.16400146484375</v>
      </c>
      <c r="B174">
        <v>111</v>
      </c>
    </row>
    <row r="175" spans="1:2" x14ac:dyDescent="0.5">
      <c r="A175">
        <v>525.17401123046875</v>
      </c>
      <c r="B175">
        <v>94.5</v>
      </c>
    </row>
    <row r="176" spans="1:2" x14ac:dyDescent="0.5">
      <c r="A176">
        <v>525.18499755859375</v>
      </c>
      <c r="B176">
        <v>61.5</v>
      </c>
    </row>
    <row r="177" spans="1:2" x14ac:dyDescent="0.5">
      <c r="A177">
        <v>525.19500732421875</v>
      </c>
      <c r="B177">
        <v>53.25</v>
      </c>
    </row>
    <row r="178" spans="1:2" x14ac:dyDescent="0.5">
      <c r="A178">
        <v>525.2039794921875</v>
      </c>
      <c r="B178">
        <v>69.5</v>
      </c>
    </row>
    <row r="179" spans="1:2" x14ac:dyDescent="0.5">
      <c r="A179">
        <v>525.2139892578125</v>
      </c>
      <c r="B179">
        <v>91</v>
      </c>
    </row>
    <row r="180" spans="1:2" x14ac:dyDescent="0.5">
      <c r="A180">
        <v>525.2239990234375</v>
      </c>
      <c r="B180">
        <v>100.80000305175781</v>
      </c>
    </row>
    <row r="181" spans="1:2" x14ac:dyDescent="0.5">
      <c r="A181">
        <v>525.2340087890625</v>
      </c>
      <c r="B181">
        <v>139.5</v>
      </c>
    </row>
    <row r="182" spans="1:2" x14ac:dyDescent="0.5">
      <c r="A182">
        <v>525.2449951171875</v>
      </c>
      <c r="B182">
        <v>571.29998779296875</v>
      </c>
    </row>
    <row r="183" spans="1:2" x14ac:dyDescent="0.5">
      <c r="A183">
        <v>525.2550048828125</v>
      </c>
      <c r="B183">
        <v>3543</v>
      </c>
    </row>
    <row r="184" spans="1:2" x14ac:dyDescent="0.5">
      <c r="A184">
        <v>525.2650146484375</v>
      </c>
      <c r="B184">
        <v>17210</v>
      </c>
    </row>
    <row r="185" spans="1:2" x14ac:dyDescent="0.5">
      <c r="A185">
        <v>525.2750244140625</v>
      </c>
      <c r="B185">
        <v>38380</v>
      </c>
    </row>
    <row r="186" spans="1:2" x14ac:dyDescent="0.5">
      <c r="A186">
        <v>525.28497314453125</v>
      </c>
      <c r="B186">
        <v>41340</v>
      </c>
    </row>
    <row r="187" spans="1:2" x14ac:dyDescent="0.5">
      <c r="A187">
        <v>525.29400634765625</v>
      </c>
      <c r="B187">
        <v>22420</v>
      </c>
    </row>
    <row r="188" spans="1:2" x14ac:dyDescent="0.5">
      <c r="A188">
        <v>525.30499267578125</v>
      </c>
      <c r="B188">
        <v>6389</v>
      </c>
    </row>
    <row r="189" spans="1:2" x14ac:dyDescent="0.5">
      <c r="A189">
        <v>525.31500244140625</v>
      </c>
      <c r="B189">
        <v>1350</v>
      </c>
    </row>
    <row r="190" spans="1:2" x14ac:dyDescent="0.5">
      <c r="A190">
        <v>525.32501220703125</v>
      </c>
      <c r="B190">
        <v>486.20001220703125</v>
      </c>
    </row>
    <row r="191" spans="1:2" x14ac:dyDescent="0.5">
      <c r="A191">
        <v>525.33502197265625</v>
      </c>
      <c r="B191">
        <v>378.29998779296875</v>
      </c>
    </row>
    <row r="192" spans="1:2" x14ac:dyDescent="0.5">
      <c r="A192">
        <v>525.344970703125</v>
      </c>
      <c r="B192">
        <v>301.29998779296875</v>
      </c>
    </row>
    <row r="193" spans="1:2" x14ac:dyDescent="0.5">
      <c r="A193">
        <v>525.35498046875</v>
      </c>
      <c r="B193">
        <v>231.5</v>
      </c>
    </row>
    <row r="194" spans="1:2" x14ac:dyDescent="0.5">
      <c r="A194">
        <v>525.364990234375</v>
      </c>
      <c r="B194">
        <v>156</v>
      </c>
    </row>
    <row r="195" spans="1:2" x14ac:dyDescent="0.5">
      <c r="A195">
        <v>525.375</v>
      </c>
      <c r="B195">
        <v>117.30000305175781</v>
      </c>
    </row>
    <row r="196" spans="1:2" x14ac:dyDescent="0.5">
      <c r="A196">
        <v>525.385009765625</v>
      </c>
      <c r="B196">
        <v>113</v>
      </c>
    </row>
    <row r="197" spans="1:2" x14ac:dyDescent="0.5">
      <c r="A197">
        <v>525.39501953125</v>
      </c>
      <c r="B197">
        <v>146.80000305175781</v>
      </c>
    </row>
    <row r="198" spans="1:2" x14ac:dyDescent="0.5">
      <c r="A198">
        <v>525.405029296875</v>
      </c>
      <c r="B198">
        <v>156.5</v>
      </c>
    </row>
    <row r="199" spans="1:2" x14ac:dyDescent="0.5">
      <c r="A199">
        <v>525.41497802734375</v>
      </c>
      <c r="B199">
        <v>114.5</v>
      </c>
    </row>
    <row r="200" spans="1:2" x14ac:dyDescent="0.5">
      <c r="A200">
        <v>525.42498779296875</v>
      </c>
      <c r="B200">
        <v>70.5</v>
      </c>
    </row>
    <row r="201" spans="1:2" x14ac:dyDescent="0.5">
      <c r="A201">
        <v>525.43499755859375</v>
      </c>
      <c r="B201">
        <v>44.25</v>
      </c>
    </row>
    <row r="202" spans="1:2" x14ac:dyDescent="0.5">
      <c r="A202">
        <v>525.44500732421875</v>
      </c>
      <c r="B202">
        <v>61.75</v>
      </c>
    </row>
    <row r="203" spans="1:2" x14ac:dyDescent="0.5">
      <c r="A203">
        <v>525.45501708984375</v>
      </c>
      <c r="B203">
        <v>87.5</v>
      </c>
    </row>
    <row r="204" spans="1:2" x14ac:dyDescent="0.5">
      <c r="A204">
        <v>525.46502685546875</v>
      </c>
      <c r="B204">
        <v>114</v>
      </c>
    </row>
    <row r="205" spans="1:2" x14ac:dyDescent="0.5">
      <c r="A205">
        <v>525.4749755859375</v>
      </c>
      <c r="B205">
        <v>161.69999694824219</v>
      </c>
    </row>
    <row r="206" spans="1:2" x14ac:dyDescent="0.5">
      <c r="A206">
        <v>525.4849853515625</v>
      </c>
      <c r="B206">
        <v>180.5</v>
      </c>
    </row>
    <row r="207" spans="1:2" x14ac:dyDescent="0.5">
      <c r="A207">
        <v>525.4949951171875</v>
      </c>
      <c r="B207">
        <v>147.19999694824219</v>
      </c>
    </row>
    <row r="208" spans="1:2" x14ac:dyDescent="0.5">
      <c r="A208">
        <v>525.5050048828125</v>
      </c>
      <c r="B208">
        <v>123</v>
      </c>
    </row>
    <row r="209" spans="1:2" x14ac:dyDescent="0.5">
      <c r="A209">
        <v>525.5150146484375</v>
      </c>
      <c r="B209">
        <v>142</v>
      </c>
    </row>
    <row r="210" spans="1:2" x14ac:dyDescent="0.5">
      <c r="A210">
        <v>525.5250244140625</v>
      </c>
      <c r="B210">
        <v>156.69999694824219</v>
      </c>
    </row>
    <row r="211" spans="1:2" x14ac:dyDescent="0.5">
      <c r="A211">
        <v>525.53497314453125</v>
      </c>
      <c r="B211">
        <v>146.80000305175781</v>
      </c>
    </row>
    <row r="212" spans="1:2" x14ac:dyDescent="0.5">
      <c r="A212">
        <v>525.54498291015625</v>
      </c>
      <c r="B212">
        <v>148.19999694824219</v>
      </c>
    </row>
    <row r="213" spans="1:2" x14ac:dyDescent="0.5">
      <c r="A213">
        <v>525.55499267578125</v>
      </c>
      <c r="B213">
        <v>154.5</v>
      </c>
    </row>
    <row r="214" spans="1:2" x14ac:dyDescent="0.5">
      <c r="A214">
        <v>525.56500244140625</v>
      </c>
      <c r="B214">
        <v>122.5</v>
      </c>
    </row>
    <row r="215" spans="1:2" x14ac:dyDescent="0.5">
      <c r="A215">
        <v>525.57501220703125</v>
      </c>
      <c r="B215">
        <v>76.5</v>
      </c>
    </row>
    <row r="216" spans="1:2" x14ac:dyDescent="0.5">
      <c r="A216">
        <v>525.58502197265625</v>
      </c>
      <c r="B216">
        <v>68.75</v>
      </c>
    </row>
    <row r="217" spans="1:2" x14ac:dyDescent="0.5">
      <c r="A217">
        <v>525.594970703125</v>
      </c>
      <c r="B217">
        <v>106</v>
      </c>
    </row>
    <row r="218" spans="1:2" x14ac:dyDescent="0.5">
      <c r="A218">
        <v>525.60498046875</v>
      </c>
      <c r="B218">
        <v>114.30000305175781</v>
      </c>
    </row>
    <row r="219" spans="1:2" x14ac:dyDescent="0.5">
      <c r="A219">
        <v>525.614990234375</v>
      </c>
      <c r="B219">
        <v>66.5</v>
      </c>
    </row>
    <row r="220" spans="1:2" x14ac:dyDescent="0.5">
      <c r="A220">
        <v>525.625</v>
      </c>
      <c r="B220">
        <v>38.75</v>
      </c>
    </row>
    <row r="221" spans="1:2" x14ac:dyDescent="0.5">
      <c r="A221">
        <v>525.635009765625</v>
      </c>
      <c r="B221">
        <v>44.25</v>
      </c>
    </row>
    <row r="222" spans="1:2" x14ac:dyDescent="0.5">
      <c r="A222">
        <v>525.64501953125</v>
      </c>
      <c r="B222">
        <v>63</v>
      </c>
    </row>
    <row r="223" spans="1:2" x14ac:dyDescent="0.5">
      <c r="A223">
        <v>525.655029296875</v>
      </c>
      <c r="B223">
        <v>107.30000305175781</v>
      </c>
    </row>
    <row r="224" spans="1:2" x14ac:dyDescent="0.5">
      <c r="A224">
        <v>525.66497802734375</v>
      </c>
      <c r="B224">
        <v>156.30000305175781</v>
      </c>
    </row>
    <row r="225" spans="1:2" x14ac:dyDescent="0.5">
      <c r="A225">
        <v>525.67498779296875</v>
      </c>
      <c r="B225">
        <v>191.5</v>
      </c>
    </row>
    <row r="226" spans="1:2" x14ac:dyDescent="0.5">
      <c r="A226">
        <v>525.68499755859375</v>
      </c>
      <c r="B226">
        <v>210</v>
      </c>
    </row>
    <row r="227" spans="1:2" x14ac:dyDescent="0.5">
      <c r="A227">
        <v>525.69500732421875</v>
      </c>
      <c r="B227">
        <v>204</v>
      </c>
    </row>
    <row r="228" spans="1:2" x14ac:dyDescent="0.5">
      <c r="A228">
        <v>525.70501708984375</v>
      </c>
      <c r="B228">
        <v>210.30000305175781</v>
      </c>
    </row>
    <row r="229" spans="1:2" x14ac:dyDescent="0.5">
      <c r="A229">
        <v>525.71502685546875</v>
      </c>
      <c r="B229">
        <v>261.20001220703125</v>
      </c>
    </row>
    <row r="230" spans="1:2" x14ac:dyDescent="0.5">
      <c r="A230">
        <v>525.7249755859375</v>
      </c>
      <c r="B230">
        <v>340</v>
      </c>
    </row>
    <row r="231" spans="1:2" x14ac:dyDescent="0.5">
      <c r="A231">
        <v>525.7349853515625</v>
      </c>
      <c r="B231">
        <v>488.5</v>
      </c>
    </row>
    <row r="232" spans="1:2" x14ac:dyDescent="0.5">
      <c r="A232">
        <v>525.7449951171875</v>
      </c>
      <c r="B232">
        <v>806</v>
      </c>
    </row>
    <row r="233" spans="1:2" x14ac:dyDescent="0.5">
      <c r="A233">
        <v>525.7550048828125</v>
      </c>
      <c r="B233">
        <v>2908</v>
      </c>
    </row>
    <row r="234" spans="1:2" x14ac:dyDescent="0.5">
      <c r="A234">
        <v>525.7650146484375</v>
      </c>
      <c r="B234">
        <v>17010</v>
      </c>
    </row>
    <row r="235" spans="1:2" x14ac:dyDescent="0.5">
      <c r="A235">
        <v>525.7750244140625</v>
      </c>
      <c r="B235">
        <v>51770</v>
      </c>
    </row>
    <row r="236" spans="1:2" x14ac:dyDescent="0.5">
      <c r="A236">
        <v>525.78497314453125</v>
      </c>
      <c r="B236">
        <v>73530</v>
      </c>
    </row>
    <row r="237" spans="1:2" x14ac:dyDescent="0.5">
      <c r="A237">
        <v>525.79498291015625</v>
      </c>
      <c r="B237">
        <v>50150</v>
      </c>
    </row>
    <row r="238" spans="1:2" x14ac:dyDescent="0.5">
      <c r="A238">
        <v>525.80499267578125</v>
      </c>
      <c r="B238">
        <v>16150</v>
      </c>
    </row>
    <row r="239" spans="1:2" x14ac:dyDescent="0.5">
      <c r="A239">
        <v>525.81500244140625</v>
      </c>
      <c r="B239">
        <v>2797</v>
      </c>
    </row>
    <row r="240" spans="1:2" x14ac:dyDescent="0.5">
      <c r="A240">
        <v>525.82501220703125</v>
      </c>
      <c r="B240">
        <v>681</v>
      </c>
    </row>
    <row r="241" spans="1:2" x14ac:dyDescent="0.5">
      <c r="A241">
        <v>525.83502197265625</v>
      </c>
      <c r="B241">
        <v>593</v>
      </c>
    </row>
    <row r="242" spans="1:2" x14ac:dyDescent="0.5">
      <c r="A242">
        <v>525.844970703125</v>
      </c>
      <c r="B242">
        <v>721.5</v>
      </c>
    </row>
    <row r="243" spans="1:2" x14ac:dyDescent="0.5">
      <c r="A243">
        <v>525.85498046875</v>
      </c>
      <c r="B243">
        <v>665</v>
      </c>
    </row>
    <row r="244" spans="1:2" x14ac:dyDescent="0.5">
      <c r="A244">
        <v>525.864990234375</v>
      </c>
      <c r="B244">
        <v>441.79998779296875</v>
      </c>
    </row>
    <row r="245" spans="1:2" x14ac:dyDescent="0.5">
      <c r="A245">
        <v>525.875</v>
      </c>
      <c r="B245">
        <v>257.20001220703125</v>
      </c>
    </row>
    <row r="246" spans="1:2" x14ac:dyDescent="0.5">
      <c r="A246">
        <v>525.885009765625</v>
      </c>
      <c r="B246">
        <v>179.30000305175781</v>
      </c>
    </row>
    <row r="247" spans="1:2" x14ac:dyDescent="0.5">
      <c r="A247">
        <v>525.89501953125</v>
      </c>
      <c r="B247">
        <v>182.5</v>
      </c>
    </row>
    <row r="248" spans="1:2" x14ac:dyDescent="0.5">
      <c r="A248">
        <v>525.905029296875</v>
      </c>
      <c r="B248">
        <v>233</v>
      </c>
    </row>
    <row r="249" spans="1:2" x14ac:dyDescent="0.5">
      <c r="A249">
        <v>525.91497802734375</v>
      </c>
      <c r="B249">
        <v>233.5</v>
      </c>
    </row>
    <row r="250" spans="1:2" x14ac:dyDescent="0.5">
      <c r="A250">
        <v>525.92498779296875</v>
      </c>
      <c r="B250">
        <v>177</v>
      </c>
    </row>
    <row r="251" spans="1:2" x14ac:dyDescent="0.5">
      <c r="A251">
        <v>525.93499755859375</v>
      </c>
      <c r="B251">
        <v>146.19999694824219</v>
      </c>
    </row>
    <row r="252" spans="1:2" x14ac:dyDescent="0.5">
      <c r="A252">
        <v>525.94500732421875</v>
      </c>
      <c r="B252">
        <v>138.5</v>
      </c>
    </row>
    <row r="253" spans="1:2" x14ac:dyDescent="0.5">
      <c r="A253">
        <v>525.95501708984375</v>
      </c>
      <c r="B253">
        <v>129.5</v>
      </c>
    </row>
    <row r="254" spans="1:2" x14ac:dyDescent="0.5">
      <c r="A254">
        <v>525.96502685546875</v>
      </c>
      <c r="B254">
        <v>156.30000305175781</v>
      </c>
    </row>
    <row r="255" spans="1:2" x14ac:dyDescent="0.5">
      <c r="A255">
        <v>525.9749755859375</v>
      </c>
      <c r="B255">
        <v>209</v>
      </c>
    </row>
    <row r="256" spans="1:2" x14ac:dyDescent="0.5">
      <c r="A256">
        <v>525.9849853515625</v>
      </c>
      <c r="B256">
        <v>221.69999694824219</v>
      </c>
    </row>
    <row r="257" spans="1:2" x14ac:dyDescent="0.5">
      <c r="A257">
        <v>525.9949951171875</v>
      </c>
      <c r="B257">
        <v>193</v>
      </c>
    </row>
    <row r="258" spans="1:2" x14ac:dyDescent="0.5">
      <c r="A258">
        <v>526.0050048828125</v>
      </c>
      <c r="B258">
        <v>157.5</v>
      </c>
    </row>
    <row r="259" spans="1:2" x14ac:dyDescent="0.5">
      <c r="A259">
        <v>526.0150146484375</v>
      </c>
      <c r="B259">
        <v>120</v>
      </c>
    </row>
    <row r="260" spans="1:2" x14ac:dyDescent="0.5">
      <c r="A260">
        <v>526.0250244140625</v>
      </c>
      <c r="B260">
        <v>97.75</v>
      </c>
    </row>
    <row r="261" spans="1:2" x14ac:dyDescent="0.5">
      <c r="A261">
        <v>526.03497314453125</v>
      </c>
      <c r="B261">
        <v>102.5</v>
      </c>
    </row>
    <row r="262" spans="1:2" x14ac:dyDescent="0.5">
      <c r="A262">
        <v>526.04498291015625</v>
      </c>
      <c r="B262">
        <v>96.5</v>
      </c>
    </row>
    <row r="263" spans="1:2" x14ac:dyDescent="0.5">
      <c r="A263">
        <v>526.05499267578125</v>
      </c>
      <c r="B263">
        <v>90.75</v>
      </c>
    </row>
    <row r="264" spans="1:2" x14ac:dyDescent="0.5">
      <c r="A264">
        <v>526.06500244140625</v>
      </c>
      <c r="B264">
        <v>126.80000305175781</v>
      </c>
    </row>
    <row r="265" spans="1:2" x14ac:dyDescent="0.5">
      <c r="A265">
        <v>526.07501220703125</v>
      </c>
      <c r="B265">
        <v>158.5</v>
      </c>
    </row>
    <row r="266" spans="1:2" x14ac:dyDescent="0.5">
      <c r="A266">
        <v>526.08502197265625</v>
      </c>
      <c r="B266">
        <v>162</v>
      </c>
    </row>
    <row r="267" spans="1:2" x14ac:dyDescent="0.5">
      <c r="A267">
        <v>526.094970703125</v>
      </c>
      <c r="B267">
        <v>168</v>
      </c>
    </row>
    <row r="268" spans="1:2" x14ac:dyDescent="0.5">
      <c r="A268">
        <v>526.10498046875</v>
      </c>
      <c r="B268">
        <v>154.80000305175781</v>
      </c>
    </row>
    <row r="269" spans="1:2" x14ac:dyDescent="0.5">
      <c r="A269">
        <v>526.114990234375</v>
      </c>
      <c r="B269">
        <v>119.5</v>
      </c>
    </row>
    <row r="270" spans="1:2" x14ac:dyDescent="0.5">
      <c r="A270">
        <v>526.125</v>
      </c>
      <c r="B270">
        <v>130.80000305175781</v>
      </c>
    </row>
    <row r="271" spans="1:2" x14ac:dyDescent="0.5">
      <c r="A271">
        <v>526.135009765625</v>
      </c>
      <c r="B271">
        <v>178.5</v>
      </c>
    </row>
    <row r="272" spans="1:2" x14ac:dyDescent="0.5">
      <c r="A272">
        <v>526.14501953125</v>
      </c>
      <c r="B272">
        <v>159</v>
      </c>
    </row>
    <row r="273" spans="1:2" x14ac:dyDescent="0.5">
      <c r="A273">
        <v>526.155029296875</v>
      </c>
      <c r="B273">
        <v>99.25</v>
      </c>
    </row>
    <row r="274" spans="1:2" x14ac:dyDescent="0.5">
      <c r="A274">
        <v>526.16497802734375</v>
      </c>
      <c r="B274">
        <v>104.80000305175781</v>
      </c>
    </row>
    <row r="275" spans="1:2" x14ac:dyDescent="0.5">
      <c r="A275">
        <v>526.17498779296875</v>
      </c>
      <c r="B275">
        <v>143.80000305175781</v>
      </c>
    </row>
    <row r="276" spans="1:2" x14ac:dyDescent="0.5">
      <c r="A276">
        <v>526.18499755859375</v>
      </c>
      <c r="B276">
        <v>185.69999694824219</v>
      </c>
    </row>
    <row r="277" spans="1:2" x14ac:dyDescent="0.5">
      <c r="A277">
        <v>526.19500732421875</v>
      </c>
      <c r="B277">
        <v>223.69999694824219</v>
      </c>
    </row>
    <row r="278" spans="1:2" x14ac:dyDescent="0.5">
      <c r="A278">
        <v>526.20501708984375</v>
      </c>
      <c r="B278">
        <v>249.5</v>
      </c>
    </row>
    <row r="279" spans="1:2" x14ac:dyDescent="0.5">
      <c r="A279">
        <v>526.21502685546875</v>
      </c>
      <c r="B279">
        <v>282</v>
      </c>
    </row>
    <row r="280" spans="1:2" x14ac:dyDescent="0.5">
      <c r="A280">
        <v>526.2249755859375</v>
      </c>
      <c r="B280">
        <v>323.70001220703125</v>
      </c>
    </row>
    <row r="281" spans="1:2" x14ac:dyDescent="0.5">
      <c r="A281">
        <v>526.2349853515625</v>
      </c>
      <c r="B281">
        <v>404.5</v>
      </c>
    </row>
    <row r="282" spans="1:2" x14ac:dyDescent="0.5">
      <c r="A282">
        <v>526.2449951171875</v>
      </c>
      <c r="B282">
        <v>696</v>
      </c>
    </row>
    <row r="283" spans="1:2" x14ac:dyDescent="0.5">
      <c r="A283">
        <v>526.2550048828125</v>
      </c>
      <c r="B283">
        <v>2134</v>
      </c>
    </row>
    <row r="284" spans="1:2" x14ac:dyDescent="0.5">
      <c r="A284">
        <v>526.2659912109375</v>
      </c>
      <c r="B284">
        <v>13000</v>
      </c>
    </row>
    <row r="285" spans="1:2" x14ac:dyDescent="0.5">
      <c r="A285">
        <v>526.2760009765625</v>
      </c>
      <c r="B285">
        <v>53500</v>
      </c>
    </row>
    <row r="286" spans="1:2" x14ac:dyDescent="0.5">
      <c r="A286">
        <v>526.2860107421875</v>
      </c>
      <c r="B286">
        <v>95280</v>
      </c>
    </row>
    <row r="287" spans="1:2" x14ac:dyDescent="0.5">
      <c r="A287">
        <v>526.2960205078125</v>
      </c>
      <c r="B287">
        <v>77710</v>
      </c>
    </row>
    <row r="288" spans="1:2" x14ac:dyDescent="0.5">
      <c r="A288">
        <v>526.3060302734375</v>
      </c>
      <c r="B288">
        <v>28820</v>
      </c>
    </row>
    <row r="289" spans="1:2" x14ac:dyDescent="0.5">
      <c r="A289">
        <v>526.31597900390625</v>
      </c>
      <c r="B289">
        <v>4904</v>
      </c>
    </row>
    <row r="290" spans="1:2" x14ac:dyDescent="0.5">
      <c r="A290">
        <v>526.32598876953125</v>
      </c>
      <c r="B290">
        <v>951.5</v>
      </c>
    </row>
    <row r="291" spans="1:2" x14ac:dyDescent="0.5">
      <c r="A291">
        <v>526.33599853515625</v>
      </c>
      <c r="B291">
        <v>597.29998779296875</v>
      </c>
    </row>
    <row r="292" spans="1:2" x14ac:dyDescent="0.5">
      <c r="A292">
        <v>526.34600830078125</v>
      </c>
      <c r="B292">
        <v>740.5</v>
      </c>
    </row>
    <row r="293" spans="1:2" x14ac:dyDescent="0.5">
      <c r="A293">
        <v>526.35601806640625</v>
      </c>
      <c r="B293">
        <v>739.29998779296875</v>
      </c>
    </row>
    <row r="294" spans="1:2" x14ac:dyDescent="0.5">
      <c r="A294">
        <v>526.36602783203125</v>
      </c>
      <c r="B294">
        <v>496.29998779296875</v>
      </c>
    </row>
    <row r="295" spans="1:2" x14ac:dyDescent="0.5">
      <c r="A295">
        <v>526.3759765625</v>
      </c>
      <c r="B295">
        <v>238.5</v>
      </c>
    </row>
    <row r="296" spans="1:2" x14ac:dyDescent="0.5">
      <c r="A296">
        <v>526.385986328125</v>
      </c>
      <c r="B296">
        <v>146</v>
      </c>
    </row>
    <row r="297" spans="1:2" x14ac:dyDescent="0.5">
      <c r="A297">
        <v>526.39599609375</v>
      </c>
      <c r="B297">
        <v>152.5</v>
      </c>
    </row>
    <row r="298" spans="1:2" x14ac:dyDescent="0.5">
      <c r="A298">
        <v>526.406005859375</v>
      </c>
      <c r="B298">
        <v>178</v>
      </c>
    </row>
    <row r="299" spans="1:2" x14ac:dyDescent="0.5">
      <c r="A299">
        <v>526.416015625</v>
      </c>
      <c r="B299">
        <v>186.30000305175781</v>
      </c>
    </row>
    <row r="300" spans="1:2" x14ac:dyDescent="0.5">
      <c r="A300">
        <v>526.426025390625</v>
      </c>
      <c r="B300">
        <v>152</v>
      </c>
    </row>
    <row r="301" spans="1:2" x14ac:dyDescent="0.5">
      <c r="A301">
        <v>526.43597412109375</v>
      </c>
      <c r="B301">
        <v>110</v>
      </c>
    </row>
    <row r="302" spans="1:2" x14ac:dyDescent="0.5">
      <c r="A302">
        <v>526.44598388671875</v>
      </c>
      <c r="B302">
        <v>91.5</v>
      </c>
    </row>
    <row r="303" spans="1:2" x14ac:dyDescent="0.5">
      <c r="A303">
        <v>526.45599365234375</v>
      </c>
      <c r="B303">
        <v>103.5</v>
      </c>
    </row>
    <row r="304" spans="1:2" x14ac:dyDescent="0.5">
      <c r="A304">
        <v>526.46600341796875</v>
      </c>
      <c r="B304">
        <v>131.30000305175781</v>
      </c>
    </row>
    <row r="305" spans="1:2" x14ac:dyDescent="0.5">
      <c r="A305">
        <v>526.47601318359375</v>
      </c>
      <c r="B305">
        <v>151.80000305175781</v>
      </c>
    </row>
    <row r="306" spans="1:2" x14ac:dyDescent="0.5">
      <c r="A306">
        <v>526.48602294921875</v>
      </c>
      <c r="B306">
        <v>127.80000305175781</v>
      </c>
    </row>
    <row r="307" spans="1:2" x14ac:dyDescent="0.5">
      <c r="A307">
        <v>526.4959716796875</v>
      </c>
      <c r="B307">
        <v>94.25</v>
      </c>
    </row>
    <row r="308" spans="1:2" x14ac:dyDescent="0.5">
      <c r="A308">
        <v>526.5059814453125</v>
      </c>
      <c r="B308">
        <v>95</v>
      </c>
    </row>
    <row r="309" spans="1:2" x14ac:dyDescent="0.5">
      <c r="A309">
        <v>526.5159912109375</v>
      </c>
      <c r="B309">
        <v>86.5</v>
      </c>
    </row>
    <row r="310" spans="1:2" x14ac:dyDescent="0.5">
      <c r="A310">
        <v>526.5260009765625</v>
      </c>
      <c r="B310">
        <v>75.25</v>
      </c>
    </row>
    <row r="311" spans="1:2" x14ac:dyDescent="0.5">
      <c r="A311">
        <v>526.5360107421875</v>
      </c>
      <c r="B311">
        <v>80</v>
      </c>
    </row>
    <row r="312" spans="1:2" x14ac:dyDescent="0.5">
      <c r="A312">
        <v>526.5460205078125</v>
      </c>
      <c r="B312">
        <v>92.75</v>
      </c>
    </row>
    <row r="313" spans="1:2" x14ac:dyDescent="0.5">
      <c r="A313">
        <v>526.5560302734375</v>
      </c>
      <c r="B313">
        <v>120.80000305175781</v>
      </c>
    </row>
    <row r="314" spans="1:2" x14ac:dyDescent="0.5">
      <c r="A314">
        <v>526.56597900390625</v>
      </c>
      <c r="B314">
        <v>144.80000305175781</v>
      </c>
    </row>
    <row r="315" spans="1:2" x14ac:dyDescent="0.5">
      <c r="A315">
        <v>526.57598876953125</v>
      </c>
      <c r="B315">
        <v>159.69999694824219</v>
      </c>
    </row>
    <row r="316" spans="1:2" x14ac:dyDescent="0.5">
      <c r="A316">
        <v>526.58599853515625</v>
      </c>
      <c r="B316">
        <v>171</v>
      </c>
    </row>
    <row r="317" spans="1:2" x14ac:dyDescent="0.5">
      <c r="A317">
        <v>526.59600830078125</v>
      </c>
      <c r="B317">
        <v>174.5</v>
      </c>
    </row>
    <row r="318" spans="1:2" x14ac:dyDescent="0.5">
      <c r="A318">
        <v>526.60601806640625</v>
      </c>
      <c r="B318">
        <v>167.5</v>
      </c>
    </row>
    <row r="319" spans="1:2" x14ac:dyDescent="0.5">
      <c r="A319">
        <v>526.61602783203125</v>
      </c>
      <c r="B319">
        <v>141</v>
      </c>
    </row>
    <row r="320" spans="1:2" x14ac:dyDescent="0.5">
      <c r="A320">
        <v>526.6259765625</v>
      </c>
      <c r="B320">
        <v>130.80000305175781</v>
      </c>
    </row>
    <row r="321" spans="1:2" x14ac:dyDescent="0.5">
      <c r="A321">
        <v>526.635986328125</v>
      </c>
      <c r="B321">
        <v>141.30000305175781</v>
      </c>
    </row>
    <row r="322" spans="1:2" x14ac:dyDescent="0.5">
      <c r="A322">
        <v>526.64599609375</v>
      </c>
      <c r="B322">
        <v>160.30000305175781</v>
      </c>
    </row>
    <row r="323" spans="1:2" x14ac:dyDescent="0.5">
      <c r="A323">
        <v>526.656005859375</v>
      </c>
      <c r="B323">
        <v>187.30000305175781</v>
      </c>
    </row>
    <row r="324" spans="1:2" x14ac:dyDescent="0.5">
      <c r="A324">
        <v>526.666015625</v>
      </c>
      <c r="B324">
        <v>178.80000305175781</v>
      </c>
    </row>
    <row r="325" spans="1:2" x14ac:dyDescent="0.5">
      <c r="A325">
        <v>526.676025390625</v>
      </c>
      <c r="B325">
        <v>142</v>
      </c>
    </row>
    <row r="326" spans="1:2" x14ac:dyDescent="0.5">
      <c r="A326">
        <v>526.68597412109375</v>
      </c>
      <c r="B326">
        <v>150</v>
      </c>
    </row>
    <row r="327" spans="1:2" x14ac:dyDescent="0.5">
      <c r="A327">
        <v>526.69598388671875</v>
      </c>
      <c r="B327">
        <v>178.80000305175781</v>
      </c>
    </row>
    <row r="328" spans="1:2" x14ac:dyDescent="0.5">
      <c r="A328">
        <v>526.70599365234375</v>
      </c>
      <c r="B328">
        <v>166.30000305175781</v>
      </c>
    </row>
    <row r="329" spans="1:2" x14ac:dyDescent="0.5">
      <c r="A329">
        <v>526.71600341796875</v>
      </c>
      <c r="B329">
        <v>155.80000305175781</v>
      </c>
    </row>
    <row r="330" spans="1:2" x14ac:dyDescent="0.5">
      <c r="A330">
        <v>526.72601318359375</v>
      </c>
      <c r="B330">
        <v>176</v>
      </c>
    </row>
    <row r="331" spans="1:2" x14ac:dyDescent="0.5">
      <c r="A331">
        <v>526.73602294921875</v>
      </c>
      <c r="B331">
        <v>294.20001220703125</v>
      </c>
    </row>
    <row r="332" spans="1:2" x14ac:dyDescent="0.5">
      <c r="A332">
        <v>526.7459716796875</v>
      </c>
      <c r="B332">
        <v>511.5</v>
      </c>
    </row>
    <row r="333" spans="1:2" x14ac:dyDescent="0.5">
      <c r="A333">
        <v>526.7559814453125</v>
      </c>
      <c r="B333">
        <v>1382</v>
      </c>
    </row>
    <row r="334" spans="1:2" x14ac:dyDescent="0.5">
      <c r="A334">
        <v>526.7659912109375</v>
      </c>
      <c r="B334">
        <v>8512</v>
      </c>
    </row>
    <row r="335" spans="1:2" x14ac:dyDescent="0.5">
      <c r="A335">
        <v>526.7760009765625</v>
      </c>
      <c r="B335">
        <v>37750</v>
      </c>
    </row>
    <row r="336" spans="1:2" x14ac:dyDescent="0.5">
      <c r="A336">
        <v>526.7860107421875</v>
      </c>
      <c r="B336">
        <v>75950</v>
      </c>
    </row>
    <row r="337" spans="1:2" x14ac:dyDescent="0.5">
      <c r="A337">
        <v>526.7960205078125</v>
      </c>
      <c r="B337">
        <v>72780</v>
      </c>
    </row>
    <row r="338" spans="1:2" x14ac:dyDescent="0.5">
      <c r="A338">
        <v>526.8060302734375</v>
      </c>
      <c r="B338">
        <v>33070</v>
      </c>
    </row>
    <row r="339" spans="1:2" x14ac:dyDescent="0.5">
      <c r="A339">
        <v>526.81597900390625</v>
      </c>
      <c r="B339">
        <v>6870</v>
      </c>
    </row>
    <row r="340" spans="1:2" x14ac:dyDescent="0.5">
      <c r="A340">
        <v>526.8270263671875</v>
      </c>
      <c r="B340">
        <v>1381</v>
      </c>
    </row>
    <row r="341" spans="1:2" x14ac:dyDescent="0.5">
      <c r="A341">
        <v>526.83697509765625</v>
      </c>
      <c r="B341">
        <v>784.29998779296875</v>
      </c>
    </row>
    <row r="342" spans="1:2" x14ac:dyDescent="0.5">
      <c r="A342">
        <v>526.84698486328125</v>
      </c>
      <c r="B342">
        <v>700.5</v>
      </c>
    </row>
    <row r="343" spans="1:2" x14ac:dyDescent="0.5">
      <c r="A343">
        <v>526.85699462890625</v>
      </c>
      <c r="B343">
        <v>714</v>
      </c>
    </row>
    <row r="344" spans="1:2" x14ac:dyDescent="0.5">
      <c r="A344">
        <v>526.86700439453125</v>
      </c>
      <c r="B344">
        <v>564</v>
      </c>
    </row>
    <row r="345" spans="1:2" x14ac:dyDescent="0.5">
      <c r="A345">
        <v>526.87701416015625</v>
      </c>
      <c r="B345">
        <v>338.5</v>
      </c>
    </row>
    <row r="346" spans="1:2" x14ac:dyDescent="0.5">
      <c r="A346">
        <v>526.88702392578125</v>
      </c>
      <c r="B346">
        <v>249</v>
      </c>
    </row>
    <row r="347" spans="1:2" x14ac:dyDescent="0.5">
      <c r="A347">
        <v>526.89697265625</v>
      </c>
      <c r="B347">
        <v>252.5</v>
      </c>
    </row>
    <row r="348" spans="1:2" x14ac:dyDescent="0.5">
      <c r="A348">
        <v>526.906982421875</v>
      </c>
      <c r="B348">
        <v>302.29998779296875</v>
      </c>
    </row>
    <row r="349" spans="1:2" x14ac:dyDescent="0.5">
      <c r="A349">
        <v>526.9169921875</v>
      </c>
      <c r="B349">
        <v>305.5</v>
      </c>
    </row>
    <row r="350" spans="1:2" x14ac:dyDescent="0.5">
      <c r="A350">
        <v>526.927001953125</v>
      </c>
      <c r="B350">
        <v>199.5</v>
      </c>
    </row>
    <row r="351" spans="1:2" x14ac:dyDescent="0.5">
      <c r="A351">
        <v>526.93701171875</v>
      </c>
      <c r="B351">
        <v>146</v>
      </c>
    </row>
    <row r="352" spans="1:2" x14ac:dyDescent="0.5">
      <c r="A352">
        <v>526.947021484375</v>
      </c>
      <c r="B352">
        <v>151.5</v>
      </c>
    </row>
    <row r="353" spans="1:2" x14ac:dyDescent="0.5">
      <c r="A353">
        <v>526.95697021484375</v>
      </c>
      <c r="B353">
        <v>145.19999694824219</v>
      </c>
    </row>
    <row r="354" spans="1:2" x14ac:dyDescent="0.5">
      <c r="A354">
        <v>526.96697998046875</v>
      </c>
      <c r="B354">
        <v>162.5</v>
      </c>
    </row>
    <row r="355" spans="1:2" x14ac:dyDescent="0.5">
      <c r="A355">
        <v>526.97698974609375</v>
      </c>
      <c r="B355">
        <v>193.80000305175781</v>
      </c>
    </row>
    <row r="356" spans="1:2" x14ac:dyDescent="0.5">
      <c r="A356">
        <v>526.98699951171875</v>
      </c>
      <c r="B356">
        <v>232.19999694824219</v>
      </c>
    </row>
    <row r="357" spans="1:2" x14ac:dyDescent="0.5">
      <c r="A357">
        <v>526.99700927734375</v>
      </c>
      <c r="B357">
        <v>235.69999694824219</v>
      </c>
    </row>
    <row r="358" spans="1:2" x14ac:dyDescent="0.5">
      <c r="A358">
        <v>527.00701904296875</v>
      </c>
      <c r="B358">
        <v>195</v>
      </c>
    </row>
    <row r="359" spans="1:2" x14ac:dyDescent="0.5">
      <c r="A359">
        <v>527.01702880859375</v>
      </c>
      <c r="B359">
        <v>162</v>
      </c>
    </row>
    <row r="360" spans="1:2" x14ac:dyDescent="0.5">
      <c r="A360">
        <v>527.0269775390625</v>
      </c>
      <c r="B360">
        <v>129.5</v>
      </c>
    </row>
    <row r="361" spans="1:2" x14ac:dyDescent="0.5">
      <c r="A361">
        <v>527.0369873046875</v>
      </c>
      <c r="B361">
        <v>150</v>
      </c>
    </row>
    <row r="362" spans="1:2" x14ac:dyDescent="0.5">
      <c r="A362">
        <v>527.0469970703125</v>
      </c>
      <c r="B362">
        <v>201.5</v>
      </c>
    </row>
    <row r="363" spans="1:2" x14ac:dyDescent="0.5">
      <c r="A363">
        <v>527.0570068359375</v>
      </c>
      <c r="B363">
        <v>161.30000305175781</v>
      </c>
    </row>
    <row r="364" spans="1:2" x14ac:dyDescent="0.5">
      <c r="A364">
        <v>527.0670166015625</v>
      </c>
      <c r="B364">
        <v>117.5</v>
      </c>
    </row>
    <row r="365" spans="1:2" x14ac:dyDescent="0.5">
      <c r="A365">
        <v>527.0770263671875</v>
      </c>
      <c r="B365">
        <v>132.30000305175781</v>
      </c>
    </row>
    <row r="366" spans="1:2" x14ac:dyDescent="0.5">
      <c r="A366">
        <v>527.08697509765625</v>
      </c>
      <c r="B366">
        <v>135</v>
      </c>
    </row>
    <row r="367" spans="1:2" x14ac:dyDescent="0.5">
      <c r="A367">
        <v>527.09698486328125</v>
      </c>
      <c r="B367">
        <v>132.5</v>
      </c>
    </row>
    <row r="368" spans="1:2" x14ac:dyDescent="0.5">
      <c r="A368">
        <v>527.10699462890625</v>
      </c>
      <c r="B368">
        <v>142.5</v>
      </c>
    </row>
    <row r="369" spans="1:2" x14ac:dyDescent="0.5">
      <c r="A369">
        <v>527.11700439453125</v>
      </c>
      <c r="B369">
        <v>131</v>
      </c>
    </row>
    <row r="370" spans="1:2" x14ac:dyDescent="0.5">
      <c r="A370">
        <v>527.12701416015625</v>
      </c>
      <c r="B370">
        <v>108.69999694824219</v>
      </c>
    </row>
    <row r="371" spans="1:2" x14ac:dyDescent="0.5">
      <c r="A371">
        <v>527.13702392578125</v>
      </c>
      <c r="B371">
        <v>95</v>
      </c>
    </row>
    <row r="372" spans="1:2" x14ac:dyDescent="0.5">
      <c r="A372">
        <v>527.14697265625</v>
      </c>
      <c r="B372">
        <v>65.75</v>
      </c>
    </row>
    <row r="373" spans="1:2" x14ac:dyDescent="0.5">
      <c r="A373">
        <v>527.156982421875</v>
      </c>
      <c r="B373">
        <v>57.75</v>
      </c>
    </row>
    <row r="374" spans="1:2" x14ac:dyDescent="0.5">
      <c r="A374">
        <v>527.1669921875</v>
      </c>
      <c r="B374">
        <v>63.75</v>
      </c>
    </row>
    <row r="375" spans="1:2" x14ac:dyDescent="0.5">
      <c r="A375">
        <v>527.177001953125</v>
      </c>
      <c r="B375">
        <v>57.75</v>
      </c>
    </row>
    <row r="376" spans="1:2" x14ac:dyDescent="0.5">
      <c r="A376">
        <v>527.18701171875</v>
      </c>
      <c r="B376">
        <v>73</v>
      </c>
    </row>
    <row r="377" spans="1:2" x14ac:dyDescent="0.5">
      <c r="A377">
        <v>527.197021484375</v>
      </c>
      <c r="B377">
        <v>105</v>
      </c>
    </row>
    <row r="378" spans="1:2" x14ac:dyDescent="0.5">
      <c r="A378">
        <v>527.20697021484375</v>
      </c>
      <c r="B378">
        <v>101.5</v>
      </c>
    </row>
    <row r="379" spans="1:2" x14ac:dyDescent="0.5">
      <c r="A379">
        <v>527.21697998046875</v>
      </c>
      <c r="B379">
        <v>104.80000305175781</v>
      </c>
    </row>
    <row r="380" spans="1:2" x14ac:dyDescent="0.5">
      <c r="A380">
        <v>527.22698974609375</v>
      </c>
      <c r="B380">
        <v>163.30000305175781</v>
      </c>
    </row>
    <row r="381" spans="1:2" x14ac:dyDescent="0.5">
      <c r="A381">
        <v>527.23699951171875</v>
      </c>
      <c r="B381">
        <v>168.80000305175781</v>
      </c>
    </row>
    <row r="382" spans="1:2" x14ac:dyDescent="0.5">
      <c r="A382">
        <v>527.24700927734375</v>
      </c>
      <c r="B382">
        <v>234.19999694824219</v>
      </c>
    </row>
    <row r="383" spans="1:2" x14ac:dyDescent="0.5">
      <c r="A383">
        <v>527.25799560546875</v>
      </c>
      <c r="B383">
        <v>907.79998779296875</v>
      </c>
    </row>
    <row r="384" spans="1:2" x14ac:dyDescent="0.5">
      <c r="A384">
        <v>527.26800537109375</v>
      </c>
      <c r="B384">
        <v>4745</v>
      </c>
    </row>
    <row r="385" spans="1:2" x14ac:dyDescent="0.5">
      <c r="A385">
        <v>527.27801513671875</v>
      </c>
      <c r="B385">
        <v>18980</v>
      </c>
    </row>
    <row r="386" spans="1:2" x14ac:dyDescent="0.5">
      <c r="A386">
        <v>527.28802490234375</v>
      </c>
      <c r="B386">
        <v>39230</v>
      </c>
    </row>
    <row r="387" spans="1:2" x14ac:dyDescent="0.5">
      <c r="A387">
        <v>527.2979736328125</v>
      </c>
      <c r="B387">
        <v>41190</v>
      </c>
    </row>
    <row r="388" spans="1:2" x14ac:dyDescent="0.5">
      <c r="A388">
        <v>527.3079833984375</v>
      </c>
      <c r="B388">
        <v>21780</v>
      </c>
    </row>
    <row r="389" spans="1:2" x14ac:dyDescent="0.5">
      <c r="A389">
        <v>527.3179931640625</v>
      </c>
      <c r="B389">
        <v>5500</v>
      </c>
    </row>
    <row r="390" spans="1:2" x14ac:dyDescent="0.5">
      <c r="A390">
        <v>527.3280029296875</v>
      </c>
      <c r="B390">
        <v>781.29998779296875</v>
      </c>
    </row>
    <row r="391" spans="1:2" x14ac:dyDescent="0.5">
      <c r="A391">
        <v>527.3380126953125</v>
      </c>
      <c r="B391">
        <v>191.5</v>
      </c>
    </row>
    <row r="392" spans="1:2" x14ac:dyDescent="0.5">
      <c r="A392">
        <v>527.3480224609375</v>
      </c>
      <c r="B392">
        <v>215.19999694824219</v>
      </c>
    </row>
    <row r="393" spans="1:2" x14ac:dyDescent="0.5">
      <c r="A393">
        <v>527.35797119140625</v>
      </c>
      <c r="B393">
        <v>314.29998779296875</v>
      </c>
    </row>
    <row r="394" spans="1:2" x14ac:dyDescent="0.5">
      <c r="A394">
        <v>527.36798095703125</v>
      </c>
      <c r="B394">
        <v>274.5</v>
      </c>
    </row>
    <row r="395" spans="1:2" x14ac:dyDescent="0.5">
      <c r="A395">
        <v>527.37799072265625</v>
      </c>
      <c r="B395">
        <v>165.30000305175781</v>
      </c>
    </row>
    <row r="396" spans="1:2" x14ac:dyDescent="0.5">
      <c r="A396">
        <v>527.38800048828125</v>
      </c>
      <c r="B396">
        <v>125.80000305175781</v>
      </c>
    </row>
    <row r="397" spans="1:2" x14ac:dyDescent="0.5">
      <c r="A397">
        <v>527.39801025390625</v>
      </c>
      <c r="B397">
        <v>98.5</v>
      </c>
    </row>
    <row r="398" spans="1:2" x14ac:dyDescent="0.5">
      <c r="A398">
        <v>527.40802001953125</v>
      </c>
      <c r="B398">
        <v>75</v>
      </c>
    </row>
    <row r="399" spans="1:2" x14ac:dyDescent="0.5">
      <c r="A399">
        <v>527.41802978515625</v>
      </c>
      <c r="B399">
        <v>105.80000305175781</v>
      </c>
    </row>
    <row r="400" spans="1:2" x14ac:dyDescent="0.5">
      <c r="A400">
        <v>527.427978515625</v>
      </c>
      <c r="B400">
        <v>140.5</v>
      </c>
    </row>
    <row r="401" spans="1:2" x14ac:dyDescent="0.5">
      <c r="A401">
        <v>527.43798828125</v>
      </c>
      <c r="B401">
        <v>147.80000305175781</v>
      </c>
    </row>
    <row r="402" spans="1:2" x14ac:dyDescent="0.5">
      <c r="A402">
        <v>527.447998046875</v>
      </c>
      <c r="B402">
        <v>118.5</v>
      </c>
    </row>
    <row r="403" spans="1:2" x14ac:dyDescent="0.5">
      <c r="A403">
        <v>527.4580078125</v>
      </c>
      <c r="B403">
        <v>66.5</v>
      </c>
    </row>
    <row r="404" spans="1:2" x14ac:dyDescent="0.5">
      <c r="A404">
        <v>527.468017578125</v>
      </c>
      <c r="B404">
        <v>44.5</v>
      </c>
    </row>
    <row r="405" spans="1:2" x14ac:dyDescent="0.5">
      <c r="A405">
        <v>527.47802734375</v>
      </c>
      <c r="B405">
        <v>46.5</v>
      </c>
    </row>
    <row r="406" spans="1:2" x14ac:dyDescent="0.5">
      <c r="A406">
        <v>527.48797607421875</v>
      </c>
      <c r="B406">
        <v>61.75</v>
      </c>
    </row>
    <row r="407" spans="1:2" x14ac:dyDescent="0.5">
      <c r="A407">
        <v>527.49798583984375</v>
      </c>
      <c r="B407">
        <v>94.75</v>
      </c>
    </row>
    <row r="408" spans="1:2" x14ac:dyDescent="0.5">
      <c r="A408">
        <v>527.50799560546875</v>
      </c>
      <c r="B408">
        <v>115.30000305175781</v>
      </c>
    </row>
    <row r="409" spans="1:2" x14ac:dyDescent="0.5">
      <c r="A409">
        <v>527.51800537109375</v>
      </c>
      <c r="B409">
        <v>104.30000305175781</v>
      </c>
    </row>
    <row r="410" spans="1:2" x14ac:dyDescent="0.5">
      <c r="A410">
        <v>527.52801513671875</v>
      </c>
      <c r="B410">
        <v>80.75</v>
      </c>
    </row>
    <row r="411" spans="1:2" x14ac:dyDescent="0.5">
      <c r="A411">
        <v>527.53802490234375</v>
      </c>
      <c r="B411">
        <v>70.25</v>
      </c>
    </row>
    <row r="412" spans="1:2" x14ac:dyDescent="0.5">
      <c r="A412">
        <v>527.5479736328125</v>
      </c>
      <c r="B412">
        <v>72</v>
      </c>
    </row>
    <row r="413" spans="1:2" x14ac:dyDescent="0.5">
      <c r="A413">
        <v>527.5579833984375</v>
      </c>
      <c r="B413">
        <v>63.5</v>
      </c>
    </row>
    <row r="414" spans="1:2" x14ac:dyDescent="0.5">
      <c r="A414">
        <v>527.5679931640625</v>
      </c>
      <c r="B414">
        <v>61.75</v>
      </c>
    </row>
    <row r="415" spans="1:2" x14ac:dyDescent="0.5">
      <c r="A415">
        <v>527.5780029296875</v>
      </c>
      <c r="B415">
        <v>71.25</v>
      </c>
    </row>
    <row r="416" spans="1:2" x14ac:dyDescent="0.5">
      <c r="A416">
        <v>527.5880126953125</v>
      </c>
      <c r="B416">
        <v>73</v>
      </c>
    </row>
    <row r="417" spans="1:2" x14ac:dyDescent="0.5">
      <c r="A417">
        <v>527.5980224609375</v>
      </c>
      <c r="B417">
        <v>95.75</v>
      </c>
    </row>
    <row r="418" spans="1:2" x14ac:dyDescent="0.5">
      <c r="A418">
        <v>527.60797119140625</v>
      </c>
      <c r="B418">
        <v>120.19999694824219</v>
      </c>
    </row>
    <row r="419" spans="1:2" x14ac:dyDescent="0.5">
      <c r="A419">
        <v>527.61798095703125</v>
      </c>
      <c r="B419">
        <v>107</v>
      </c>
    </row>
    <row r="420" spans="1:2" x14ac:dyDescent="0.5">
      <c r="A420">
        <v>527.62799072265625</v>
      </c>
      <c r="B420">
        <v>73.75</v>
      </c>
    </row>
    <row r="421" spans="1:2" x14ac:dyDescent="0.5">
      <c r="A421">
        <v>527.63800048828125</v>
      </c>
      <c r="B421">
        <v>41.25</v>
      </c>
    </row>
    <row r="422" spans="1:2" x14ac:dyDescent="0.5">
      <c r="A422">
        <v>527.64801025390625</v>
      </c>
      <c r="B422">
        <v>30.25</v>
      </c>
    </row>
    <row r="423" spans="1:2" x14ac:dyDescent="0.5">
      <c r="A423">
        <v>527.65899658203125</v>
      </c>
      <c r="B423">
        <v>61.5</v>
      </c>
    </row>
    <row r="424" spans="1:2" x14ac:dyDescent="0.5">
      <c r="A424">
        <v>527.66900634765625</v>
      </c>
      <c r="B424">
        <v>100.19999694824219</v>
      </c>
    </row>
    <row r="425" spans="1:2" x14ac:dyDescent="0.5">
      <c r="A425">
        <v>527.67901611328125</v>
      </c>
      <c r="B425">
        <v>127</v>
      </c>
    </row>
    <row r="426" spans="1:2" x14ac:dyDescent="0.5">
      <c r="A426">
        <v>527.68902587890625</v>
      </c>
      <c r="B426">
        <v>130.30000305175781</v>
      </c>
    </row>
    <row r="427" spans="1:2" x14ac:dyDescent="0.5">
      <c r="A427">
        <v>527.698974609375</v>
      </c>
      <c r="B427">
        <v>84.5</v>
      </c>
    </row>
    <row r="428" spans="1:2" x14ac:dyDescent="0.5">
      <c r="A428">
        <v>527.708984375</v>
      </c>
      <c r="B428">
        <v>111.5</v>
      </c>
    </row>
    <row r="429" spans="1:2" x14ac:dyDescent="0.5">
      <c r="A429">
        <v>527.718994140625</v>
      </c>
      <c r="B429">
        <v>251</v>
      </c>
    </row>
    <row r="430" spans="1:2" x14ac:dyDescent="0.5">
      <c r="A430">
        <v>527.72900390625</v>
      </c>
      <c r="B430">
        <v>336.79998779296875</v>
      </c>
    </row>
    <row r="431" spans="1:2" x14ac:dyDescent="0.5">
      <c r="A431">
        <v>527.739013671875</v>
      </c>
      <c r="B431">
        <v>324</v>
      </c>
    </row>
    <row r="432" spans="1:2" x14ac:dyDescent="0.5">
      <c r="A432">
        <v>527.7490234375</v>
      </c>
      <c r="B432">
        <v>321.70001220703125</v>
      </c>
    </row>
    <row r="433" spans="1:2" x14ac:dyDescent="0.5">
      <c r="A433">
        <v>527.75897216796875</v>
      </c>
      <c r="B433">
        <v>713.5</v>
      </c>
    </row>
    <row r="434" spans="1:2" x14ac:dyDescent="0.5">
      <c r="A434">
        <v>527.76898193359375</v>
      </c>
      <c r="B434">
        <v>2490</v>
      </c>
    </row>
    <row r="435" spans="1:2" x14ac:dyDescent="0.5">
      <c r="A435">
        <v>527.77899169921875</v>
      </c>
      <c r="B435">
        <v>7465</v>
      </c>
    </row>
    <row r="436" spans="1:2" x14ac:dyDescent="0.5">
      <c r="A436">
        <v>527.78900146484375</v>
      </c>
      <c r="B436">
        <v>13720</v>
      </c>
    </row>
    <row r="437" spans="1:2" x14ac:dyDescent="0.5">
      <c r="A437">
        <v>527.79901123046875</v>
      </c>
      <c r="B437">
        <v>14280</v>
      </c>
    </row>
    <row r="438" spans="1:2" x14ac:dyDescent="0.5">
      <c r="A438">
        <v>527.80902099609375</v>
      </c>
      <c r="B438">
        <v>8554</v>
      </c>
    </row>
    <row r="439" spans="1:2" x14ac:dyDescent="0.5">
      <c r="A439">
        <v>527.8189697265625</v>
      </c>
      <c r="B439">
        <v>3199</v>
      </c>
    </row>
    <row r="440" spans="1:2" x14ac:dyDescent="0.5">
      <c r="A440">
        <v>527.8289794921875</v>
      </c>
      <c r="B440">
        <v>929.70001220703125</v>
      </c>
    </row>
    <row r="441" spans="1:2" x14ac:dyDescent="0.5">
      <c r="A441">
        <v>527.8389892578125</v>
      </c>
      <c r="B441">
        <v>321.20001220703125</v>
      </c>
    </row>
    <row r="442" spans="1:2" x14ac:dyDescent="0.5">
      <c r="A442">
        <v>527.8489990234375</v>
      </c>
      <c r="B442">
        <v>229</v>
      </c>
    </row>
    <row r="443" spans="1:2" x14ac:dyDescent="0.5">
      <c r="A443">
        <v>527.8590087890625</v>
      </c>
      <c r="B443">
        <v>195.5</v>
      </c>
    </row>
    <row r="444" spans="1:2" x14ac:dyDescent="0.5">
      <c r="A444">
        <v>527.8690185546875</v>
      </c>
      <c r="B444">
        <v>129.80000305175781</v>
      </c>
    </row>
    <row r="445" spans="1:2" x14ac:dyDescent="0.5">
      <c r="A445">
        <v>527.8790283203125</v>
      </c>
      <c r="B445">
        <v>83.5</v>
      </c>
    </row>
    <row r="446" spans="1:2" x14ac:dyDescent="0.5">
      <c r="A446">
        <v>527.88897705078125</v>
      </c>
      <c r="B446">
        <v>81.25</v>
      </c>
    </row>
    <row r="447" spans="1:2" x14ac:dyDescent="0.5">
      <c r="A447">
        <v>527.89898681640625</v>
      </c>
      <c r="B447">
        <v>99.5</v>
      </c>
    </row>
    <row r="448" spans="1:2" x14ac:dyDescent="0.5">
      <c r="A448">
        <v>527.90899658203125</v>
      </c>
      <c r="B448">
        <v>98.5</v>
      </c>
    </row>
    <row r="449" spans="1:2" x14ac:dyDescent="0.5">
      <c r="A449">
        <v>527.91900634765625</v>
      </c>
      <c r="B449">
        <v>101</v>
      </c>
    </row>
    <row r="450" spans="1:2" x14ac:dyDescent="0.5">
      <c r="A450">
        <v>527.92901611328125</v>
      </c>
      <c r="B450">
        <v>113.30000305175781</v>
      </c>
    </row>
    <row r="451" spans="1:2" x14ac:dyDescent="0.5">
      <c r="A451">
        <v>527.93902587890625</v>
      </c>
      <c r="B451">
        <v>109.30000305175781</v>
      </c>
    </row>
    <row r="452" spans="1:2" x14ac:dyDescent="0.5">
      <c r="A452">
        <v>527.948974609375</v>
      </c>
      <c r="B452">
        <v>100</v>
      </c>
    </row>
    <row r="453" spans="1:2" x14ac:dyDescent="0.5">
      <c r="A453">
        <v>527.958984375</v>
      </c>
      <c r="B453">
        <v>68</v>
      </c>
    </row>
    <row r="454" spans="1:2" x14ac:dyDescent="0.5">
      <c r="A454">
        <v>527.969970703125</v>
      </c>
      <c r="B454">
        <v>46.5</v>
      </c>
    </row>
    <row r="455" spans="1:2" x14ac:dyDescent="0.5">
      <c r="A455">
        <v>527.97998046875</v>
      </c>
      <c r="B455">
        <v>70</v>
      </c>
    </row>
    <row r="456" spans="1:2" x14ac:dyDescent="0.5">
      <c r="A456">
        <v>527.989990234375</v>
      </c>
      <c r="B456">
        <v>80.75</v>
      </c>
    </row>
    <row r="457" spans="1:2" x14ac:dyDescent="0.5">
      <c r="A457">
        <v>528</v>
      </c>
      <c r="B457">
        <v>62.25</v>
      </c>
    </row>
    <row r="458" spans="1:2" x14ac:dyDescent="0.5">
      <c r="A458">
        <v>528.010009765625</v>
      </c>
      <c r="B458">
        <v>49.5</v>
      </c>
    </row>
    <row r="459" spans="1:2" x14ac:dyDescent="0.5">
      <c r="A459">
        <v>528.02001953125</v>
      </c>
      <c r="B459">
        <v>37.5</v>
      </c>
    </row>
    <row r="460" spans="1:2" x14ac:dyDescent="0.5">
      <c r="A460">
        <v>528.030029296875</v>
      </c>
      <c r="B460">
        <v>27.25</v>
      </c>
    </row>
    <row r="461" spans="1:2" x14ac:dyDescent="0.5">
      <c r="A461">
        <v>528.03997802734375</v>
      </c>
      <c r="B461">
        <v>35.75</v>
      </c>
    </row>
    <row r="462" spans="1:2" x14ac:dyDescent="0.5">
      <c r="A462">
        <v>528.04998779296875</v>
      </c>
      <c r="B462">
        <v>46.75</v>
      </c>
    </row>
    <row r="463" spans="1:2" x14ac:dyDescent="0.5">
      <c r="A463">
        <v>528.05999755859375</v>
      </c>
      <c r="B463">
        <v>45.75</v>
      </c>
    </row>
    <row r="464" spans="1:2" x14ac:dyDescent="0.5">
      <c r="A464">
        <v>528.07000732421875</v>
      </c>
      <c r="B464">
        <v>40.5</v>
      </c>
    </row>
    <row r="465" spans="1:2" x14ac:dyDescent="0.5">
      <c r="A465">
        <v>528.08001708984375</v>
      </c>
      <c r="B465">
        <v>34</v>
      </c>
    </row>
    <row r="466" spans="1:2" x14ac:dyDescent="0.5">
      <c r="A466">
        <v>528.09002685546875</v>
      </c>
      <c r="B466">
        <v>26.25</v>
      </c>
    </row>
    <row r="467" spans="1:2" x14ac:dyDescent="0.5">
      <c r="A467">
        <v>528.0999755859375</v>
      </c>
      <c r="B467">
        <v>19.5</v>
      </c>
    </row>
    <row r="468" spans="1:2" x14ac:dyDescent="0.5">
      <c r="A468">
        <v>528.1099853515625</v>
      </c>
      <c r="B468">
        <v>13.75</v>
      </c>
    </row>
    <row r="469" spans="1:2" x14ac:dyDescent="0.5">
      <c r="A469">
        <v>528.1199951171875</v>
      </c>
      <c r="B469">
        <v>11.5</v>
      </c>
    </row>
    <row r="470" spans="1:2" x14ac:dyDescent="0.5">
      <c r="A470">
        <v>528.1300048828125</v>
      </c>
      <c r="B470">
        <v>16.5</v>
      </c>
    </row>
    <row r="471" spans="1:2" x14ac:dyDescent="0.5">
      <c r="A471">
        <v>528.1400146484375</v>
      </c>
      <c r="B471">
        <v>20.75</v>
      </c>
    </row>
    <row r="472" spans="1:2" x14ac:dyDescent="0.5">
      <c r="A472">
        <v>528.1500244140625</v>
      </c>
      <c r="B472">
        <v>15</v>
      </c>
    </row>
    <row r="473" spans="1:2" x14ac:dyDescent="0.5">
      <c r="A473">
        <v>528.15997314453125</v>
      </c>
      <c r="B473">
        <v>32</v>
      </c>
    </row>
    <row r="474" spans="1:2" x14ac:dyDescent="0.5">
      <c r="A474">
        <v>528.16998291015625</v>
      </c>
      <c r="B474">
        <v>69.25</v>
      </c>
    </row>
    <row r="475" spans="1:2" x14ac:dyDescent="0.5">
      <c r="A475">
        <v>528.17999267578125</v>
      </c>
      <c r="B475">
        <v>66.75</v>
      </c>
    </row>
    <row r="476" spans="1:2" x14ac:dyDescent="0.5">
      <c r="A476">
        <v>528.19000244140625</v>
      </c>
      <c r="B476">
        <v>33.75</v>
      </c>
    </row>
    <row r="477" spans="1:2" x14ac:dyDescent="0.5">
      <c r="A477">
        <v>528.20001220703125</v>
      </c>
      <c r="B477">
        <v>25.5</v>
      </c>
    </row>
    <row r="478" spans="1:2" x14ac:dyDescent="0.5">
      <c r="A478">
        <v>528.21002197265625</v>
      </c>
      <c r="B478">
        <v>43.25</v>
      </c>
    </row>
    <row r="479" spans="1:2" x14ac:dyDescent="0.5">
      <c r="A479">
        <v>528.219970703125</v>
      </c>
      <c r="B479">
        <v>48.5</v>
      </c>
    </row>
    <row r="480" spans="1:2" x14ac:dyDescent="0.5">
      <c r="A480">
        <v>528.22998046875</v>
      </c>
      <c r="B480">
        <v>59.75</v>
      </c>
    </row>
    <row r="481" spans="1:2" x14ac:dyDescent="0.5">
      <c r="A481">
        <v>528.239990234375</v>
      </c>
      <c r="B481">
        <v>134.30000305175781</v>
      </c>
    </row>
    <row r="482" spans="1:2" x14ac:dyDescent="0.5">
      <c r="A482">
        <v>528.25</v>
      </c>
      <c r="B482">
        <v>201.30000305175781</v>
      </c>
    </row>
    <row r="483" spans="1:2" x14ac:dyDescent="0.5">
      <c r="A483">
        <v>528.260009765625</v>
      </c>
      <c r="B483">
        <v>302</v>
      </c>
    </row>
    <row r="484" spans="1:2" x14ac:dyDescent="0.5">
      <c r="A484">
        <v>528.27099609375</v>
      </c>
      <c r="B484">
        <v>840.20001220703125</v>
      </c>
    </row>
    <row r="485" spans="1:2" x14ac:dyDescent="0.5">
      <c r="A485">
        <v>528.281005859375</v>
      </c>
      <c r="B485">
        <v>2243</v>
      </c>
    </row>
    <row r="486" spans="1:2" x14ac:dyDescent="0.5">
      <c r="A486">
        <v>528.291015625</v>
      </c>
      <c r="B486">
        <v>3865</v>
      </c>
    </row>
    <row r="487" spans="1:2" x14ac:dyDescent="0.5">
      <c r="A487">
        <v>528.301025390625</v>
      </c>
      <c r="B487">
        <v>4051</v>
      </c>
    </row>
    <row r="488" spans="1:2" x14ac:dyDescent="0.5">
      <c r="A488">
        <v>528.31097412109375</v>
      </c>
      <c r="B488">
        <v>2583</v>
      </c>
    </row>
    <row r="489" spans="1:2" x14ac:dyDescent="0.5">
      <c r="A489">
        <v>528.32098388671875</v>
      </c>
      <c r="B489">
        <v>985.70001220703125</v>
      </c>
    </row>
    <row r="490" spans="1:2" x14ac:dyDescent="0.5">
      <c r="A490">
        <v>528.33099365234375</v>
      </c>
      <c r="B490">
        <v>241</v>
      </c>
    </row>
    <row r="491" spans="1:2" x14ac:dyDescent="0.5">
      <c r="A491">
        <v>528.34100341796875</v>
      </c>
      <c r="B491">
        <v>103</v>
      </c>
    </row>
    <row r="492" spans="1:2" x14ac:dyDescent="0.5">
      <c r="A492">
        <v>528.35101318359375</v>
      </c>
      <c r="B492">
        <v>90</v>
      </c>
    </row>
    <row r="493" spans="1:2" x14ac:dyDescent="0.5">
      <c r="A493">
        <v>528.36102294921875</v>
      </c>
      <c r="B493">
        <v>67.25</v>
      </c>
    </row>
    <row r="494" spans="1:2" x14ac:dyDescent="0.5">
      <c r="A494">
        <v>528.3709716796875</v>
      </c>
      <c r="B494">
        <v>41</v>
      </c>
    </row>
    <row r="495" spans="1:2" x14ac:dyDescent="0.5">
      <c r="A495">
        <v>528.3809814453125</v>
      </c>
      <c r="B495">
        <v>17</v>
      </c>
    </row>
    <row r="496" spans="1:2" x14ac:dyDescent="0.5">
      <c r="A496">
        <v>528.3909912109375</v>
      </c>
      <c r="B496">
        <v>10</v>
      </c>
    </row>
    <row r="497" spans="1:2" x14ac:dyDescent="0.5">
      <c r="A497">
        <v>528.4010009765625</v>
      </c>
      <c r="B497">
        <v>13.25</v>
      </c>
    </row>
    <row r="498" spans="1:2" x14ac:dyDescent="0.5">
      <c r="A498">
        <v>528.4110107421875</v>
      </c>
      <c r="B498">
        <v>18.5</v>
      </c>
    </row>
    <row r="499" spans="1:2" x14ac:dyDescent="0.5">
      <c r="A499">
        <v>528.4210205078125</v>
      </c>
      <c r="B499">
        <v>20.75</v>
      </c>
    </row>
    <row r="500" spans="1:2" x14ac:dyDescent="0.5">
      <c r="A500">
        <v>528.4310302734375</v>
      </c>
      <c r="B500">
        <v>12.25</v>
      </c>
    </row>
    <row r="501" spans="1:2" x14ac:dyDescent="0.5">
      <c r="A501">
        <v>528.44097900390625</v>
      </c>
      <c r="B501">
        <v>2.75</v>
      </c>
    </row>
    <row r="502" spans="1:2" x14ac:dyDescent="0.5">
      <c r="A502">
        <v>528.45098876953125</v>
      </c>
      <c r="B502">
        <v>13.25</v>
      </c>
    </row>
    <row r="503" spans="1:2" x14ac:dyDescent="0.5">
      <c r="A503">
        <v>528.46099853515625</v>
      </c>
      <c r="B503">
        <v>35.75</v>
      </c>
    </row>
    <row r="504" spans="1:2" x14ac:dyDescent="0.5">
      <c r="A504">
        <v>528.47100830078125</v>
      </c>
      <c r="B504">
        <v>31.75</v>
      </c>
    </row>
    <row r="505" spans="1:2" x14ac:dyDescent="0.5">
      <c r="A505">
        <v>528.48101806640625</v>
      </c>
      <c r="B505">
        <v>9.25</v>
      </c>
    </row>
    <row r="506" spans="1:2" x14ac:dyDescent="0.5">
      <c r="A506">
        <v>528.49102783203125</v>
      </c>
      <c r="B506">
        <v>11.25</v>
      </c>
    </row>
    <row r="507" spans="1:2" x14ac:dyDescent="0.5">
      <c r="A507">
        <v>528.5009765625</v>
      </c>
      <c r="B507">
        <v>26.5</v>
      </c>
    </row>
    <row r="508" spans="1:2" x14ac:dyDescent="0.5">
      <c r="A508">
        <v>528.510986328125</v>
      </c>
      <c r="B508">
        <v>26.25</v>
      </c>
    </row>
    <row r="509" spans="1:2" x14ac:dyDescent="0.5">
      <c r="A509">
        <v>528.52099609375</v>
      </c>
      <c r="B509">
        <v>18.25</v>
      </c>
    </row>
    <row r="510" spans="1:2" x14ac:dyDescent="0.5">
      <c r="A510">
        <v>528.531005859375</v>
      </c>
      <c r="B510">
        <v>9.25</v>
      </c>
    </row>
    <row r="511" spans="1:2" x14ac:dyDescent="0.5">
      <c r="A511">
        <v>528.541015625</v>
      </c>
      <c r="B511">
        <v>6</v>
      </c>
    </row>
    <row r="512" spans="1:2" x14ac:dyDescent="0.5">
      <c r="A512">
        <v>528.552001953125</v>
      </c>
      <c r="B512">
        <v>18.5</v>
      </c>
    </row>
    <row r="513" spans="1:2" x14ac:dyDescent="0.5">
      <c r="A513">
        <v>528.56201171875</v>
      </c>
      <c r="B513">
        <v>33.5</v>
      </c>
    </row>
    <row r="514" spans="1:2" x14ac:dyDescent="0.5">
      <c r="A514">
        <v>528.572021484375</v>
      </c>
      <c r="B514">
        <v>32</v>
      </c>
    </row>
    <row r="515" spans="1:2" x14ac:dyDescent="0.5">
      <c r="A515">
        <v>528.58197021484375</v>
      </c>
      <c r="B515">
        <v>38</v>
      </c>
    </row>
    <row r="516" spans="1:2" x14ac:dyDescent="0.5">
      <c r="A516">
        <v>528.59197998046875</v>
      </c>
      <c r="B516">
        <v>56</v>
      </c>
    </row>
    <row r="517" spans="1:2" x14ac:dyDescent="0.5">
      <c r="A517">
        <v>528.60198974609375</v>
      </c>
      <c r="B517">
        <v>55.5</v>
      </c>
    </row>
    <row r="518" spans="1:2" x14ac:dyDescent="0.5">
      <c r="A518">
        <v>528.61199951171875</v>
      </c>
      <c r="B518">
        <v>48.25</v>
      </c>
    </row>
    <row r="519" spans="1:2" x14ac:dyDescent="0.5">
      <c r="A519">
        <v>528.62200927734375</v>
      </c>
      <c r="B519">
        <v>58.75</v>
      </c>
    </row>
    <row r="520" spans="1:2" x14ac:dyDescent="0.5">
      <c r="A520">
        <v>528.63201904296875</v>
      </c>
      <c r="B520">
        <v>81</v>
      </c>
    </row>
    <row r="521" spans="1:2" x14ac:dyDescent="0.5">
      <c r="A521">
        <v>528.64202880859375</v>
      </c>
      <c r="B521">
        <v>83.75</v>
      </c>
    </row>
    <row r="522" spans="1:2" x14ac:dyDescent="0.5">
      <c r="A522">
        <v>528.6519775390625</v>
      </c>
      <c r="B522">
        <v>61.25</v>
      </c>
    </row>
    <row r="523" spans="1:2" x14ac:dyDescent="0.5">
      <c r="A523">
        <v>528.6619873046875</v>
      </c>
      <c r="B523">
        <v>36.25</v>
      </c>
    </row>
    <row r="524" spans="1:2" x14ac:dyDescent="0.5">
      <c r="A524">
        <v>528.6719970703125</v>
      </c>
      <c r="B524">
        <v>27.75</v>
      </c>
    </row>
    <row r="525" spans="1:2" x14ac:dyDescent="0.5">
      <c r="A525">
        <v>528.6820068359375</v>
      </c>
      <c r="B525">
        <v>55.75</v>
      </c>
    </row>
    <row r="526" spans="1:2" x14ac:dyDescent="0.5">
      <c r="A526">
        <v>528.6920166015625</v>
      </c>
      <c r="B526">
        <v>87.75</v>
      </c>
    </row>
    <row r="527" spans="1:2" x14ac:dyDescent="0.5">
      <c r="A527">
        <v>528.7020263671875</v>
      </c>
      <c r="B527">
        <v>124.19999694824219</v>
      </c>
    </row>
    <row r="528" spans="1:2" x14ac:dyDescent="0.5">
      <c r="A528">
        <v>528.71197509765625</v>
      </c>
      <c r="B528">
        <v>252.69999694824219</v>
      </c>
    </row>
    <row r="529" spans="1:2" x14ac:dyDescent="0.5">
      <c r="A529">
        <v>528.72198486328125</v>
      </c>
      <c r="B529">
        <v>361.5</v>
      </c>
    </row>
    <row r="530" spans="1:2" x14ac:dyDescent="0.5">
      <c r="A530">
        <v>528.73199462890625</v>
      </c>
      <c r="B530">
        <v>315.20001220703125</v>
      </c>
    </row>
    <row r="531" spans="1:2" x14ac:dyDescent="0.5">
      <c r="A531">
        <v>528.74200439453125</v>
      </c>
      <c r="B531">
        <v>225</v>
      </c>
    </row>
    <row r="532" spans="1:2" x14ac:dyDescent="0.5">
      <c r="A532">
        <v>528.75201416015625</v>
      </c>
      <c r="B532">
        <v>184.5</v>
      </c>
    </row>
    <row r="533" spans="1:2" x14ac:dyDescent="0.5">
      <c r="A533">
        <v>528.76202392578125</v>
      </c>
      <c r="B533">
        <v>243.5</v>
      </c>
    </row>
    <row r="534" spans="1:2" x14ac:dyDescent="0.5">
      <c r="A534">
        <v>528.77197265625</v>
      </c>
      <c r="B534">
        <v>519.70001220703125</v>
      </c>
    </row>
    <row r="535" spans="1:2" x14ac:dyDescent="0.5">
      <c r="A535">
        <v>528.781982421875</v>
      </c>
      <c r="B535">
        <v>1084</v>
      </c>
    </row>
    <row r="536" spans="1:2" x14ac:dyDescent="0.5">
      <c r="A536">
        <v>528.7919921875</v>
      </c>
      <c r="B536">
        <v>1666</v>
      </c>
    </row>
    <row r="537" spans="1:2" x14ac:dyDescent="0.5">
      <c r="A537">
        <v>528.802001953125</v>
      </c>
      <c r="B537">
        <v>1676</v>
      </c>
    </row>
    <row r="538" spans="1:2" x14ac:dyDescent="0.5">
      <c r="A538">
        <v>528.81201171875</v>
      </c>
      <c r="B538">
        <v>1073</v>
      </c>
    </row>
    <row r="539" spans="1:2" x14ac:dyDescent="0.5">
      <c r="A539">
        <v>528.822998046875</v>
      </c>
      <c r="B539">
        <v>509.5</v>
      </c>
    </row>
    <row r="540" spans="1:2" x14ac:dyDescent="0.5">
      <c r="A540">
        <v>528.8330078125</v>
      </c>
      <c r="B540">
        <v>304.5</v>
      </c>
    </row>
    <row r="541" spans="1:2" x14ac:dyDescent="0.5">
      <c r="A541">
        <v>528.843017578125</v>
      </c>
      <c r="B541">
        <v>268.29998779296875</v>
      </c>
    </row>
    <row r="542" spans="1:2" x14ac:dyDescent="0.5">
      <c r="A542">
        <v>528.85302734375</v>
      </c>
      <c r="B542">
        <v>236</v>
      </c>
    </row>
    <row r="543" spans="1:2" x14ac:dyDescent="0.5">
      <c r="A543">
        <v>528.86297607421875</v>
      </c>
      <c r="B543">
        <v>201.5</v>
      </c>
    </row>
    <row r="544" spans="1:2" x14ac:dyDescent="0.5">
      <c r="A544">
        <v>528.87298583984375</v>
      </c>
      <c r="B544">
        <v>174</v>
      </c>
    </row>
    <row r="545" spans="1:2" x14ac:dyDescent="0.5">
      <c r="A545">
        <v>528.88299560546875</v>
      </c>
      <c r="B545">
        <v>134.69999694824219</v>
      </c>
    </row>
    <row r="546" spans="1:2" x14ac:dyDescent="0.5">
      <c r="A546">
        <v>528.89300537109375</v>
      </c>
      <c r="B546">
        <v>102</v>
      </c>
    </row>
    <row r="547" spans="1:2" x14ac:dyDescent="0.5">
      <c r="A547">
        <v>528.90301513671875</v>
      </c>
      <c r="B547">
        <v>92.25</v>
      </c>
    </row>
    <row r="548" spans="1:2" x14ac:dyDescent="0.5">
      <c r="A548">
        <v>528.91302490234375</v>
      </c>
      <c r="B548">
        <v>60.5</v>
      </c>
    </row>
    <row r="549" spans="1:2" x14ac:dyDescent="0.5">
      <c r="A549">
        <v>528.9229736328125</v>
      </c>
      <c r="B549">
        <v>48.75</v>
      </c>
    </row>
    <row r="550" spans="1:2" x14ac:dyDescent="0.5">
      <c r="A550">
        <v>528.9329833984375</v>
      </c>
      <c r="B550">
        <v>80</v>
      </c>
    </row>
    <row r="551" spans="1:2" x14ac:dyDescent="0.5">
      <c r="A551">
        <v>528.9429931640625</v>
      </c>
      <c r="B551">
        <v>72.25</v>
      </c>
    </row>
    <row r="552" spans="1:2" x14ac:dyDescent="0.5">
      <c r="A552">
        <v>528.9530029296875</v>
      </c>
      <c r="B552">
        <v>62.25</v>
      </c>
    </row>
    <row r="553" spans="1:2" x14ac:dyDescent="0.5">
      <c r="A553">
        <v>528.9630126953125</v>
      </c>
      <c r="B553">
        <v>61.75</v>
      </c>
    </row>
    <row r="554" spans="1:2" x14ac:dyDescent="0.5">
      <c r="A554">
        <v>528.9730224609375</v>
      </c>
      <c r="B554">
        <v>61</v>
      </c>
    </row>
    <row r="555" spans="1:2" x14ac:dyDescent="0.5">
      <c r="A555">
        <v>528.98297119140625</v>
      </c>
      <c r="B555">
        <v>90.5</v>
      </c>
    </row>
    <row r="556" spans="1:2" x14ac:dyDescent="0.5">
      <c r="A556">
        <v>528.99298095703125</v>
      </c>
      <c r="B556">
        <v>103.5</v>
      </c>
    </row>
    <row r="557" spans="1:2" x14ac:dyDescent="0.5">
      <c r="A557">
        <v>529.00299072265625</v>
      </c>
      <c r="B557">
        <v>98.25</v>
      </c>
    </row>
    <row r="558" spans="1:2" x14ac:dyDescent="0.5">
      <c r="A558">
        <v>529.01300048828125</v>
      </c>
      <c r="B558">
        <v>84.75</v>
      </c>
    </row>
    <row r="559" spans="1:2" x14ac:dyDescent="0.5">
      <c r="A559">
        <v>529.02301025390625</v>
      </c>
      <c r="B559">
        <v>46.75</v>
      </c>
    </row>
    <row r="560" spans="1:2" x14ac:dyDescent="0.5">
      <c r="A560">
        <v>529.03302001953125</v>
      </c>
      <c r="B560">
        <v>28.25</v>
      </c>
    </row>
    <row r="561" spans="1:2" x14ac:dyDescent="0.5">
      <c r="A561">
        <v>529.04302978515625</v>
      </c>
      <c r="B561">
        <v>53.75</v>
      </c>
    </row>
    <row r="562" spans="1:2" x14ac:dyDescent="0.5">
      <c r="A562">
        <v>529.052978515625</v>
      </c>
      <c r="B562">
        <v>80.5</v>
      </c>
    </row>
    <row r="563" spans="1:2" x14ac:dyDescent="0.5">
      <c r="A563">
        <v>529.06298828125</v>
      </c>
      <c r="B563">
        <v>65.75</v>
      </c>
    </row>
    <row r="564" spans="1:2" x14ac:dyDescent="0.5">
      <c r="A564">
        <v>529.072998046875</v>
      </c>
      <c r="B564">
        <v>26.75</v>
      </c>
    </row>
    <row r="565" spans="1:2" x14ac:dyDescent="0.5">
      <c r="A565">
        <v>529.0830078125</v>
      </c>
      <c r="B565">
        <v>13.75</v>
      </c>
    </row>
    <row r="566" spans="1:2" x14ac:dyDescent="0.5">
      <c r="A566">
        <v>529.093994140625</v>
      </c>
      <c r="B566">
        <v>19.5</v>
      </c>
    </row>
    <row r="567" spans="1:2" x14ac:dyDescent="0.5">
      <c r="A567">
        <v>529.10400390625</v>
      </c>
      <c r="B567">
        <v>15</v>
      </c>
    </row>
    <row r="568" spans="1:2" x14ac:dyDescent="0.5">
      <c r="A568">
        <v>529.114013671875</v>
      </c>
      <c r="B568">
        <v>24.5</v>
      </c>
    </row>
    <row r="569" spans="1:2" x14ac:dyDescent="0.5">
      <c r="A569">
        <v>529.1240234375</v>
      </c>
      <c r="B569">
        <v>36.5</v>
      </c>
    </row>
    <row r="570" spans="1:2" x14ac:dyDescent="0.5">
      <c r="A570">
        <v>529.13397216796875</v>
      </c>
      <c r="B570">
        <v>34</v>
      </c>
    </row>
    <row r="571" spans="1:2" x14ac:dyDescent="0.5">
      <c r="A571">
        <v>529.14398193359375</v>
      </c>
      <c r="B571">
        <v>35</v>
      </c>
    </row>
    <row r="572" spans="1:2" x14ac:dyDescent="0.5">
      <c r="A572">
        <v>529.15399169921875</v>
      </c>
      <c r="B572">
        <v>29.75</v>
      </c>
    </row>
    <row r="573" spans="1:2" x14ac:dyDescent="0.5">
      <c r="A573">
        <v>529.16400146484375</v>
      </c>
      <c r="B573">
        <v>27</v>
      </c>
    </row>
    <row r="574" spans="1:2" x14ac:dyDescent="0.5">
      <c r="A574">
        <v>529.17401123046875</v>
      </c>
      <c r="B574">
        <v>27.75</v>
      </c>
    </row>
    <row r="575" spans="1:2" x14ac:dyDescent="0.5">
      <c r="A575">
        <v>529.18402099609375</v>
      </c>
      <c r="B575">
        <v>19.5</v>
      </c>
    </row>
    <row r="576" spans="1:2" x14ac:dyDescent="0.5">
      <c r="A576">
        <v>529.1939697265625</v>
      </c>
      <c r="B576">
        <v>32.25</v>
      </c>
    </row>
    <row r="577" spans="1:2" x14ac:dyDescent="0.5">
      <c r="A577">
        <v>529.2039794921875</v>
      </c>
      <c r="B577">
        <v>79.5</v>
      </c>
    </row>
    <row r="578" spans="1:2" x14ac:dyDescent="0.5">
      <c r="A578">
        <v>529.2139892578125</v>
      </c>
      <c r="B578">
        <v>112.5</v>
      </c>
    </row>
    <row r="579" spans="1:2" x14ac:dyDescent="0.5">
      <c r="A579">
        <v>529.2239990234375</v>
      </c>
      <c r="B579">
        <v>97</v>
      </c>
    </row>
    <row r="580" spans="1:2" x14ac:dyDescent="0.5">
      <c r="A580">
        <v>529.2340087890625</v>
      </c>
      <c r="B580">
        <v>70</v>
      </c>
    </row>
    <row r="581" spans="1:2" x14ac:dyDescent="0.5">
      <c r="A581">
        <v>529.2440185546875</v>
      </c>
      <c r="B581">
        <v>78</v>
      </c>
    </row>
    <row r="582" spans="1:2" x14ac:dyDescent="0.5">
      <c r="A582">
        <v>529.2540283203125</v>
      </c>
      <c r="B582">
        <v>119</v>
      </c>
    </row>
    <row r="583" spans="1:2" x14ac:dyDescent="0.5">
      <c r="A583">
        <v>529.26397705078125</v>
      </c>
      <c r="B583">
        <v>180.5</v>
      </c>
    </row>
    <row r="584" spans="1:2" x14ac:dyDescent="0.5">
      <c r="A584">
        <v>529.27398681640625</v>
      </c>
      <c r="B584">
        <v>254.30000305175781</v>
      </c>
    </row>
    <row r="585" spans="1:2" x14ac:dyDescent="0.5">
      <c r="A585">
        <v>529.28399658203125</v>
      </c>
      <c r="B585">
        <v>326.29998779296875</v>
      </c>
    </row>
    <row r="586" spans="1:2" x14ac:dyDescent="0.5">
      <c r="A586">
        <v>529.29400634765625</v>
      </c>
      <c r="B586">
        <v>312.29998779296875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36.5</v>
      </c>
      <c r="C1" s="2" t="s">
        <v>21</v>
      </c>
      <c r="D1">
        <v>523.7750244140625</v>
      </c>
      <c r="E1">
        <v>33300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0.1499950613577663</v>
      </c>
      <c r="M1">
        <f>I$7*(L$1*J1) + $I$4</f>
        <v>33821.689320081023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1.708021351963465E-5</v>
      </c>
      <c r="O1">
        <f>I$10*(N$1*J1) + $I$4</f>
        <v>77.283267776802077</v>
      </c>
      <c r="P1">
        <f>IF(ISNUMBER(D1),SUM(M1,O1)-$I$4,"")</f>
        <v>33825.809820406968</v>
      </c>
      <c r="Q1">
        <f>IF(ISNUMBER(P1),P1-E1,"")</f>
        <v>525.80982040696836</v>
      </c>
      <c r="R1">
        <f>IF(ISNUMBER(P1),Q1*Q1,"")</f>
        <v>276475.96723640832</v>
      </c>
      <c r="S1">
        <f>IF(ISNUMBER(P1),((IF(P1&gt;E1,I$5*(P1-E1),P1-E1)))^2,"")</f>
        <v>276475.96723640832</v>
      </c>
      <c r="T1">
        <f>IF(ISNUMBER(P1),(M1*D1),"")</f>
        <v>17714956.149350274</v>
      </c>
    </row>
    <row r="2" spans="1:20" ht="14.7" thickTop="1" x14ac:dyDescent="0.5">
      <c r="A2">
        <v>523.44500732421875</v>
      </c>
      <c r="B2">
        <v>54</v>
      </c>
      <c r="C2" s="2" t="s">
        <v>22</v>
      </c>
      <c r="D2">
        <v>524.27398681640625</v>
      </c>
      <c r="E2">
        <v>100000</v>
      </c>
      <c r="F2" s="3" t="s">
        <v>25</v>
      </c>
      <c r="G2" s="4">
        <v>4.7332763671875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0.35021109788656102</v>
      </c>
      <c r="M2">
        <f>I$7*((L$1*J2)+(L$2*J1)) + $I$4</f>
        <v>99151.184155569979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4.4498955924534135E-4</v>
      </c>
      <c r="O2">
        <f>I$10*((N$1*J2)+(N$2*J1)) + $I$4</f>
        <v>182.99010068645512</v>
      </c>
      <c r="P2">
        <f t="shared" ref="P2:P30" si="3">IF(ISNUMBER(D2),SUM(M2,O2)-$I$4,"")</f>
        <v>99261.011488805569</v>
      </c>
      <c r="Q2">
        <f t="shared" ref="Q2:Q30" si="4">IF(ISNUMBER(P2),P2-E2,"")</f>
        <v>-738.98851119443134</v>
      </c>
      <c r="R2">
        <f t="shared" ref="R2:R30" si="5">IF(ISNUMBER(P2),Q2*Q2,"")</f>
        <v>546104.01967736217</v>
      </c>
      <c r="S2">
        <f t="shared" ref="S2:S30" si="6">IF(ISNUMBER(P2),((IF(P2&gt;E2,I$5*(P2-E2),P2-E2)))^2,"")</f>
        <v>546104.01967736217</v>
      </c>
      <c r="T2">
        <f t="shared" ref="T2:T30" si="7">IF(ISNUMBER(P2),(M2*D2),"")</f>
        <v>51982386.614808366</v>
      </c>
    </row>
    <row r="3" spans="1:20" x14ac:dyDescent="0.5">
      <c r="A3">
        <v>523.45501708984375</v>
      </c>
      <c r="B3">
        <v>67</v>
      </c>
      <c r="D3">
        <v>524.77398681640625</v>
      </c>
      <c r="E3">
        <v>127100</v>
      </c>
      <c r="F3" s="7" t="s">
        <v>19</v>
      </c>
      <c r="G3" s="8">
        <f>IF(ISBLANK(G2),"",$G$2*$G$6)</f>
        <v>9.466552734375</v>
      </c>
      <c r="H3" s="21" t="s">
        <v>435</v>
      </c>
      <c r="I3" s="21">
        <v>4.7224794861732704</v>
      </c>
      <c r="J3">
        <f>'hidden params'!J3</f>
        <v>0.20220994369181175</v>
      </c>
      <c r="K3">
        <f t="shared" si="0"/>
        <v>2</v>
      </c>
      <c r="L3">
        <f t="shared" si="1"/>
        <v>0.32226644341405503</v>
      </c>
      <c r="M3">
        <f>I$7*((L$1*J3)+(L$2*J2)+(L$3*J1)) + $I$4</f>
        <v>126759.92035540043</v>
      </c>
      <c r="N3">
        <f t="shared" si="2"/>
        <v>4.985707092405269E-3</v>
      </c>
      <c r="O3">
        <f>I$10*((N$1*J3)+(N$2*J2)+(N$3*J1)) + $I$4</f>
        <v>1341.281528427957</v>
      </c>
      <c r="P3">
        <f t="shared" si="3"/>
        <v>128028.03911637753</v>
      </c>
      <c r="Q3">
        <f t="shared" si="4"/>
        <v>928.03911637753481</v>
      </c>
      <c r="R3">
        <f t="shared" si="5"/>
        <v>861256.60152679565</v>
      </c>
      <c r="S3">
        <f t="shared" si="6"/>
        <v>861256.60152679565</v>
      </c>
      <c r="T3">
        <f t="shared" si="7"/>
        <v>66520308.773433611</v>
      </c>
    </row>
    <row r="4" spans="1:20" x14ac:dyDescent="0.5">
      <c r="A4">
        <v>523.46502685546875</v>
      </c>
      <c r="B4">
        <v>54.25</v>
      </c>
      <c r="D4">
        <v>525.28497314453125</v>
      </c>
      <c r="E4">
        <v>103000</v>
      </c>
      <c r="F4" s="5" t="s">
        <v>26</v>
      </c>
      <c r="G4" s="6">
        <v>525.93902587890625</v>
      </c>
      <c r="H4" t="s">
        <v>11</v>
      </c>
      <c r="I4">
        <v>73.162767450857004</v>
      </c>
      <c r="J4">
        <f>'hidden params'!J4</f>
        <v>4.9195920044795109E-2</v>
      </c>
      <c r="K4">
        <f t="shared" si="0"/>
        <v>3</v>
      </c>
      <c r="L4">
        <f t="shared" si="1"/>
        <v>0.14459101679659503</v>
      </c>
      <c r="M4">
        <f>I$7*((L$1*J4)+(L$2*J3)+(L$3*J2)+(L$4*J1)) + $I$4</f>
        <v>93774.350092267225</v>
      </c>
      <c r="N4">
        <f t="shared" si="2"/>
        <v>3.1183053420718823E-2</v>
      </c>
      <c r="O4">
        <f>I$10*((N$1*J4)+(N$2*J3)+(N$3*J2)+(N$4*J1)) + $I$4</f>
        <v>8340.6127394881423</v>
      </c>
      <c r="P4">
        <f t="shared" si="3"/>
        <v>102041.80006430451</v>
      </c>
      <c r="Q4">
        <f t="shared" si="4"/>
        <v>-958.19993569549115</v>
      </c>
      <c r="R4">
        <f t="shared" si="5"/>
        <v>918147.11676684336</v>
      </c>
      <c r="S4">
        <f t="shared" si="6"/>
        <v>918147.11676684336</v>
      </c>
      <c r="T4">
        <f t="shared" si="7"/>
        <v>49258256.969862461</v>
      </c>
    </row>
    <row r="5" spans="1:20" ht="14.7" thickBot="1" x14ac:dyDescent="0.55000000000000004">
      <c r="A5">
        <v>523.4749755859375</v>
      </c>
      <c r="B5">
        <v>24.75</v>
      </c>
      <c r="D5">
        <v>525.78497314453125</v>
      </c>
      <c r="E5">
        <v>77950</v>
      </c>
      <c r="F5" s="9" t="s">
        <v>27</v>
      </c>
      <c r="G5" s="10">
        <f>($G$4-1.00794)*$G$6</f>
        <v>1049.8621717578126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3.078351749132259E-2</v>
      </c>
      <c r="M5">
        <f>I$7*((L$1*J5)+(L$2*J4)+(L$3*J3)+(L$4*J2)+(L$5*J1)) + $I$4</f>
        <v>45411.328314657199</v>
      </c>
      <c r="N5">
        <f t="shared" si="2"/>
        <v>0.1178621180305259</v>
      </c>
      <c r="O5">
        <f>I$10*((N$1*J5)+(N$2*J4)+(N$3*J3)+(N$4*J2)+(N$5*J1)) + $I$4</f>
        <v>33276.059450631641</v>
      </c>
      <c r="P5">
        <f t="shared" si="3"/>
        <v>78614.224997837984</v>
      </c>
      <c r="Q5">
        <f t="shared" si="4"/>
        <v>664.22499783798412</v>
      </c>
      <c r="R5">
        <f t="shared" si="5"/>
        <v>441194.84775287</v>
      </c>
      <c r="S5">
        <f t="shared" si="6"/>
        <v>441194.84775287</v>
      </c>
      <c r="T5">
        <f t="shared" si="7"/>
        <v>23876594.038379528</v>
      </c>
    </row>
    <row r="6" spans="1:20" ht="14.7" thickTop="1" x14ac:dyDescent="0.5">
      <c r="A6">
        <v>523.4849853515625</v>
      </c>
      <c r="B6">
        <v>14.75</v>
      </c>
      <c r="D6">
        <v>526.2860107421875</v>
      </c>
      <c r="E6">
        <v>99710</v>
      </c>
      <c r="F6" t="s">
        <v>28</v>
      </c>
      <c r="G6">
        <v>2</v>
      </c>
      <c r="H6" t="s">
        <v>437</v>
      </c>
      <c r="I6">
        <f>SUM(S1:S30)</f>
        <v>5945659.4291639794</v>
      </c>
      <c r="J6">
        <f>'hidden params'!J6</f>
        <v>1.5654537401586068E-3</v>
      </c>
      <c r="K6">
        <f t="shared" si="0"/>
        <v>5</v>
      </c>
      <c r="L6">
        <f t="shared" si="1"/>
        <v>2.1991589665899362E-3</v>
      </c>
      <c r="M6">
        <f>I$7*((L$1*J6)+(L$2*J5)+(L$3*J4)+(L$4*J3)+(L$5*J2)+(L$6*J1)) + $I$4</f>
        <v>15682.240425983111</v>
      </c>
      <c r="N6">
        <f t="shared" si="2"/>
        <v>0.27047024125595825</v>
      </c>
      <c r="O6">
        <f>I$10*((N$1*J6)+(N$2*J5)+(N$3*J4)+(N$4*J3)+(N$5*J2)+(N$6*J1)) + $I$4</f>
        <v>83991.178080690923</v>
      </c>
      <c r="P6">
        <f t="shared" si="3"/>
        <v>99600.255739223168</v>
      </c>
      <c r="Q6">
        <f t="shared" si="4"/>
        <v>-109.74426077683165</v>
      </c>
      <c r="R6">
        <f t="shared" si="5"/>
        <v>12043.80277345323</v>
      </c>
      <c r="S6">
        <f t="shared" si="6"/>
        <v>12043.80277345323</v>
      </c>
      <c r="T6">
        <f t="shared" si="7"/>
        <v>8253343.7532905145</v>
      </c>
    </row>
    <row r="7" spans="1:20" x14ac:dyDescent="0.5">
      <c r="A7">
        <v>523.4949951171875</v>
      </c>
      <c r="B7">
        <v>25</v>
      </c>
      <c r="D7">
        <v>526.7860107421875</v>
      </c>
      <c r="E7">
        <v>134900</v>
      </c>
      <c r="F7" t="s">
        <v>29</v>
      </c>
      <c r="G7" s="11">
        <v>0.10000000149011612</v>
      </c>
      <c r="H7" s="21" t="s">
        <v>438</v>
      </c>
      <c r="I7" s="21">
        <v>224997.58490136961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4195.8044404900184</v>
      </c>
      <c r="N7">
        <f t="shared" si="2"/>
        <v>0.35293128087578163</v>
      </c>
      <c r="O7">
        <f>I$10*((N$1*J7)+(N$2*J6)+(N$3*J5)+(N$4*J4)+(N$5*J3)+(N$6*J2)+(N$7*J1)) + $I$4</f>
        <v>130559.01210798649</v>
      </c>
      <c r="P7">
        <f t="shared" si="3"/>
        <v>134681.65378102567</v>
      </c>
      <c r="Q7">
        <f t="shared" si="4"/>
        <v>-218.34621897432953</v>
      </c>
      <c r="R7">
        <f t="shared" si="5"/>
        <v>47675.071340385861</v>
      </c>
      <c r="S7">
        <f t="shared" si="6"/>
        <v>47675.071340385861</v>
      </c>
      <c r="T7">
        <f t="shared" si="7"/>
        <v>2210291.0830600928</v>
      </c>
    </row>
    <row r="8" spans="1:20" x14ac:dyDescent="0.5">
      <c r="A8">
        <v>523.5050048828125</v>
      </c>
      <c r="B8">
        <v>25.25</v>
      </c>
      <c r="D8">
        <v>527.2979736328125</v>
      </c>
      <c r="E8">
        <v>117500</v>
      </c>
      <c r="F8" t="s">
        <v>30</v>
      </c>
      <c r="G8" s="11">
        <v>2.9999999329447746E-2</v>
      </c>
      <c r="H8" s="21" t="s">
        <v>439</v>
      </c>
      <c r="I8" s="21">
        <v>0.33083736183234341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957.08501059367211</v>
      </c>
      <c r="N8">
        <f t="shared" si="2"/>
        <v>0.21097992434900853</v>
      </c>
      <c r="O8">
        <f>I$10*((N$1*J8)+(N$2*J7)+(N$3*J6)+(N$4*J5)+(N$5*J4)+(N$6*J3)+(N$7*J2)+(N$8*J1)) + $I$4</f>
        <v>116804.46585806122</v>
      </c>
      <c r="P8">
        <f t="shared" si="3"/>
        <v>117688.38810120402</v>
      </c>
      <c r="Q8">
        <f t="shared" si="4"/>
        <v>188.38810120402195</v>
      </c>
      <c r="R8">
        <f t="shared" si="5"/>
        <v>35490.076675256816</v>
      </c>
      <c r="S8">
        <f t="shared" si="6"/>
        <v>35490.076675256816</v>
      </c>
      <c r="T8">
        <f t="shared" si="7"/>
        <v>504668.98668038216</v>
      </c>
    </row>
    <row r="9" spans="1:20" x14ac:dyDescent="0.5">
      <c r="A9">
        <v>523.5150146484375</v>
      </c>
      <c r="B9">
        <v>18.25</v>
      </c>
      <c r="D9">
        <v>527.79901123046875</v>
      </c>
      <c r="E9">
        <v>54780</v>
      </c>
      <c r="F9" t="s">
        <v>31</v>
      </c>
      <c r="G9">
        <v>6</v>
      </c>
      <c r="H9" t="s">
        <v>445</v>
      </c>
      <c r="I9">
        <f>I3*I8</f>
        <v>1.5623726545129255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233.15929822538675</v>
      </c>
      <c r="N9">
        <f t="shared" si="2"/>
        <v>1.4236486823356318E-2</v>
      </c>
      <c r="O9">
        <f>I$10*((N$1*J9)+(N$2*J8)+(N$3*J7)+(N$4*J6)+(N$5*J5)+(N$6*J4)+(N$7*J3)+(N$8*J2)+(N$9*J1)) + $I$4</f>
        <v>54805.497874635541</v>
      </c>
      <c r="P9">
        <f t="shared" si="3"/>
        <v>54965.494405410071</v>
      </c>
      <c r="Q9">
        <f t="shared" si="4"/>
        <v>185.49440541007061</v>
      </c>
      <c r="R9">
        <f t="shared" si="5"/>
        <v>34408.174438435635</v>
      </c>
      <c r="S9">
        <f t="shared" si="6"/>
        <v>34408.174438435635</v>
      </c>
      <c r="T9">
        <f t="shared" si="7"/>
        <v>123061.24706254911</v>
      </c>
    </row>
    <row r="10" spans="1:20" x14ac:dyDescent="0.5">
      <c r="A10">
        <v>523.5250244140625</v>
      </c>
      <c r="B10">
        <v>53.75</v>
      </c>
      <c r="D10">
        <v>528.301025390625</v>
      </c>
      <c r="E10">
        <v>17590</v>
      </c>
      <c r="F10" s="2" t="s">
        <v>22</v>
      </c>
      <c r="G10">
        <v>523.73858642578125</v>
      </c>
      <c r="H10" s="22" t="s">
        <v>454</v>
      </c>
      <c r="I10" s="22">
        <v>241244.07585469197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98.298039874598103</v>
      </c>
      <c r="N10">
        <f t="shared" si="2"/>
        <v>0</v>
      </c>
      <c r="O10">
        <f>I$10*((N1*J$10)+(N2*J$9)+(N3*J$8)+(N4*J$7)+(N5*J$6)+(N6*J$5)+(N7*J$4)+(N8*J$3)+(N9*J$2)+(N10*J$1)) + $I$4</f>
        <v>17287.99260653272</v>
      </c>
      <c r="P10">
        <f t="shared" si="3"/>
        <v>17313.12787895646</v>
      </c>
      <c r="Q10">
        <f t="shared" si="4"/>
        <v>-276.87212104353966</v>
      </c>
      <c r="R10">
        <f t="shared" si="5"/>
        <v>76658.171411148476</v>
      </c>
      <c r="S10">
        <f t="shared" si="6"/>
        <v>76658.171411148476</v>
      </c>
      <c r="T10">
        <f t="shared" si="7"/>
        <v>51930.955259638722</v>
      </c>
    </row>
    <row r="11" spans="1:20" x14ac:dyDescent="0.5">
      <c r="A11">
        <v>523.53497314453125</v>
      </c>
      <c r="B11">
        <v>103.80000305175781</v>
      </c>
      <c r="D11">
        <v>528.802001953125</v>
      </c>
      <c r="E11">
        <v>5567</v>
      </c>
      <c r="F11" s="2" t="s">
        <v>32</v>
      </c>
      <c r="G11">
        <v>528.47186279296875</v>
      </c>
      <c r="H11" s="22" t="s">
        <v>455</v>
      </c>
      <c r="I11" s="22">
        <v>0.78470219148464682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76.658471598626676</v>
      </c>
      <c r="N11">
        <f t="shared" si="2"/>
        <v>0</v>
      </c>
      <c r="O11">
        <f t="shared" ref="O11:O30" si="9">I$10*((N2*J$10)+(N3*J$9)+(N4*J$8)+(N5*J$7)+(N6*J$6)+(N7*J$5)+(N8*J$4)+(N9*J$3)+(N10*J$2)+(N11*J$1)) + $I$4</f>
        <v>4194.5004162080941</v>
      </c>
      <c r="P11">
        <f t="shared" si="3"/>
        <v>4197.9961203558632</v>
      </c>
      <c r="Q11">
        <f t="shared" si="4"/>
        <v>-1369.0038796441368</v>
      </c>
      <c r="R11">
        <f t="shared" si="5"/>
        <v>1874171.6224806982</v>
      </c>
      <c r="S11">
        <f t="shared" si="6"/>
        <v>1874171.6224806982</v>
      </c>
      <c r="T11">
        <f t="shared" si="7"/>
        <v>40537.153248020564</v>
      </c>
    </row>
    <row r="12" spans="1:20" x14ac:dyDescent="0.5">
      <c r="A12">
        <v>523.54498291015625</v>
      </c>
      <c r="B12">
        <v>86.5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5.609138129778156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73.597459872765313</v>
      </c>
      <c r="N12">
        <f t="shared" si="2"/>
        <v>0</v>
      </c>
      <c r="O12">
        <f t="shared" si="9"/>
        <v>877.50337647492563</v>
      </c>
      <c r="P12">
        <f t="shared" si="3"/>
        <v>877.9380688968339</v>
      </c>
      <c r="Q12">
        <f t="shared" si="4"/>
        <v>877.9380688968339</v>
      </c>
      <c r="R12">
        <f t="shared" si="5"/>
        <v>770775.2528183019</v>
      </c>
      <c r="S12">
        <f t="shared" si="6"/>
        <v>770775.2528183019</v>
      </c>
      <c r="T12">
        <f t="shared" si="7"/>
        <v>38955.282849319461</v>
      </c>
    </row>
    <row r="13" spans="1:20" x14ac:dyDescent="0.5">
      <c r="A13">
        <v>523.55499267578125</v>
      </c>
      <c r="B13">
        <v>60.25</v>
      </c>
      <c r="D13">
        <f>D12 + (1/$G$6)</f>
        <v>529.802001953125</v>
      </c>
      <c r="E13">
        <v>0</v>
      </c>
      <c r="F13">
        <v>13490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73.209939599644173</v>
      </c>
      <c r="N13">
        <f t="shared" si="2"/>
        <v>0</v>
      </c>
      <c r="O13">
        <f t="shared" si="9"/>
        <v>206.59486533428895</v>
      </c>
      <c r="P13">
        <f t="shared" si="3"/>
        <v>206.64203748307614</v>
      </c>
      <c r="Q13">
        <f t="shared" si="4"/>
        <v>206.64203748307614</v>
      </c>
      <c r="R13">
        <f t="shared" si="5"/>
        <v>42700.931655157045</v>
      </c>
      <c r="S13">
        <f t="shared" si="6"/>
        <v>42700.931655157045</v>
      </c>
      <c r="T13">
        <f t="shared" si="7"/>
        <v>38786.772562758844</v>
      </c>
    </row>
    <row r="14" spans="1:20" x14ac:dyDescent="0.5">
      <c r="A14">
        <v>523.56500244140625</v>
      </c>
      <c r="B14">
        <v>97.5</v>
      </c>
      <c r="D14">
        <f>D13 + (1/$G$6)</f>
        <v>530.302001953125</v>
      </c>
      <c r="E14">
        <v>0</v>
      </c>
      <c r="F14">
        <v>13490</v>
      </c>
      <c r="H14" s="23"/>
      <c r="I14" s="23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73.166684804715629</v>
      </c>
      <c r="N14">
        <f t="shared" si="2"/>
        <v>0</v>
      </c>
      <c r="O14">
        <f t="shared" si="9"/>
        <v>92.504312609010327</v>
      </c>
      <c r="P14">
        <f t="shared" si="3"/>
        <v>92.508229962868953</v>
      </c>
      <c r="Q14">
        <f t="shared" si="4"/>
        <v>92.508229962868953</v>
      </c>
      <c r="R14">
        <f t="shared" si="5"/>
        <v>8557.772610863045</v>
      </c>
      <c r="S14">
        <f t="shared" si="6"/>
        <v>8557.772610863045</v>
      </c>
      <c r="T14">
        <f t="shared" si="7"/>
        <v>38800.439428213991</v>
      </c>
    </row>
    <row r="15" spans="1:20" x14ac:dyDescent="0.5">
      <c r="A15">
        <v>523.57501220703125</v>
      </c>
      <c r="B15">
        <v>119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73.16293348563012</v>
      </c>
      <c r="N15">
        <f t="shared" si="2"/>
        <v>0</v>
      </c>
      <c r="O15">
        <f t="shared" si="9"/>
        <v>75.659660672331739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73.75</v>
      </c>
      <c r="E16">
        <v>0</v>
      </c>
      <c r="F16">
        <v>5945658.3033722034</v>
      </c>
      <c r="H16" t="s">
        <v>456</v>
      </c>
      <c r="I16">
        <f>I7/(I7+I10)</f>
        <v>0.48257717797356753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73.162767450857004</v>
      </c>
      <c r="N16">
        <f t="shared" si="2"/>
        <v>0</v>
      </c>
      <c r="O16">
        <f t="shared" si="9"/>
        <v>73.452077662141079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46.75</v>
      </c>
      <c r="E17">
        <v>0</v>
      </c>
      <c r="F17">
        <v>5945658.3033722416</v>
      </c>
      <c r="H17" t="s">
        <v>457</v>
      </c>
      <c r="I17">
        <f>I10/(I10+I7)</f>
        <v>0.51742282202643253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73.162767450857004</v>
      </c>
      <c r="N17">
        <f t="shared" si="2"/>
        <v>0</v>
      </c>
      <c r="O17">
        <f t="shared" si="9"/>
        <v>73.190905080622073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53.5</v>
      </c>
      <c r="E18">
        <v>0</v>
      </c>
      <c r="F18">
        <v>5945658.3033722891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73.162767450857004</v>
      </c>
      <c r="N18">
        <f t="shared" si="2"/>
        <v>0</v>
      </c>
      <c r="O18">
        <f t="shared" si="9"/>
        <v>73.163919906080906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41.5</v>
      </c>
      <c r="E19">
        <v>0</v>
      </c>
      <c r="H19" t="s">
        <v>444</v>
      </c>
      <c r="I19">
        <v>6145.2537464469242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73.162767450857004</v>
      </c>
      <c r="N19">
        <f t="shared" si="2"/>
        <v>0</v>
      </c>
      <c r="O19">
        <f t="shared" si="9"/>
        <v>73.162767450857004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73</v>
      </c>
      <c r="E20">
        <v>0</v>
      </c>
      <c r="F20">
        <v>0.33089983704458747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73.162767450857004</v>
      </c>
      <c r="N20">
        <f t="shared" si="2"/>
        <v>0</v>
      </c>
      <c r="O20">
        <f t="shared" si="9"/>
        <v>73.162767450857004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148.80000305175781</v>
      </c>
      <c r="E21">
        <v>0</v>
      </c>
      <c r="F21">
        <v>0.78469893091210863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73.162767450857004</v>
      </c>
      <c r="N21">
        <f t="shared" si="2"/>
        <v>0</v>
      </c>
      <c r="O21">
        <f t="shared" si="9"/>
        <v>73.162767450857004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173.80000305175781</v>
      </c>
      <c r="E22">
        <v>0</v>
      </c>
      <c r="F22">
        <v>224990.87724542114</v>
      </c>
      <c r="H22" s="22" t="s">
        <v>458</v>
      </c>
      <c r="I22" s="22">
        <v>7.1481106981054001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73.162767450857004</v>
      </c>
      <c r="N22">
        <f t="shared" si="2"/>
        <v>0</v>
      </c>
      <c r="O22">
        <f t="shared" si="9"/>
        <v>73.162767450857004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139</v>
      </c>
      <c r="E23">
        <v>0</v>
      </c>
      <c r="F23">
        <v>4.7214607822656856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73.162767450857004</v>
      </c>
      <c r="N23">
        <f t="shared" si="2"/>
        <v>0</v>
      </c>
      <c r="O23">
        <f t="shared" si="9"/>
        <v>73.162767450857004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85.5</v>
      </c>
      <c r="E24">
        <v>0</v>
      </c>
      <c r="F24">
        <v>7.1481052791005411</v>
      </c>
      <c r="H24" t="s">
        <v>446</v>
      </c>
      <c r="I24">
        <v>31068863311.1115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73.162767450857004</v>
      </c>
      <c r="N24">
        <f t="shared" si="2"/>
        <v>0</v>
      </c>
      <c r="O24">
        <f t="shared" si="9"/>
        <v>73.162767450857004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76.5</v>
      </c>
      <c r="E25">
        <v>0</v>
      </c>
      <c r="H25" t="s">
        <v>452</v>
      </c>
      <c r="I25">
        <v>15494076187.455641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73.162767450857004</v>
      </c>
      <c r="N25">
        <f t="shared" si="2"/>
        <v>0</v>
      </c>
      <c r="O25">
        <f t="shared" si="9"/>
        <v>73.162767450857004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113.30000305175781</v>
      </c>
      <c r="E26">
        <v>0</v>
      </c>
      <c r="H26" t="s">
        <v>453</v>
      </c>
      <c r="I26">
        <v>170.56796885984613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73.162767450857004</v>
      </c>
      <c r="N26">
        <f t="shared" si="2"/>
        <v>0</v>
      </c>
      <c r="O26">
        <f t="shared" si="9"/>
        <v>73.162767450857004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154</v>
      </c>
      <c r="E27">
        <v>0</v>
      </c>
      <c r="H27" t="s">
        <v>474</v>
      </c>
      <c r="I27">
        <f xml:space="preserve"> 1 + 1.5*EXP(-(I22 * 0.000239 * I19))</f>
        <v>1.0000413649394444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73.162767450857004</v>
      </c>
      <c r="N27">
        <f t="shared" si="2"/>
        <v>0</v>
      </c>
      <c r="O27">
        <f t="shared" si="9"/>
        <v>73.162767450857004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179.5</v>
      </c>
      <c r="E28">
        <v>0</v>
      </c>
      <c r="H28" t="s">
        <v>473</v>
      </c>
      <c r="I28">
        <f>(2^0.5)*(ABS((I3*I8)-I22*I11))/((((I3*I8*(1-I8))+(I22*I11*(1-I11))))^0.5)</f>
        <v>3.8126874491095388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73.162767450857004</v>
      </c>
      <c r="N28">
        <f t="shared" si="2"/>
        <v>0</v>
      </c>
      <c r="O28">
        <f t="shared" si="9"/>
        <v>73.162767450857004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169</v>
      </c>
      <c r="H29" t="s">
        <v>475</v>
      </c>
      <c r="I29">
        <f>(I24-I25)/I25</f>
        <v>1.0052091480139722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73.162767450857004</v>
      </c>
      <c r="N29">
        <f t="shared" si="2"/>
        <v>0</v>
      </c>
      <c r="O29">
        <f t="shared" si="9"/>
        <v>73.162767450857004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168.5</v>
      </c>
      <c r="H30" t="s">
        <v>476</v>
      </c>
      <c r="I30">
        <f>(I25-I6)/I6</f>
        <v>2604.947476819113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73.162767450857004</v>
      </c>
      <c r="N30">
        <f t="shared" si="2"/>
        <v>0</v>
      </c>
      <c r="O30">
        <f t="shared" si="9"/>
        <v>73.162767450857004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519.70001220703125</v>
      </c>
      <c r="H31" t="s">
        <v>477</v>
      </c>
      <c r="I31">
        <f>(0.25* 0.0058*I22*I19)*EXP(-((I17-0.5)^2)/(2*((0.174318)^2)))</f>
        <v>63.376734129814572</v>
      </c>
      <c r="J31">
        <f>'hidden params'!J31</f>
        <v>0</v>
      </c>
    </row>
    <row r="32" spans="1:20" x14ac:dyDescent="0.5">
      <c r="A32">
        <v>523.7449951171875</v>
      </c>
      <c r="B32">
        <v>2739</v>
      </c>
      <c r="H32" t="s">
        <v>500</v>
      </c>
      <c r="I32">
        <f xml:space="preserve"> ($R$69 / 100)^-1</f>
        <v>112.44697985500324</v>
      </c>
      <c r="J32">
        <f>'hidden params'!J32</f>
        <v>0</v>
      </c>
    </row>
    <row r="33" spans="1:9" x14ac:dyDescent="0.5">
      <c r="A33">
        <v>523.7550048828125</v>
      </c>
      <c r="B33">
        <v>12070</v>
      </c>
      <c r="F33">
        <v>5567</v>
      </c>
      <c r="H33" t="s">
        <v>501</v>
      </c>
      <c r="I33">
        <f xml:space="preserve"> ($R$72 / 100)^-1</f>
        <v>122.45690175572339</v>
      </c>
    </row>
    <row r="34" spans="1:9" x14ac:dyDescent="0.5">
      <c r="A34">
        <v>523.7650146484375</v>
      </c>
      <c r="B34">
        <v>27860</v>
      </c>
    </row>
    <row r="35" spans="1:9" ht="14.7" thickBot="1" x14ac:dyDescent="0.55000000000000004">
      <c r="A35">
        <v>523.7750244140625</v>
      </c>
      <c r="B35">
        <v>33300</v>
      </c>
    </row>
    <row r="36" spans="1:9" x14ac:dyDescent="0.5">
      <c r="A36">
        <v>523.78497314453125</v>
      </c>
      <c r="B36">
        <v>21280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7519</v>
      </c>
      <c r="G37" s="13" t="s">
        <v>462</v>
      </c>
      <c r="H37">
        <f>AVERAGE(K101:K110)</f>
        <v>1.5287276457027548</v>
      </c>
      <c r="I37" s="19">
        <f>STDEV(K101:K110)</f>
        <v>9.8081946364155945E-2</v>
      </c>
    </row>
    <row r="38" spans="1:9" x14ac:dyDescent="0.5">
      <c r="A38">
        <v>523.80499267578125</v>
      </c>
      <c r="B38">
        <v>1828</v>
      </c>
      <c r="G38" s="13" t="s">
        <v>464</v>
      </c>
      <c r="H38">
        <f>AVERAGE(M101:M110)</f>
        <v>5.5968569202801586</v>
      </c>
      <c r="I38" s="19">
        <f>STDEV(M101:M110)</f>
        <v>8.9254794105215321E-2</v>
      </c>
    </row>
    <row r="39" spans="1:9" x14ac:dyDescent="0.5">
      <c r="A39">
        <v>523.81500244140625</v>
      </c>
      <c r="B39">
        <v>566.20001220703125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437.20001220703125</v>
      </c>
      <c r="G40" s="13" t="s">
        <v>509</v>
      </c>
      <c r="H40">
        <f>AVERAGE(Q101:Q110)</f>
        <v>0.47651504135059108</v>
      </c>
      <c r="I40" s="19">
        <f>STDEV(Q101:Q110)</f>
        <v>2.2596425992162217E-2</v>
      </c>
    </row>
    <row r="41" spans="1:9" x14ac:dyDescent="0.5">
      <c r="A41">
        <v>523.83502197265625</v>
      </c>
      <c r="B41">
        <v>589</v>
      </c>
      <c r="G41" s="13" t="s">
        <v>510</v>
      </c>
      <c r="H41">
        <f>AVERAGE(R101:R110)</f>
        <v>0.52348495864940892</v>
      </c>
      <c r="I41" s="19">
        <f>STDEV(R101:R110)</f>
        <v>2.2596425992162241E-2</v>
      </c>
    </row>
    <row r="42" spans="1:9" ht="14.7" thickBot="1" x14ac:dyDescent="0.55000000000000004">
      <c r="A42">
        <v>523.844970703125</v>
      </c>
      <c r="B42">
        <v>634.5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517.79998779296875</v>
      </c>
      <c r="F43">
        <v>109.65696908661813</v>
      </c>
    </row>
    <row r="44" spans="1:9" x14ac:dyDescent="0.5">
      <c r="A44">
        <v>523.864990234375</v>
      </c>
      <c r="B44">
        <v>317.79998779296875</v>
      </c>
      <c r="F44">
        <f xml:space="preserve"> $F$51 / 2</f>
        <v>109.65696908661813</v>
      </c>
    </row>
    <row r="45" spans="1:9" x14ac:dyDescent="0.5">
      <c r="A45">
        <v>523.875</v>
      </c>
      <c r="B45">
        <v>187.5</v>
      </c>
    </row>
    <row r="46" spans="1:9" x14ac:dyDescent="0.5">
      <c r="A46">
        <v>523.885009765625</v>
      </c>
      <c r="B46">
        <v>169.5</v>
      </c>
    </row>
    <row r="47" spans="1:9" x14ac:dyDescent="0.5">
      <c r="A47">
        <v>523.89501953125</v>
      </c>
      <c r="B47">
        <v>163.30000305175781</v>
      </c>
    </row>
    <row r="48" spans="1:9" x14ac:dyDescent="0.5">
      <c r="A48">
        <v>523.905029296875</v>
      </c>
      <c r="B48">
        <v>120.19999694824219</v>
      </c>
    </row>
    <row r="49" spans="1:16" x14ac:dyDescent="0.5">
      <c r="A49">
        <v>523.91497802734375</v>
      </c>
      <c r="B49">
        <v>78</v>
      </c>
    </row>
    <row r="50" spans="1:16" x14ac:dyDescent="0.5">
      <c r="A50">
        <v>523.92498779296875</v>
      </c>
      <c r="B50">
        <v>85</v>
      </c>
      <c r="E50" t="s">
        <v>440</v>
      </c>
      <c r="F50">
        <f>MEDIAN(F54:F69)</f>
        <v>141.80000305175781</v>
      </c>
    </row>
    <row r="51" spans="1:16" x14ac:dyDescent="0.5">
      <c r="A51">
        <v>523.93499755859375</v>
      </c>
      <c r="B51">
        <v>105.80000305175781</v>
      </c>
      <c r="E51" t="s">
        <v>441</v>
      </c>
      <c r="F51">
        <f>AVERAGE(F54:F69)</f>
        <v>219.31393817323627</v>
      </c>
    </row>
    <row r="52" spans="1:16" x14ac:dyDescent="0.5">
      <c r="A52">
        <v>523.94500732421875</v>
      </c>
      <c r="B52">
        <v>104.5</v>
      </c>
      <c r="E52" t="s">
        <v>442</v>
      </c>
      <c r="F52">
        <f>SUM(E$1:E$13)</f>
        <v>871397</v>
      </c>
    </row>
    <row r="53" spans="1:16" x14ac:dyDescent="0.5">
      <c r="A53">
        <v>523.95501708984375</v>
      </c>
      <c r="B53">
        <v>96</v>
      </c>
      <c r="E53" t="s">
        <v>443</v>
      </c>
      <c r="F53">
        <f>ABS(F52/F50)</f>
        <v>6145.2537464469242</v>
      </c>
    </row>
    <row r="54" spans="1:16" x14ac:dyDescent="0.5">
      <c r="A54">
        <v>523.96502685546875</v>
      </c>
      <c r="B54">
        <v>87.75</v>
      </c>
      <c r="F54">
        <f>AVERAGE(B1:B10)</f>
        <v>37.35</v>
      </c>
    </row>
    <row r="55" spans="1:16" x14ac:dyDescent="0.5">
      <c r="A55">
        <v>523.9749755859375</v>
      </c>
      <c r="B55">
        <v>82</v>
      </c>
      <c r="F55">
        <v>210</v>
      </c>
    </row>
    <row r="56" spans="1:16" x14ac:dyDescent="0.5">
      <c r="A56">
        <v>523.9849853515625</v>
      </c>
      <c r="B56">
        <v>90.5</v>
      </c>
      <c r="F56">
        <v>141.80000305175781</v>
      </c>
    </row>
    <row r="57" spans="1:16" x14ac:dyDescent="0.5">
      <c r="A57">
        <v>523.9949951171875</v>
      </c>
      <c r="B57">
        <v>100</v>
      </c>
      <c r="F57">
        <v>186</v>
      </c>
    </row>
    <row r="58" spans="1:16" x14ac:dyDescent="0.5">
      <c r="A58">
        <v>524.0050048828125</v>
      </c>
      <c r="B58">
        <v>147.5</v>
      </c>
      <c r="F58">
        <v>87.25</v>
      </c>
    </row>
    <row r="59" spans="1:16" x14ac:dyDescent="0.5">
      <c r="A59">
        <v>524.0150146484375</v>
      </c>
      <c r="B59">
        <v>222</v>
      </c>
      <c r="F59">
        <v>131</v>
      </c>
    </row>
    <row r="60" spans="1:16" x14ac:dyDescent="0.5">
      <c r="A60">
        <v>524.0250244140625</v>
      </c>
      <c r="B60">
        <v>210</v>
      </c>
      <c r="F60">
        <v>164.30000305175781</v>
      </c>
    </row>
    <row r="61" spans="1:16" x14ac:dyDescent="0.5">
      <c r="A61">
        <v>524.03497314453125</v>
      </c>
      <c r="B61">
        <v>130.30000305175781</v>
      </c>
      <c r="F61">
        <v>98.25</v>
      </c>
    </row>
    <row r="62" spans="1:16" x14ac:dyDescent="0.5">
      <c r="A62">
        <v>524.04498291015625</v>
      </c>
      <c r="B62">
        <v>78.5</v>
      </c>
      <c r="F62">
        <v>181</v>
      </c>
    </row>
    <row r="63" spans="1:16" x14ac:dyDescent="0.5">
      <c r="A63">
        <v>524.05499267578125</v>
      </c>
      <c r="B63">
        <v>67.25</v>
      </c>
      <c r="F63">
        <v>60.5</v>
      </c>
    </row>
    <row r="64" spans="1:16" x14ac:dyDescent="0.5">
      <c r="A64">
        <v>524.06500244140625</v>
      </c>
      <c r="B64">
        <v>99.5</v>
      </c>
      <c r="F64">
        <v>66.25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149.80000305175781</v>
      </c>
      <c r="F65">
        <v>82.25</v>
      </c>
      <c r="I65" t="s">
        <v>493</v>
      </c>
      <c r="L65">
        <v>0.99991505364907762</v>
      </c>
      <c r="M65">
        <v>0.99962346565650728</v>
      </c>
      <c r="N65">
        <v>0.99998083822125383</v>
      </c>
      <c r="O65">
        <v>0.99983011451403769</v>
      </c>
      <c r="P65">
        <v>0.99972393608531107</v>
      </c>
    </row>
    <row r="66" spans="1:20" x14ac:dyDescent="0.5">
      <c r="A66">
        <v>524.08502197265625</v>
      </c>
      <c r="B66">
        <v>147</v>
      </c>
      <c r="F66">
        <v>844.29998779296875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106.69999694824219</v>
      </c>
      <c r="F67">
        <v>844.29998779296875</v>
      </c>
      <c r="I67" t="s">
        <v>478</v>
      </c>
      <c r="J67">
        <v>4.7224794861732704</v>
      </c>
      <c r="K67">
        <v>0.28721707769862537</v>
      </c>
      <c r="L67">
        <v>16.442196000366422</v>
      </c>
      <c r="M67">
        <v>2.3060041352041671</v>
      </c>
      <c r="N67">
        <v>4.0601557172989837</v>
      </c>
      <c r="O67">
        <v>5.3848032550475571</v>
      </c>
      <c r="P67">
        <v>1.8877052135280727E-7</v>
      </c>
      <c r="Q67" t="s">
        <v>486</v>
      </c>
      <c r="R67">
        <v>6.0819126592196957</v>
      </c>
      <c r="S67">
        <v>9.7705238258119228E-6</v>
      </c>
      <c r="T67" t="s">
        <v>486</v>
      </c>
    </row>
    <row r="68" spans="1:20" x14ac:dyDescent="0.5">
      <c r="A68">
        <v>524.10400390625</v>
      </c>
      <c r="B68">
        <v>67.25</v>
      </c>
      <c r="F68">
        <f>AVERAGE(B$576:B$586)</f>
        <v>155.15909090909091</v>
      </c>
      <c r="I68" t="s">
        <v>479</v>
      </c>
      <c r="J68">
        <v>0.33083736183234341</v>
      </c>
      <c r="K68">
        <v>1.7426941777178889E-2</v>
      </c>
      <c r="L68">
        <v>18.984246694711807</v>
      </c>
      <c r="M68">
        <v>2.3060041352041671</v>
      </c>
      <c r="N68">
        <v>0.29065076203020662</v>
      </c>
      <c r="O68">
        <v>0.3710239616344802</v>
      </c>
      <c r="P68">
        <v>6.1339397860424421E-8</v>
      </c>
      <c r="Q68" t="s">
        <v>486</v>
      </c>
      <c r="R68">
        <v>5.2675253123346577</v>
      </c>
      <c r="S68">
        <v>3.2206882691628883E-6</v>
      </c>
      <c r="T68" t="s">
        <v>486</v>
      </c>
    </row>
    <row r="69" spans="1:20" x14ac:dyDescent="0.5">
      <c r="A69">
        <v>524.114990234375</v>
      </c>
      <c r="B69">
        <v>58</v>
      </c>
      <c r="I69" t="s">
        <v>480</v>
      </c>
      <c r="J69">
        <v>224997.58490136961</v>
      </c>
      <c r="K69">
        <v>2000.9215471282266</v>
      </c>
      <c r="L69">
        <v>112.44697985500324</v>
      </c>
      <c r="M69">
        <v>2.3060041352041671</v>
      </c>
      <c r="N69">
        <v>220383.45153947279</v>
      </c>
      <c r="O69">
        <v>229611.71826326643</v>
      </c>
      <c r="P69">
        <v>4.3716639773519935E-14</v>
      </c>
      <c r="Q69" t="s">
        <v>486</v>
      </c>
      <c r="R69">
        <v>0.88930801101947587</v>
      </c>
      <c r="S69">
        <v>2.395138418248907E-12</v>
      </c>
      <c r="T69" t="s">
        <v>486</v>
      </c>
    </row>
    <row r="70" spans="1:20" x14ac:dyDescent="0.5">
      <c r="A70">
        <v>524.125</v>
      </c>
      <c r="B70">
        <v>84.5</v>
      </c>
      <c r="I70" t="s">
        <v>481</v>
      </c>
      <c r="J70">
        <v>7.1481106981054001</v>
      </c>
      <c r="K70">
        <v>3.2911927550586355E-2</v>
      </c>
      <c r="L70">
        <v>217.18906275296689</v>
      </c>
      <c r="M70">
        <v>2.3060041352041671</v>
      </c>
      <c r="N70">
        <v>7.0722156570762076</v>
      </c>
      <c r="O70">
        <v>7.2240057391345927</v>
      </c>
      <c r="P70">
        <v>2.2607330305494505E-16</v>
      </c>
      <c r="Q70" t="s">
        <v>486</v>
      </c>
      <c r="R70">
        <v>0.46042834170586683</v>
      </c>
      <c r="S70">
        <v>1.2397530074262849E-14</v>
      </c>
      <c r="T70" t="s">
        <v>486</v>
      </c>
    </row>
    <row r="71" spans="1:20" x14ac:dyDescent="0.5">
      <c r="A71">
        <v>524.135009765625</v>
      </c>
      <c r="B71">
        <v>75.75</v>
      </c>
      <c r="I71" t="s">
        <v>482</v>
      </c>
      <c r="J71">
        <v>0.78470219148464682</v>
      </c>
      <c r="K71">
        <v>4.5514778742619466E-3</v>
      </c>
      <c r="L71">
        <v>172.40602133255271</v>
      </c>
      <c r="M71">
        <v>2.3060041352041671</v>
      </c>
      <c r="N71">
        <v>0.77420646468530852</v>
      </c>
      <c r="O71">
        <v>0.79519791828398512</v>
      </c>
      <c r="P71">
        <v>1.4334344741522105E-15</v>
      </c>
      <c r="Q71" t="s">
        <v>486</v>
      </c>
      <c r="R71">
        <v>0.58002614541583053</v>
      </c>
      <c r="S71">
        <v>7.8591810196005971E-14</v>
      </c>
      <c r="T71" t="s">
        <v>486</v>
      </c>
    </row>
    <row r="72" spans="1:20" x14ac:dyDescent="0.5">
      <c r="A72">
        <v>524.14398193359375</v>
      </c>
      <c r="B72">
        <v>52.25</v>
      </c>
      <c r="I72" t="s">
        <v>483</v>
      </c>
      <c r="J72">
        <v>241244.07585469197</v>
      </c>
      <c r="K72">
        <v>1970.0324962975533</v>
      </c>
      <c r="L72">
        <v>122.45690175572338</v>
      </c>
      <c r="M72">
        <v>2.3060041352041671</v>
      </c>
      <c r="N72">
        <v>236701.17277174321</v>
      </c>
      <c r="O72">
        <v>245786.97893764073</v>
      </c>
      <c r="P72">
        <v>2.2106399701742646E-14</v>
      </c>
      <c r="Q72" t="s">
        <v>486</v>
      </c>
      <c r="R72">
        <v>0.81661383365291784</v>
      </c>
      <c r="S72">
        <v>1.2114011241252211E-12</v>
      </c>
      <c r="T72" t="s">
        <v>486</v>
      </c>
    </row>
    <row r="73" spans="1:20" x14ac:dyDescent="0.5">
      <c r="A73">
        <v>524.15399169921875</v>
      </c>
      <c r="B73">
        <v>121</v>
      </c>
    </row>
    <row r="74" spans="1:20" x14ac:dyDescent="0.5">
      <c r="A74">
        <v>524.16400146484375</v>
      </c>
      <c r="B74">
        <v>219.19999694824219</v>
      </c>
    </row>
    <row r="75" spans="1:20" x14ac:dyDescent="0.5">
      <c r="A75">
        <v>524.17401123046875</v>
      </c>
      <c r="B75">
        <v>204</v>
      </c>
    </row>
    <row r="76" spans="1:20" x14ac:dyDescent="0.5">
      <c r="A76">
        <v>524.18402099609375</v>
      </c>
      <c r="B76">
        <v>162.5</v>
      </c>
    </row>
    <row r="77" spans="1:20" x14ac:dyDescent="0.5">
      <c r="A77">
        <v>524.1939697265625</v>
      </c>
      <c r="B77">
        <v>196.19999694824219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244.19999694824219</v>
      </c>
      <c r="I78">
        <f>MIN(I32:I34)</f>
        <v>112.44697985500324</v>
      </c>
      <c r="J78">
        <f>I30</f>
        <v>2604.947476819113</v>
      </c>
      <c r="K78">
        <f>I28</f>
        <v>3.8126874491095388</v>
      </c>
    </row>
    <row r="79" spans="1:20" x14ac:dyDescent="0.5">
      <c r="A79">
        <v>524.2139892578125</v>
      </c>
      <c r="B79">
        <v>242</v>
      </c>
      <c r="I79">
        <f>8</f>
        <v>8</v>
      </c>
      <c r="J79">
        <f>J80*2</f>
        <v>126.75346825962914</v>
      </c>
      <c r="K79">
        <v>2</v>
      </c>
    </row>
    <row r="80" spans="1:20" x14ac:dyDescent="0.5">
      <c r="A80">
        <v>524.2239990234375</v>
      </c>
      <c r="B80">
        <v>243</v>
      </c>
      <c r="I80">
        <f>4</f>
        <v>4</v>
      </c>
      <c r="J80">
        <f>I31</f>
        <v>63.376734129814572</v>
      </c>
      <c r="K80">
        <v>1.5</v>
      </c>
    </row>
    <row r="81" spans="1:11" x14ac:dyDescent="0.5">
      <c r="A81">
        <v>524.2340087890625</v>
      </c>
      <c r="B81">
        <v>496</v>
      </c>
      <c r="I81">
        <f>2</f>
        <v>2</v>
      </c>
      <c r="J81">
        <f>J80/2</f>
        <v>31.688367064907286</v>
      </c>
      <c r="K81">
        <v>1</v>
      </c>
    </row>
    <row r="82" spans="1:11" x14ac:dyDescent="0.5">
      <c r="A82">
        <v>524.2440185546875</v>
      </c>
      <c r="B82">
        <v>2451</v>
      </c>
    </row>
    <row r="83" spans="1:11" x14ac:dyDescent="0.5">
      <c r="A83">
        <v>524.2540283203125</v>
      </c>
      <c r="B83">
        <v>16880</v>
      </c>
    </row>
    <row r="84" spans="1:11" x14ac:dyDescent="0.5">
      <c r="A84">
        <v>524.26397705078125</v>
      </c>
      <c r="B84">
        <v>61950</v>
      </c>
    </row>
    <row r="85" spans="1:11" x14ac:dyDescent="0.5">
      <c r="A85">
        <v>524.27398681640625</v>
      </c>
      <c r="B85">
        <v>100000</v>
      </c>
    </row>
    <row r="86" spans="1:11" x14ac:dyDescent="0.5">
      <c r="A86">
        <v>524.28399658203125</v>
      </c>
      <c r="B86">
        <v>74970</v>
      </c>
    </row>
    <row r="87" spans="1:11" x14ac:dyDescent="0.5">
      <c r="A87">
        <v>524.29400634765625</v>
      </c>
      <c r="B87">
        <v>25820</v>
      </c>
    </row>
    <row r="88" spans="1:11" x14ac:dyDescent="0.5">
      <c r="A88">
        <v>524.30401611328125</v>
      </c>
      <c r="B88">
        <v>4104</v>
      </c>
    </row>
    <row r="89" spans="1:11" x14ac:dyDescent="0.5">
      <c r="A89">
        <v>524.31402587890625</v>
      </c>
      <c r="B89">
        <v>610.29998779296875</v>
      </c>
      <c r="I89">
        <v>15494076187.455641</v>
      </c>
    </row>
    <row r="90" spans="1:11" x14ac:dyDescent="0.5">
      <c r="A90">
        <v>524.323974609375</v>
      </c>
      <c r="B90">
        <v>558.79998779296875</v>
      </c>
      <c r="H90" t="s">
        <v>505</v>
      </c>
      <c r="I90">
        <f>((MIN(I24:I25)-I6)/(I98-I97))/((I6/(I96-I98)))</f>
        <v>3473.2633024254842</v>
      </c>
    </row>
    <row r="91" spans="1:11" x14ac:dyDescent="0.5">
      <c r="A91">
        <v>524.333984375</v>
      </c>
      <c r="B91">
        <v>908.5</v>
      </c>
      <c r="H91" t="s">
        <v>506</v>
      </c>
      <c r="I91">
        <f>_xlfn.F.DIST(I90,I96-I97,I96-I98,FALSE)</f>
        <v>1.2263046899625357E-10</v>
      </c>
    </row>
    <row r="92" spans="1:11" x14ac:dyDescent="0.5">
      <c r="A92">
        <v>524.343994140625</v>
      </c>
      <c r="B92">
        <v>1073</v>
      </c>
      <c r="I92">
        <f>ROUND(I91,3-(1+INT(LOG10(I91))))</f>
        <v>1.2299999999999999E-10</v>
      </c>
    </row>
    <row r="93" spans="1:11" x14ac:dyDescent="0.5">
      <c r="A93">
        <v>524.35400390625</v>
      </c>
      <c r="B93">
        <v>848.79998779296875</v>
      </c>
    </row>
    <row r="94" spans="1:11" x14ac:dyDescent="0.5">
      <c r="A94">
        <v>524.364013671875</v>
      </c>
      <c r="B94">
        <v>528.20001220703125</v>
      </c>
    </row>
    <row r="95" spans="1:11" x14ac:dyDescent="0.5">
      <c r="A95">
        <v>524.3740234375</v>
      </c>
      <c r="B95">
        <v>276.79998779296875</v>
      </c>
      <c r="I95" t="e">
        <f>ROUND(I94,3-(1+INT(LOG10(I94))))</f>
        <v>#NUM!</v>
      </c>
    </row>
    <row r="96" spans="1:11" x14ac:dyDescent="0.5">
      <c r="A96">
        <v>524.38397216796875</v>
      </c>
      <c r="B96">
        <v>193.30000305175781</v>
      </c>
      <c r="H96" t="s">
        <v>504</v>
      </c>
      <c r="I96">
        <v>11</v>
      </c>
    </row>
    <row r="97" spans="1:19" x14ac:dyDescent="0.5">
      <c r="A97">
        <v>524.39398193359375</v>
      </c>
      <c r="B97">
        <v>246.19999694824219</v>
      </c>
      <c r="H97" t="s">
        <v>23</v>
      </c>
      <c r="I97">
        <v>4</v>
      </c>
      <c r="J97" t="s">
        <v>468</v>
      </c>
      <c r="K97">
        <f>AVERAGE(K101:K120)</f>
        <v>1.5287276457027548</v>
      </c>
      <c r="L97">
        <f t="shared" ref="L97:P97" si="10">AVERAGE(L101:L120)</f>
        <v>223171.22129595108</v>
      </c>
      <c r="M97">
        <f t="shared" si="10"/>
        <v>5.5968569202801586</v>
      </c>
      <c r="N97">
        <f t="shared" si="10"/>
        <v>244904.68155534766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253.30000305175781</v>
      </c>
      <c r="H98" t="s">
        <v>24</v>
      </c>
      <c r="I98">
        <v>7</v>
      </c>
      <c r="J98" t="s">
        <v>469</v>
      </c>
      <c r="K98">
        <f>K99/AVERAGE(K101:K120)</f>
        <v>6.4159202353580622E-2</v>
      </c>
      <c r="L98">
        <f t="shared" ref="L98:P98" si="11">L99/AVERAGE(L101:L120)</f>
        <v>7.0444716926944512E-2</v>
      </c>
      <c r="M98">
        <f t="shared" si="11"/>
        <v>1.5947306743147465E-2</v>
      </c>
      <c r="N98">
        <f t="shared" si="11"/>
        <v>4.6365043350914348E-2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176</v>
      </c>
      <c r="H99" t="s">
        <v>1</v>
      </c>
      <c r="I99">
        <v>10</v>
      </c>
      <c r="J99" t="s">
        <v>460</v>
      </c>
      <c r="K99">
        <f>STDEV(K101:K120)</f>
        <v>9.8081946364155945E-2</v>
      </c>
      <c r="L99">
        <f t="shared" ref="L99:P99" si="12">STDEV(L101:L120)</f>
        <v>15721.233510433764</v>
      </c>
      <c r="M99">
        <f t="shared" si="12"/>
        <v>8.9254794105215321E-2</v>
      </c>
      <c r="N99">
        <f t="shared" si="12"/>
        <v>11355.016177155569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115.5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89.75</v>
      </c>
      <c r="J101">
        <v>1</v>
      </c>
      <c r="K101">
        <v>1.6867190896831199</v>
      </c>
      <c r="L101">
        <v>226609.25006544971</v>
      </c>
      <c r="M101">
        <v>5.6996574077543087</v>
      </c>
      <c r="N101">
        <v>241648.1693249665</v>
      </c>
      <c r="Q101">
        <f>L101/SUM(P101,N101,L101)</f>
        <v>0.4839416113479903</v>
      </c>
      <c r="R101">
        <f>N101/SUM(P101,N101,L101)</f>
        <v>0.51605838865200959</v>
      </c>
      <c r="S101">
        <f>P101/SUM(P101,N101,L101)</f>
        <v>0</v>
      </c>
    </row>
    <row r="102" spans="1:19" x14ac:dyDescent="0.5">
      <c r="A102">
        <v>524.4439697265625</v>
      </c>
      <c r="B102">
        <v>59.5</v>
      </c>
      <c r="J102">
        <v>2</v>
      </c>
      <c r="K102">
        <v>1.4071455717697909</v>
      </c>
      <c r="L102">
        <v>225609.8712146052</v>
      </c>
      <c r="M102">
        <v>5.5606933140166612</v>
      </c>
      <c r="N102">
        <v>241389.96355704294</v>
      </c>
      <c r="Q102">
        <f t="shared" ref="Q102:Q120" si="13">L102/SUM(P102,N102,L102)</f>
        <v>0.48310482020817647</v>
      </c>
      <c r="R102">
        <f t="shared" ref="R102:R120" si="14">N102/SUM(P102,N102,L102)</f>
        <v>0.51689517979182353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83.25</v>
      </c>
      <c r="J103">
        <v>3</v>
      </c>
      <c r="K103">
        <v>1.548724327769518</v>
      </c>
      <c r="L103">
        <v>244987.98544001739</v>
      </c>
      <c r="M103">
        <v>5.6536673700803792</v>
      </c>
      <c r="N103">
        <v>248221.79671000715</v>
      </c>
      <c r="Q103">
        <f t="shared" si="13"/>
        <v>0.49672166754692826</v>
      </c>
      <c r="R103">
        <f t="shared" si="14"/>
        <v>0.50327833245307174</v>
      </c>
      <c r="S103">
        <f t="shared" si="15"/>
        <v>0</v>
      </c>
    </row>
    <row r="104" spans="1:19" x14ac:dyDescent="0.5">
      <c r="A104">
        <v>524.4639892578125</v>
      </c>
      <c r="B104">
        <v>134.30000305175781</v>
      </c>
      <c r="J104">
        <v>4</v>
      </c>
      <c r="K104">
        <v>1.5503375702210378</v>
      </c>
      <c r="L104">
        <v>204764.17589046017</v>
      </c>
      <c r="M104">
        <v>5.4195575614889133</v>
      </c>
      <c r="N104">
        <v>240370.61286523694</v>
      </c>
      <c r="Q104">
        <f t="shared" si="13"/>
        <v>0.46000488180859911</v>
      </c>
      <c r="R104">
        <f t="shared" si="14"/>
        <v>0.53999511819140089</v>
      </c>
      <c r="S104">
        <f t="shared" si="15"/>
        <v>0</v>
      </c>
    </row>
    <row r="105" spans="1:19" x14ac:dyDescent="0.5">
      <c r="A105">
        <v>524.4739990234375</v>
      </c>
      <c r="B105">
        <v>125</v>
      </c>
      <c r="J105">
        <v>5</v>
      </c>
      <c r="K105">
        <v>1.6174534413110118</v>
      </c>
      <c r="L105">
        <v>209231.70165886517</v>
      </c>
      <c r="M105">
        <v>5.6229791402123004</v>
      </c>
      <c r="N105">
        <v>236130.46819810889</v>
      </c>
      <c r="Q105">
        <f t="shared" si="13"/>
        <v>0.46980124451535465</v>
      </c>
      <c r="R105">
        <f t="shared" si="14"/>
        <v>0.53019875548464546</v>
      </c>
      <c r="S105">
        <f t="shared" si="15"/>
        <v>0</v>
      </c>
    </row>
    <row r="106" spans="1:19" x14ac:dyDescent="0.5">
      <c r="A106">
        <v>524.4840087890625</v>
      </c>
      <c r="B106">
        <v>96.25</v>
      </c>
      <c r="J106">
        <v>6</v>
      </c>
      <c r="K106">
        <v>1.4213965040918501</v>
      </c>
      <c r="L106">
        <v>227995.03763696895</v>
      </c>
      <c r="M106">
        <v>5.4881390517092949</v>
      </c>
      <c r="N106">
        <v>262697.6323982607</v>
      </c>
      <c r="Q106">
        <f t="shared" si="13"/>
        <v>0.4646391755161125</v>
      </c>
      <c r="R106">
        <f t="shared" si="14"/>
        <v>0.53536082448388744</v>
      </c>
      <c r="S106">
        <f t="shared" si="15"/>
        <v>0</v>
      </c>
    </row>
    <row r="107" spans="1:19" x14ac:dyDescent="0.5">
      <c r="A107">
        <v>524.4940185546875</v>
      </c>
      <c r="B107">
        <v>98</v>
      </c>
      <c r="J107">
        <v>7</v>
      </c>
      <c r="K107">
        <v>1.6066963910626908</v>
      </c>
      <c r="L107">
        <v>248583.96457775278</v>
      </c>
      <c r="M107">
        <v>5.7054494404992777</v>
      </c>
      <c r="N107">
        <v>236425.83542078003</v>
      </c>
      <c r="Q107">
        <f t="shared" si="13"/>
        <v>0.51253390050779335</v>
      </c>
      <c r="R107">
        <f t="shared" si="14"/>
        <v>0.48746609949220665</v>
      </c>
      <c r="S107">
        <f t="shared" si="15"/>
        <v>0</v>
      </c>
    </row>
    <row r="108" spans="1:19" x14ac:dyDescent="0.5">
      <c r="A108">
        <v>524.5040283203125</v>
      </c>
      <c r="B108">
        <v>131.5</v>
      </c>
      <c r="J108">
        <v>8</v>
      </c>
      <c r="K108">
        <v>1.3944909323516359</v>
      </c>
      <c r="L108">
        <v>218121.09735046173</v>
      </c>
      <c r="M108">
        <v>5.5874328110835192</v>
      </c>
      <c r="N108">
        <v>233643.804852111</v>
      </c>
      <c r="Q108">
        <f t="shared" si="13"/>
        <v>0.48281992754863362</v>
      </c>
      <c r="R108">
        <f t="shared" si="14"/>
        <v>0.51718007245136632</v>
      </c>
      <c r="S108">
        <f t="shared" si="15"/>
        <v>0</v>
      </c>
    </row>
    <row r="109" spans="1:19" x14ac:dyDescent="0.5">
      <c r="A109">
        <v>524.51397705078125</v>
      </c>
      <c r="B109">
        <v>159.5</v>
      </c>
      <c r="J109">
        <v>9</v>
      </c>
      <c r="K109">
        <v>1.4919820253027656</v>
      </c>
      <c r="L109">
        <v>200818.25187950849</v>
      </c>
      <c r="M109">
        <v>5.6218825353995436</v>
      </c>
      <c r="N109">
        <v>267271.14116964932</v>
      </c>
      <c r="Q109">
        <f t="shared" si="13"/>
        <v>0.42901688194933946</v>
      </c>
      <c r="R109">
        <f t="shared" si="14"/>
        <v>0.5709831180506606</v>
      </c>
      <c r="S109">
        <f t="shared" si="15"/>
        <v>0</v>
      </c>
    </row>
    <row r="110" spans="1:19" x14ac:dyDescent="0.5">
      <c r="A110">
        <v>524.52398681640625</v>
      </c>
      <c r="B110">
        <v>141.80000305175781</v>
      </c>
      <c r="J110">
        <v>10</v>
      </c>
      <c r="K110">
        <v>1.5623306034641258</v>
      </c>
      <c r="L110">
        <v>224990.87724542114</v>
      </c>
      <c r="M110">
        <v>5.6091105705573945</v>
      </c>
      <c r="N110">
        <v>241247.3910573131</v>
      </c>
      <c r="Q110">
        <f t="shared" si="13"/>
        <v>0.48256630255698318</v>
      </c>
      <c r="R110">
        <f t="shared" si="14"/>
        <v>0.51743369744301682</v>
      </c>
      <c r="S110">
        <f t="shared" si="15"/>
        <v>0</v>
      </c>
    </row>
    <row r="111" spans="1:19" x14ac:dyDescent="0.5">
      <c r="A111">
        <v>524.53399658203125</v>
      </c>
      <c r="B111">
        <v>122.19999694824219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125.5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100.19999694824219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85.5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130.80000305175781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146.80000305175781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109.5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99.75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112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112.69999694824219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126.30000305175781</v>
      </c>
    </row>
    <row r="122" spans="1:19" x14ac:dyDescent="0.5">
      <c r="A122">
        <v>524.64398193359375</v>
      </c>
      <c r="B122">
        <v>158.69999694824219</v>
      </c>
    </row>
    <row r="123" spans="1:19" x14ac:dyDescent="0.5">
      <c r="A123">
        <v>524.65399169921875</v>
      </c>
      <c r="B123">
        <v>163.80000305175781</v>
      </c>
    </row>
    <row r="124" spans="1:19" x14ac:dyDescent="0.5">
      <c r="A124">
        <v>524.66400146484375</v>
      </c>
      <c r="B124">
        <v>128</v>
      </c>
    </row>
    <row r="125" spans="1:19" x14ac:dyDescent="0.5">
      <c r="A125">
        <v>524.67401123046875</v>
      </c>
      <c r="B125">
        <v>112.30000305175781</v>
      </c>
    </row>
    <row r="126" spans="1:19" x14ac:dyDescent="0.5">
      <c r="A126">
        <v>524.68402099609375</v>
      </c>
      <c r="B126">
        <v>192.80000305175781</v>
      </c>
    </row>
    <row r="127" spans="1:19" x14ac:dyDescent="0.5">
      <c r="A127">
        <v>524.6939697265625</v>
      </c>
      <c r="B127">
        <v>288.5</v>
      </c>
    </row>
    <row r="128" spans="1:19" x14ac:dyDescent="0.5">
      <c r="A128">
        <v>524.7039794921875</v>
      </c>
      <c r="B128">
        <v>295</v>
      </c>
    </row>
    <row r="129" spans="1:2" x14ac:dyDescent="0.5">
      <c r="A129">
        <v>524.7139892578125</v>
      </c>
      <c r="B129">
        <v>310.29998779296875</v>
      </c>
    </row>
    <row r="130" spans="1:2" x14ac:dyDescent="0.5">
      <c r="A130">
        <v>524.7239990234375</v>
      </c>
      <c r="B130">
        <v>343</v>
      </c>
    </row>
    <row r="131" spans="1:2" x14ac:dyDescent="0.5">
      <c r="A131">
        <v>524.7340087890625</v>
      </c>
      <c r="B131">
        <v>564.79998779296875</v>
      </c>
    </row>
    <row r="132" spans="1:2" x14ac:dyDescent="0.5">
      <c r="A132">
        <v>524.7440185546875</v>
      </c>
      <c r="B132">
        <v>1707</v>
      </c>
    </row>
    <row r="133" spans="1:2" x14ac:dyDescent="0.5">
      <c r="A133">
        <v>524.7540283203125</v>
      </c>
      <c r="B133">
        <v>11460</v>
      </c>
    </row>
    <row r="134" spans="1:2" x14ac:dyDescent="0.5">
      <c r="A134">
        <v>524.76397705078125</v>
      </c>
      <c r="B134">
        <v>61120</v>
      </c>
    </row>
    <row r="135" spans="1:2" x14ac:dyDescent="0.5">
      <c r="A135">
        <v>524.77398681640625</v>
      </c>
      <c r="B135">
        <v>127100</v>
      </c>
    </row>
    <row r="136" spans="1:2" x14ac:dyDescent="0.5">
      <c r="A136">
        <v>524.78399658203125</v>
      </c>
      <c r="B136">
        <v>117000</v>
      </c>
    </row>
    <row r="137" spans="1:2" x14ac:dyDescent="0.5">
      <c r="A137">
        <v>524.79400634765625</v>
      </c>
      <c r="B137">
        <v>48200</v>
      </c>
    </row>
    <row r="138" spans="1:2" x14ac:dyDescent="0.5">
      <c r="A138">
        <v>524.80401611328125</v>
      </c>
      <c r="B138">
        <v>8125</v>
      </c>
    </row>
    <row r="139" spans="1:2" x14ac:dyDescent="0.5">
      <c r="A139">
        <v>524.81402587890625</v>
      </c>
      <c r="B139">
        <v>1137</v>
      </c>
    </row>
    <row r="140" spans="1:2" x14ac:dyDescent="0.5">
      <c r="A140">
        <v>524.823974609375</v>
      </c>
      <c r="B140">
        <v>871</v>
      </c>
    </row>
    <row r="141" spans="1:2" x14ac:dyDescent="0.5">
      <c r="A141">
        <v>524.833984375</v>
      </c>
      <c r="B141">
        <v>1410</v>
      </c>
    </row>
    <row r="142" spans="1:2" x14ac:dyDescent="0.5">
      <c r="A142">
        <v>524.843994140625</v>
      </c>
      <c r="B142">
        <v>1689</v>
      </c>
    </row>
    <row r="143" spans="1:2" x14ac:dyDescent="0.5">
      <c r="A143">
        <v>524.85400390625</v>
      </c>
      <c r="B143">
        <v>1448</v>
      </c>
    </row>
    <row r="144" spans="1:2" x14ac:dyDescent="0.5">
      <c r="A144">
        <v>524.864013671875</v>
      </c>
      <c r="B144">
        <v>1022</v>
      </c>
    </row>
    <row r="145" spans="1:2" x14ac:dyDescent="0.5">
      <c r="A145">
        <v>524.8740234375</v>
      </c>
      <c r="B145">
        <v>613</v>
      </c>
    </row>
    <row r="146" spans="1:2" x14ac:dyDescent="0.5">
      <c r="A146">
        <v>524.88397216796875</v>
      </c>
      <c r="B146">
        <v>413.5</v>
      </c>
    </row>
    <row r="147" spans="1:2" x14ac:dyDescent="0.5">
      <c r="A147">
        <v>524.89398193359375</v>
      </c>
      <c r="B147">
        <v>508.20001220703125</v>
      </c>
    </row>
    <row r="148" spans="1:2" x14ac:dyDescent="0.5">
      <c r="A148">
        <v>524.90399169921875</v>
      </c>
      <c r="B148">
        <v>519.70001220703125</v>
      </c>
    </row>
    <row r="149" spans="1:2" x14ac:dyDescent="0.5">
      <c r="A149">
        <v>524.91400146484375</v>
      </c>
      <c r="B149">
        <v>311.5</v>
      </c>
    </row>
    <row r="150" spans="1:2" x14ac:dyDescent="0.5">
      <c r="A150">
        <v>524.92401123046875</v>
      </c>
      <c r="B150">
        <v>156.5</v>
      </c>
    </row>
    <row r="151" spans="1:2" x14ac:dyDescent="0.5">
      <c r="A151">
        <v>524.93402099609375</v>
      </c>
      <c r="B151">
        <v>107.5</v>
      </c>
    </row>
    <row r="152" spans="1:2" x14ac:dyDescent="0.5">
      <c r="A152">
        <v>524.9439697265625</v>
      </c>
      <c r="B152">
        <v>114.5</v>
      </c>
    </row>
    <row r="153" spans="1:2" x14ac:dyDescent="0.5">
      <c r="A153">
        <v>524.9539794921875</v>
      </c>
      <c r="B153">
        <v>189.80000305175781</v>
      </c>
    </row>
    <row r="154" spans="1:2" x14ac:dyDescent="0.5">
      <c r="A154">
        <v>524.9639892578125</v>
      </c>
      <c r="B154">
        <v>284.20001220703125</v>
      </c>
    </row>
    <row r="155" spans="1:2" x14ac:dyDescent="0.5">
      <c r="A155">
        <v>524.9739990234375</v>
      </c>
      <c r="B155">
        <v>339.29998779296875</v>
      </c>
    </row>
    <row r="156" spans="1:2" x14ac:dyDescent="0.5">
      <c r="A156">
        <v>524.9840087890625</v>
      </c>
      <c r="B156">
        <v>273.20001220703125</v>
      </c>
    </row>
    <row r="157" spans="1:2" x14ac:dyDescent="0.5">
      <c r="A157">
        <v>524.9940185546875</v>
      </c>
      <c r="B157">
        <v>165.80000305175781</v>
      </c>
    </row>
    <row r="158" spans="1:2" x14ac:dyDescent="0.5">
      <c r="A158">
        <v>525.0040283203125</v>
      </c>
      <c r="B158">
        <v>179.5</v>
      </c>
    </row>
    <row r="159" spans="1:2" x14ac:dyDescent="0.5">
      <c r="A159">
        <v>525.01397705078125</v>
      </c>
      <c r="B159">
        <v>227</v>
      </c>
    </row>
    <row r="160" spans="1:2" x14ac:dyDescent="0.5">
      <c r="A160">
        <v>525.02398681640625</v>
      </c>
      <c r="B160">
        <v>186</v>
      </c>
    </row>
    <row r="161" spans="1:2" x14ac:dyDescent="0.5">
      <c r="A161">
        <v>525.03399658203125</v>
      </c>
      <c r="B161">
        <v>169.5</v>
      </c>
    </row>
    <row r="162" spans="1:2" x14ac:dyDescent="0.5">
      <c r="A162">
        <v>525.04400634765625</v>
      </c>
      <c r="B162">
        <v>228.80000305175781</v>
      </c>
    </row>
    <row r="163" spans="1:2" x14ac:dyDescent="0.5">
      <c r="A163">
        <v>525.05401611328125</v>
      </c>
      <c r="B163">
        <v>252.30000305175781</v>
      </c>
    </row>
    <row r="164" spans="1:2" x14ac:dyDescent="0.5">
      <c r="A164">
        <v>525.06402587890625</v>
      </c>
      <c r="B164">
        <v>191</v>
      </c>
    </row>
    <row r="165" spans="1:2" x14ac:dyDescent="0.5">
      <c r="A165">
        <v>525.073974609375</v>
      </c>
      <c r="B165">
        <v>143.80000305175781</v>
      </c>
    </row>
    <row r="166" spans="1:2" x14ac:dyDescent="0.5">
      <c r="A166">
        <v>525.083984375</v>
      </c>
      <c r="B166">
        <v>191</v>
      </c>
    </row>
    <row r="167" spans="1:2" x14ac:dyDescent="0.5">
      <c r="A167">
        <v>525.093994140625</v>
      </c>
      <c r="B167">
        <v>238.80000305175781</v>
      </c>
    </row>
    <row r="168" spans="1:2" x14ac:dyDescent="0.5">
      <c r="A168">
        <v>525.10400390625</v>
      </c>
      <c r="B168">
        <v>237</v>
      </c>
    </row>
    <row r="169" spans="1:2" x14ac:dyDescent="0.5">
      <c r="A169">
        <v>525.114013671875</v>
      </c>
      <c r="B169">
        <v>223.5</v>
      </c>
    </row>
    <row r="170" spans="1:2" x14ac:dyDescent="0.5">
      <c r="A170">
        <v>525.1240234375</v>
      </c>
      <c r="B170">
        <v>181.69999694824219</v>
      </c>
    </row>
    <row r="171" spans="1:2" x14ac:dyDescent="0.5">
      <c r="A171">
        <v>525.13397216796875</v>
      </c>
      <c r="B171">
        <v>106.69999694824219</v>
      </c>
    </row>
    <row r="172" spans="1:2" x14ac:dyDescent="0.5">
      <c r="A172">
        <v>525.14398193359375</v>
      </c>
      <c r="B172">
        <v>66.75</v>
      </c>
    </row>
    <row r="173" spans="1:2" x14ac:dyDescent="0.5">
      <c r="A173">
        <v>525.15399169921875</v>
      </c>
      <c r="B173">
        <v>101</v>
      </c>
    </row>
    <row r="174" spans="1:2" x14ac:dyDescent="0.5">
      <c r="A174">
        <v>525.16400146484375</v>
      </c>
      <c r="B174">
        <v>154.5</v>
      </c>
    </row>
    <row r="175" spans="1:2" x14ac:dyDescent="0.5">
      <c r="A175">
        <v>525.17401123046875</v>
      </c>
      <c r="B175">
        <v>171.5</v>
      </c>
    </row>
    <row r="176" spans="1:2" x14ac:dyDescent="0.5">
      <c r="A176">
        <v>525.18499755859375</v>
      </c>
      <c r="B176">
        <v>155.5</v>
      </c>
    </row>
    <row r="177" spans="1:2" x14ac:dyDescent="0.5">
      <c r="A177">
        <v>525.19500732421875</v>
      </c>
      <c r="B177">
        <v>154.5</v>
      </c>
    </row>
    <row r="178" spans="1:2" x14ac:dyDescent="0.5">
      <c r="A178">
        <v>525.2039794921875</v>
      </c>
      <c r="B178">
        <v>186.30000305175781</v>
      </c>
    </row>
    <row r="179" spans="1:2" x14ac:dyDescent="0.5">
      <c r="A179">
        <v>525.2139892578125</v>
      </c>
      <c r="B179">
        <v>254.5</v>
      </c>
    </row>
    <row r="180" spans="1:2" x14ac:dyDescent="0.5">
      <c r="A180">
        <v>525.2239990234375</v>
      </c>
      <c r="B180">
        <v>330.5</v>
      </c>
    </row>
    <row r="181" spans="1:2" x14ac:dyDescent="0.5">
      <c r="A181">
        <v>525.2340087890625</v>
      </c>
      <c r="B181">
        <v>483.79998779296875</v>
      </c>
    </row>
    <row r="182" spans="1:2" x14ac:dyDescent="0.5">
      <c r="A182">
        <v>525.2449951171875</v>
      </c>
      <c r="B182">
        <v>1244</v>
      </c>
    </row>
    <row r="183" spans="1:2" x14ac:dyDescent="0.5">
      <c r="A183">
        <v>525.2550048828125</v>
      </c>
      <c r="B183">
        <v>6765</v>
      </c>
    </row>
    <row r="184" spans="1:2" x14ac:dyDescent="0.5">
      <c r="A184">
        <v>525.2650146484375</v>
      </c>
      <c r="B184">
        <v>39370</v>
      </c>
    </row>
    <row r="185" spans="1:2" x14ac:dyDescent="0.5">
      <c r="A185">
        <v>525.2750244140625</v>
      </c>
      <c r="B185">
        <v>94790</v>
      </c>
    </row>
    <row r="186" spans="1:2" x14ac:dyDescent="0.5">
      <c r="A186">
        <v>525.28497314453125</v>
      </c>
      <c r="B186">
        <v>103000</v>
      </c>
    </row>
    <row r="187" spans="1:2" x14ac:dyDescent="0.5">
      <c r="A187">
        <v>525.29400634765625</v>
      </c>
      <c r="B187">
        <v>51560</v>
      </c>
    </row>
    <row r="188" spans="1:2" x14ac:dyDescent="0.5">
      <c r="A188">
        <v>525.30499267578125</v>
      </c>
      <c r="B188">
        <v>10880</v>
      </c>
    </row>
    <row r="189" spans="1:2" x14ac:dyDescent="0.5">
      <c r="A189">
        <v>525.31500244140625</v>
      </c>
      <c r="B189">
        <v>1269</v>
      </c>
    </row>
    <row r="190" spans="1:2" x14ac:dyDescent="0.5">
      <c r="A190">
        <v>525.32501220703125</v>
      </c>
      <c r="B190">
        <v>543.29998779296875</v>
      </c>
    </row>
    <row r="191" spans="1:2" x14ac:dyDescent="0.5">
      <c r="A191">
        <v>525.33502197265625</v>
      </c>
      <c r="B191">
        <v>790.20001220703125</v>
      </c>
    </row>
    <row r="192" spans="1:2" x14ac:dyDescent="0.5">
      <c r="A192">
        <v>525.344970703125</v>
      </c>
      <c r="B192">
        <v>1011</v>
      </c>
    </row>
    <row r="193" spans="1:2" x14ac:dyDescent="0.5">
      <c r="A193">
        <v>525.35498046875</v>
      </c>
      <c r="B193">
        <v>918</v>
      </c>
    </row>
    <row r="194" spans="1:2" x14ac:dyDescent="0.5">
      <c r="A194">
        <v>525.364990234375</v>
      </c>
      <c r="B194">
        <v>597</v>
      </c>
    </row>
    <row r="195" spans="1:2" x14ac:dyDescent="0.5">
      <c r="A195">
        <v>525.375</v>
      </c>
      <c r="B195">
        <v>369.70001220703125</v>
      </c>
    </row>
    <row r="196" spans="1:2" x14ac:dyDescent="0.5">
      <c r="A196">
        <v>525.385009765625</v>
      </c>
      <c r="B196">
        <v>271</v>
      </c>
    </row>
    <row r="197" spans="1:2" x14ac:dyDescent="0.5">
      <c r="A197">
        <v>525.39501953125</v>
      </c>
      <c r="B197">
        <v>294.70001220703125</v>
      </c>
    </row>
    <row r="198" spans="1:2" x14ac:dyDescent="0.5">
      <c r="A198">
        <v>525.405029296875</v>
      </c>
      <c r="B198">
        <v>411.5</v>
      </c>
    </row>
    <row r="199" spans="1:2" x14ac:dyDescent="0.5">
      <c r="A199">
        <v>525.41497802734375</v>
      </c>
      <c r="B199">
        <v>363.5</v>
      </c>
    </row>
    <row r="200" spans="1:2" x14ac:dyDescent="0.5">
      <c r="A200">
        <v>525.42498779296875</v>
      </c>
      <c r="B200">
        <v>209.19999694824219</v>
      </c>
    </row>
    <row r="201" spans="1:2" x14ac:dyDescent="0.5">
      <c r="A201">
        <v>525.43499755859375</v>
      </c>
      <c r="B201">
        <v>125.80000305175781</v>
      </c>
    </row>
    <row r="202" spans="1:2" x14ac:dyDescent="0.5">
      <c r="A202">
        <v>525.44500732421875</v>
      </c>
      <c r="B202">
        <v>116.5</v>
      </c>
    </row>
    <row r="203" spans="1:2" x14ac:dyDescent="0.5">
      <c r="A203">
        <v>525.45501708984375</v>
      </c>
      <c r="B203">
        <v>171.80000305175781</v>
      </c>
    </row>
    <row r="204" spans="1:2" x14ac:dyDescent="0.5">
      <c r="A204">
        <v>525.46502685546875</v>
      </c>
      <c r="B204">
        <v>214.5</v>
      </c>
    </row>
    <row r="205" spans="1:2" x14ac:dyDescent="0.5">
      <c r="A205">
        <v>525.4749755859375</v>
      </c>
      <c r="B205">
        <v>223</v>
      </c>
    </row>
    <row r="206" spans="1:2" x14ac:dyDescent="0.5">
      <c r="A206">
        <v>525.4849853515625</v>
      </c>
      <c r="B206">
        <v>224.30000305175781</v>
      </c>
    </row>
    <row r="207" spans="1:2" x14ac:dyDescent="0.5">
      <c r="A207">
        <v>525.4949951171875</v>
      </c>
      <c r="B207">
        <v>200.19999694824219</v>
      </c>
    </row>
    <row r="208" spans="1:2" x14ac:dyDescent="0.5">
      <c r="A208">
        <v>525.5050048828125</v>
      </c>
      <c r="B208">
        <v>209.19999694824219</v>
      </c>
    </row>
    <row r="209" spans="1:2" x14ac:dyDescent="0.5">
      <c r="A209">
        <v>525.5150146484375</v>
      </c>
      <c r="B209">
        <v>236.80000305175781</v>
      </c>
    </row>
    <row r="210" spans="1:2" x14ac:dyDescent="0.5">
      <c r="A210">
        <v>525.5250244140625</v>
      </c>
      <c r="B210">
        <v>170.5</v>
      </c>
    </row>
    <row r="211" spans="1:2" x14ac:dyDescent="0.5">
      <c r="A211">
        <v>525.53497314453125</v>
      </c>
      <c r="B211">
        <v>87.25</v>
      </c>
    </row>
    <row r="212" spans="1:2" x14ac:dyDescent="0.5">
      <c r="A212">
        <v>525.54498291015625</v>
      </c>
      <c r="B212">
        <v>77.75</v>
      </c>
    </row>
    <row r="213" spans="1:2" x14ac:dyDescent="0.5">
      <c r="A213">
        <v>525.55499267578125</v>
      </c>
      <c r="B213">
        <v>96</v>
      </c>
    </row>
    <row r="214" spans="1:2" x14ac:dyDescent="0.5">
      <c r="A214">
        <v>525.56500244140625</v>
      </c>
      <c r="B214">
        <v>92.5</v>
      </c>
    </row>
    <row r="215" spans="1:2" x14ac:dyDescent="0.5">
      <c r="A215">
        <v>525.57501220703125</v>
      </c>
      <c r="B215">
        <v>91</v>
      </c>
    </row>
    <row r="216" spans="1:2" x14ac:dyDescent="0.5">
      <c r="A216">
        <v>525.58502197265625</v>
      </c>
      <c r="B216">
        <v>102.5</v>
      </c>
    </row>
    <row r="217" spans="1:2" x14ac:dyDescent="0.5">
      <c r="A217">
        <v>525.594970703125</v>
      </c>
      <c r="B217">
        <v>136</v>
      </c>
    </row>
    <row r="218" spans="1:2" x14ac:dyDescent="0.5">
      <c r="A218">
        <v>525.60498046875</v>
      </c>
      <c r="B218">
        <v>189</v>
      </c>
    </row>
    <row r="219" spans="1:2" x14ac:dyDescent="0.5">
      <c r="A219">
        <v>525.614990234375</v>
      </c>
      <c r="B219">
        <v>179.80000305175781</v>
      </c>
    </row>
    <row r="220" spans="1:2" x14ac:dyDescent="0.5">
      <c r="A220">
        <v>525.625</v>
      </c>
      <c r="B220">
        <v>146.80000305175781</v>
      </c>
    </row>
    <row r="221" spans="1:2" x14ac:dyDescent="0.5">
      <c r="A221">
        <v>525.635009765625</v>
      </c>
      <c r="B221">
        <v>136.69999694824219</v>
      </c>
    </row>
    <row r="222" spans="1:2" x14ac:dyDescent="0.5">
      <c r="A222">
        <v>525.64501953125</v>
      </c>
      <c r="B222">
        <v>129.30000305175781</v>
      </c>
    </row>
    <row r="223" spans="1:2" x14ac:dyDescent="0.5">
      <c r="A223">
        <v>525.655029296875</v>
      </c>
      <c r="B223">
        <v>123</v>
      </c>
    </row>
    <row r="224" spans="1:2" x14ac:dyDescent="0.5">
      <c r="A224">
        <v>525.66497802734375</v>
      </c>
      <c r="B224">
        <v>106.5</v>
      </c>
    </row>
    <row r="225" spans="1:2" x14ac:dyDescent="0.5">
      <c r="A225">
        <v>525.67498779296875</v>
      </c>
      <c r="B225">
        <v>137.69999694824219</v>
      </c>
    </row>
    <row r="226" spans="1:2" x14ac:dyDescent="0.5">
      <c r="A226">
        <v>525.68499755859375</v>
      </c>
      <c r="B226">
        <v>217.5</v>
      </c>
    </row>
    <row r="227" spans="1:2" x14ac:dyDescent="0.5">
      <c r="A227">
        <v>525.69500732421875</v>
      </c>
      <c r="B227">
        <v>296</v>
      </c>
    </row>
    <row r="228" spans="1:2" x14ac:dyDescent="0.5">
      <c r="A228">
        <v>525.70501708984375</v>
      </c>
      <c r="B228">
        <v>354</v>
      </c>
    </row>
    <row r="229" spans="1:2" x14ac:dyDescent="0.5">
      <c r="A229">
        <v>525.71502685546875</v>
      </c>
      <c r="B229">
        <v>349.5</v>
      </c>
    </row>
    <row r="230" spans="1:2" x14ac:dyDescent="0.5">
      <c r="A230">
        <v>525.7249755859375</v>
      </c>
      <c r="B230">
        <v>297.5</v>
      </c>
    </row>
    <row r="231" spans="1:2" x14ac:dyDescent="0.5">
      <c r="A231">
        <v>525.7349853515625</v>
      </c>
      <c r="B231">
        <v>328.79998779296875</v>
      </c>
    </row>
    <row r="232" spans="1:2" x14ac:dyDescent="0.5">
      <c r="A232">
        <v>525.7449951171875</v>
      </c>
      <c r="B232">
        <v>839</v>
      </c>
    </row>
    <row r="233" spans="1:2" x14ac:dyDescent="0.5">
      <c r="A233">
        <v>525.7550048828125</v>
      </c>
      <c r="B233">
        <v>4268</v>
      </c>
    </row>
    <row r="234" spans="1:2" x14ac:dyDescent="0.5">
      <c r="A234">
        <v>525.7650146484375</v>
      </c>
      <c r="B234">
        <v>21940</v>
      </c>
    </row>
    <row r="235" spans="1:2" x14ac:dyDescent="0.5">
      <c r="A235">
        <v>525.7750244140625</v>
      </c>
      <c r="B235">
        <v>59550</v>
      </c>
    </row>
    <row r="236" spans="1:2" x14ac:dyDescent="0.5">
      <c r="A236">
        <v>525.78497314453125</v>
      </c>
      <c r="B236">
        <v>77950</v>
      </c>
    </row>
    <row r="237" spans="1:2" x14ac:dyDescent="0.5">
      <c r="A237">
        <v>525.79498291015625</v>
      </c>
      <c r="B237">
        <v>49410</v>
      </c>
    </row>
    <row r="238" spans="1:2" x14ac:dyDescent="0.5">
      <c r="A238">
        <v>525.80499267578125</v>
      </c>
      <c r="B238">
        <v>15020</v>
      </c>
    </row>
    <row r="239" spans="1:2" x14ac:dyDescent="0.5">
      <c r="A239">
        <v>525.81500244140625</v>
      </c>
      <c r="B239">
        <v>2779</v>
      </c>
    </row>
    <row r="240" spans="1:2" x14ac:dyDescent="0.5">
      <c r="A240">
        <v>525.82501220703125</v>
      </c>
      <c r="B240">
        <v>635.5</v>
      </c>
    </row>
    <row r="241" spans="1:2" x14ac:dyDescent="0.5">
      <c r="A241">
        <v>525.83502197265625</v>
      </c>
      <c r="B241">
        <v>547.5</v>
      </c>
    </row>
    <row r="242" spans="1:2" x14ac:dyDescent="0.5">
      <c r="A242">
        <v>525.844970703125</v>
      </c>
      <c r="B242">
        <v>837</v>
      </c>
    </row>
    <row r="243" spans="1:2" x14ac:dyDescent="0.5">
      <c r="A243">
        <v>525.85498046875</v>
      </c>
      <c r="B243">
        <v>844.5</v>
      </c>
    </row>
    <row r="244" spans="1:2" x14ac:dyDescent="0.5">
      <c r="A244">
        <v>525.864990234375</v>
      </c>
      <c r="B244">
        <v>561.20001220703125</v>
      </c>
    </row>
    <row r="245" spans="1:2" x14ac:dyDescent="0.5">
      <c r="A245">
        <v>525.875</v>
      </c>
      <c r="B245">
        <v>321.20001220703125</v>
      </c>
    </row>
    <row r="246" spans="1:2" x14ac:dyDescent="0.5">
      <c r="A246">
        <v>525.885009765625</v>
      </c>
      <c r="B246">
        <v>228.80000305175781</v>
      </c>
    </row>
    <row r="247" spans="1:2" x14ac:dyDescent="0.5">
      <c r="A247">
        <v>525.89501953125</v>
      </c>
      <c r="B247">
        <v>250.5</v>
      </c>
    </row>
    <row r="248" spans="1:2" x14ac:dyDescent="0.5">
      <c r="A248">
        <v>525.905029296875</v>
      </c>
      <c r="B248">
        <v>324.29998779296875</v>
      </c>
    </row>
    <row r="249" spans="1:2" x14ac:dyDescent="0.5">
      <c r="A249">
        <v>525.91497802734375</v>
      </c>
      <c r="B249">
        <v>320.79998779296875</v>
      </c>
    </row>
    <row r="250" spans="1:2" x14ac:dyDescent="0.5">
      <c r="A250">
        <v>525.92498779296875</v>
      </c>
      <c r="B250">
        <v>198.19999694824219</v>
      </c>
    </row>
    <row r="251" spans="1:2" x14ac:dyDescent="0.5">
      <c r="A251">
        <v>525.93499755859375</v>
      </c>
      <c r="B251">
        <v>113.30000305175781</v>
      </c>
    </row>
    <row r="252" spans="1:2" x14ac:dyDescent="0.5">
      <c r="A252">
        <v>525.94500732421875</v>
      </c>
      <c r="B252">
        <v>108.30000305175781</v>
      </c>
    </row>
    <row r="253" spans="1:2" x14ac:dyDescent="0.5">
      <c r="A253">
        <v>525.95501708984375</v>
      </c>
      <c r="B253">
        <v>127.30000305175781</v>
      </c>
    </row>
    <row r="254" spans="1:2" x14ac:dyDescent="0.5">
      <c r="A254">
        <v>525.96502685546875</v>
      </c>
      <c r="B254">
        <v>200.69999694824219</v>
      </c>
    </row>
    <row r="255" spans="1:2" x14ac:dyDescent="0.5">
      <c r="A255">
        <v>525.9749755859375</v>
      </c>
      <c r="B255">
        <v>234.5</v>
      </c>
    </row>
    <row r="256" spans="1:2" x14ac:dyDescent="0.5">
      <c r="A256">
        <v>525.9849853515625</v>
      </c>
      <c r="B256">
        <v>164.30000305175781</v>
      </c>
    </row>
    <row r="257" spans="1:2" x14ac:dyDescent="0.5">
      <c r="A257">
        <v>525.9949951171875</v>
      </c>
      <c r="B257">
        <v>144.19999694824219</v>
      </c>
    </row>
    <row r="258" spans="1:2" x14ac:dyDescent="0.5">
      <c r="A258">
        <v>526.0050048828125</v>
      </c>
      <c r="B258">
        <v>230.30000305175781</v>
      </c>
    </row>
    <row r="259" spans="1:2" x14ac:dyDescent="0.5">
      <c r="A259">
        <v>526.0150146484375</v>
      </c>
      <c r="B259">
        <v>272.79998779296875</v>
      </c>
    </row>
    <row r="260" spans="1:2" x14ac:dyDescent="0.5">
      <c r="A260">
        <v>526.0250244140625</v>
      </c>
      <c r="B260">
        <v>201.5</v>
      </c>
    </row>
    <row r="261" spans="1:2" x14ac:dyDescent="0.5">
      <c r="A261">
        <v>526.03497314453125</v>
      </c>
      <c r="B261">
        <v>131</v>
      </c>
    </row>
    <row r="262" spans="1:2" x14ac:dyDescent="0.5">
      <c r="A262">
        <v>526.04498291015625</v>
      </c>
      <c r="B262">
        <v>134.30000305175781</v>
      </c>
    </row>
    <row r="263" spans="1:2" x14ac:dyDescent="0.5">
      <c r="A263">
        <v>526.05499267578125</v>
      </c>
      <c r="B263">
        <v>155</v>
      </c>
    </row>
    <row r="264" spans="1:2" x14ac:dyDescent="0.5">
      <c r="A264">
        <v>526.06500244140625</v>
      </c>
      <c r="B264">
        <v>156.30000305175781</v>
      </c>
    </row>
    <row r="265" spans="1:2" x14ac:dyDescent="0.5">
      <c r="A265">
        <v>526.07501220703125</v>
      </c>
      <c r="B265">
        <v>179.5</v>
      </c>
    </row>
    <row r="266" spans="1:2" x14ac:dyDescent="0.5">
      <c r="A266">
        <v>526.08502197265625</v>
      </c>
      <c r="B266">
        <v>202.30000305175781</v>
      </c>
    </row>
    <row r="267" spans="1:2" x14ac:dyDescent="0.5">
      <c r="A267">
        <v>526.094970703125</v>
      </c>
      <c r="B267">
        <v>161</v>
      </c>
    </row>
    <row r="268" spans="1:2" x14ac:dyDescent="0.5">
      <c r="A268">
        <v>526.10498046875</v>
      </c>
      <c r="B268">
        <v>110.30000305175781</v>
      </c>
    </row>
    <row r="269" spans="1:2" x14ac:dyDescent="0.5">
      <c r="A269">
        <v>526.114990234375</v>
      </c>
      <c r="B269">
        <v>104</v>
      </c>
    </row>
    <row r="270" spans="1:2" x14ac:dyDescent="0.5">
      <c r="A270">
        <v>526.125</v>
      </c>
      <c r="B270">
        <v>117</v>
      </c>
    </row>
    <row r="271" spans="1:2" x14ac:dyDescent="0.5">
      <c r="A271">
        <v>526.135009765625</v>
      </c>
      <c r="B271">
        <v>131</v>
      </c>
    </row>
    <row r="272" spans="1:2" x14ac:dyDescent="0.5">
      <c r="A272">
        <v>526.14501953125</v>
      </c>
      <c r="B272">
        <v>145.5</v>
      </c>
    </row>
    <row r="273" spans="1:2" x14ac:dyDescent="0.5">
      <c r="A273">
        <v>526.155029296875</v>
      </c>
      <c r="B273">
        <v>161.5</v>
      </c>
    </row>
    <row r="274" spans="1:2" x14ac:dyDescent="0.5">
      <c r="A274">
        <v>526.16497802734375</v>
      </c>
      <c r="B274">
        <v>165.5</v>
      </c>
    </row>
    <row r="275" spans="1:2" x14ac:dyDescent="0.5">
      <c r="A275">
        <v>526.17498779296875</v>
      </c>
      <c r="B275">
        <v>154</v>
      </c>
    </row>
    <row r="276" spans="1:2" x14ac:dyDescent="0.5">
      <c r="A276">
        <v>526.18499755859375</v>
      </c>
      <c r="B276">
        <v>161</v>
      </c>
    </row>
    <row r="277" spans="1:2" x14ac:dyDescent="0.5">
      <c r="A277">
        <v>526.19500732421875</v>
      </c>
      <c r="B277">
        <v>169</v>
      </c>
    </row>
    <row r="278" spans="1:2" x14ac:dyDescent="0.5">
      <c r="A278">
        <v>526.20501708984375</v>
      </c>
      <c r="B278">
        <v>152</v>
      </c>
    </row>
    <row r="279" spans="1:2" x14ac:dyDescent="0.5">
      <c r="A279">
        <v>526.21502685546875</v>
      </c>
      <c r="B279">
        <v>173.80000305175781</v>
      </c>
    </row>
    <row r="280" spans="1:2" x14ac:dyDescent="0.5">
      <c r="A280">
        <v>526.2249755859375</v>
      </c>
      <c r="B280">
        <v>252.30000305175781</v>
      </c>
    </row>
    <row r="281" spans="1:2" x14ac:dyDescent="0.5">
      <c r="A281">
        <v>526.2349853515625</v>
      </c>
      <c r="B281">
        <v>330.5</v>
      </c>
    </row>
    <row r="282" spans="1:2" x14ac:dyDescent="0.5">
      <c r="A282">
        <v>526.2449951171875</v>
      </c>
      <c r="B282">
        <v>590.70001220703125</v>
      </c>
    </row>
    <row r="283" spans="1:2" x14ac:dyDescent="0.5">
      <c r="A283">
        <v>526.2550048828125</v>
      </c>
      <c r="B283">
        <v>2273</v>
      </c>
    </row>
    <row r="284" spans="1:2" x14ac:dyDescent="0.5">
      <c r="A284">
        <v>526.2659912109375</v>
      </c>
      <c r="B284">
        <v>15250</v>
      </c>
    </row>
    <row r="285" spans="1:2" x14ac:dyDescent="0.5">
      <c r="A285">
        <v>526.2760009765625</v>
      </c>
      <c r="B285">
        <v>58150</v>
      </c>
    </row>
    <row r="286" spans="1:2" x14ac:dyDescent="0.5">
      <c r="A286">
        <v>526.2860107421875</v>
      </c>
      <c r="B286">
        <v>99710</v>
      </c>
    </row>
    <row r="287" spans="1:2" x14ac:dyDescent="0.5">
      <c r="A287">
        <v>526.2960205078125</v>
      </c>
      <c r="B287">
        <v>80660</v>
      </c>
    </row>
    <row r="288" spans="1:2" x14ac:dyDescent="0.5">
      <c r="A288">
        <v>526.3060302734375</v>
      </c>
      <c r="B288">
        <v>29890</v>
      </c>
    </row>
    <row r="289" spans="1:2" x14ac:dyDescent="0.5">
      <c r="A289">
        <v>526.31597900390625</v>
      </c>
      <c r="B289">
        <v>4825</v>
      </c>
    </row>
    <row r="290" spans="1:2" x14ac:dyDescent="0.5">
      <c r="A290">
        <v>526.32598876953125</v>
      </c>
      <c r="B290">
        <v>879.70001220703125</v>
      </c>
    </row>
    <row r="291" spans="1:2" x14ac:dyDescent="0.5">
      <c r="A291">
        <v>526.33599853515625</v>
      </c>
      <c r="B291">
        <v>506.29998779296875</v>
      </c>
    </row>
    <row r="292" spans="1:2" x14ac:dyDescent="0.5">
      <c r="A292">
        <v>526.34600830078125</v>
      </c>
      <c r="B292">
        <v>690.5</v>
      </c>
    </row>
    <row r="293" spans="1:2" x14ac:dyDescent="0.5">
      <c r="A293">
        <v>526.35601806640625</v>
      </c>
      <c r="B293">
        <v>787.5</v>
      </c>
    </row>
    <row r="294" spans="1:2" x14ac:dyDescent="0.5">
      <c r="A294">
        <v>526.36602783203125</v>
      </c>
      <c r="B294">
        <v>542.79998779296875</v>
      </c>
    </row>
    <row r="295" spans="1:2" x14ac:dyDescent="0.5">
      <c r="A295">
        <v>526.3759765625</v>
      </c>
      <c r="B295">
        <v>251.5</v>
      </c>
    </row>
    <row r="296" spans="1:2" x14ac:dyDescent="0.5">
      <c r="A296">
        <v>526.385986328125</v>
      </c>
      <c r="B296">
        <v>127.80000305175781</v>
      </c>
    </row>
    <row r="297" spans="1:2" x14ac:dyDescent="0.5">
      <c r="A297">
        <v>526.39599609375</v>
      </c>
      <c r="B297">
        <v>203.80000305175781</v>
      </c>
    </row>
    <row r="298" spans="1:2" x14ac:dyDescent="0.5">
      <c r="A298">
        <v>526.406005859375</v>
      </c>
      <c r="B298">
        <v>346</v>
      </c>
    </row>
    <row r="299" spans="1:2" x14ac:dyDescent="0.5">
      <c r="A299">
        <v>526.416015625</v>
      </c>
      <c r="B299">
        <v>338.20001220703125</v>
      </c>
    </row>
    <row r="300" spans="1:2" x14ac:dyDescent="0.5">
      <c r="A300">
        <v>526.426025390625</v>
      </c>
      <c r="B300">
        <v>248</v>
      </c>
    </row>
    <row r="301" spans="1:2" x14ac:dyDescent="0.5">
      <c r="A301">
        <v>526.43597412109375</v>
      </c>
      <c r="B301">
        <v>155.30000305175781</v>
      </c>
    </row>
    <row r="302" spans="1:2" x14ac:dyDescent="0.5">
      <c r="A302">
        <v>526.44598388671875</v>
      </c>
      <c r="B302">
        <v>112.30000305175781</v>
      </c>
    </row>
    <row r="303" spans="1:2" x14ac:dyDescent="0.5">
      <c r="A303">
        <v>526.45599365234375</v>
      </c>
      <c r="B303">
        <v>156</v>
      </c>
    </row>
    <row r="304" spans="1:2" x14ac:dyDescent="0.5">
      <c r="A304">
        <v>526.46600341796875</v>
      </c>
      <c r="B304">
        <v>229.5</v>
      </c>
    </row>
    <row r="305" spans="1:2" x14ac:dyDescent="0.5">
      <c r="A305">
        <v>526.47601318359375</v>
      </c>
      <c r="B305">
        <v>298.20001220703125</v>
      </c>
    </row>
    <row r="306" spans="1:2" x14ac:dyDescent="0.5">
      <c r="A306">
        <v>526.48602294921875</v>
      </c>
      <c r="B306">
        <v>292.5</v>
      </c>
    </row>
    <row r="307" spans="1:2" x14ac:dyDescent="0.5">
      <c r="A307">
        <v>526.4959716796875</v>
      </c>
      <c r="B307">
        <v>192.80000305175781</v>
      </c>
    </row>
    <row r="308" spans="1:2" x14ac:dyDescent="0.5">
      <c r="A308">
        <v>526.5059814453125</v>
      </c>
      <c r="B308">
        <v>102.30000305175781</v>
      </c>
    </row>
    <row r="309" spans="1:2" x14ac:dyDescent="0.5">
      <c r="A309">
        <v>526.5159912109375</v>
      </c>
      <c r="B309">
        <v>100.19999694824219</v>
      </c>
    </row>
    <row r="310" spans="1:2" x14ac:dyDescent="0.5">
      <c r="A310">
        <v>526.5260009765625</v>
      </c>
      <c r="B310">
        <v>142.80000305175781</v>
      </c>
    </row>
    <row r="311" spans="1:2" x14ac:dyDescent="0.5">
      <c r="A311">
        <v>526.5360107421875</v>
      </c>
      <c r="B311">
        <v>164.30000305175781</v>
      </c>
    </row>
    <row r="312" spans="1:2" x14ac:dyDescent="0.5">
      <c r="A312">
        <v>526.5460205078125</v>
      </c>
      <c r="B312">
        <v>150.80000305175781</v>
      </c>
    </row>
    <row r="313" spans="1:2" x14ac:dyDescent="0.5">
      <c r="A313">
        <v>526.5560302734375</v>
      </c>
      <c r="B313">
        <v>119</v>
      </c>
    </row>
    <row r="314" spans="1:2" x14ac:dyDescent="0.5">
      <c r="A314">
        <v>526.56597900390625</v>
      </c>
      <c r="B314">
        <v>118</v>
      </c>
    </row>
    <row r="315" spans="1:2" x14ac:dyDescent="0.5">
      <c r="A315">
        <v>526.57598876953125</v>
      </c>
      <c r="B315">
        <v>126.5</v>
      </c>
    </row>
    <row r="316" spans="1:2" x14ac:dyDescent="0.5">
      <c r="A316">
        <v>526.58599853515625</v>
      </c>
      <c r="B316">
        <v>126.30000305175781</v>
      </c>
    </row>
    <row r="317" spans="1:2" x14ac:dyDescent="0.5">
      <c r="A317">
        <v>526.59600830078125</v>
      </c>
      <c r="B317">
        <v>139.30000305175781</v>
      </c>
    </row>
    <row r="318" spans="1:2" x14ac:dyDescent="0.5">
      <c r="A318">
        <v>526.60601806640625</v>
      </c>
      <c r="B318">
        <v>138.5</v>
      </c>
    </row>
    <row r="319" spans="1:2" x14ac:dyDescent="0.5">
      <c r="A319">
        <v>526.61602783203125</v>
      </c>
      <c r="B319">
        <v>165</v>
      </c>
    </row>
    <row r="320" spans="1:2" x14ac:dyDescent="0.5">
      <c r="A320">
        <v>526.6259765625</v>
      </c>
      <c r="B320">
        <v>209.80000305175781</v>
      </c>
    </row>
    <row r="321" spans="1:2" x14ac:dyDescent="0.5">
      <c r="A321">
        <v>526.635986328125</v>
      </c>
      <c r="B321">
        <v>197</v>
      </c>
    </row>
    <row r="322" spans="1:2" x14ac:dyDescent="0.5">
      <c r="A322">
        <v>526.64599609375</v>
      </c>
      <c r="B322">
        <v>178.30000305175781</v>
      </c>
    </row>
    <row r="323" spans="1:2" x14ac:dyDescent="0.5">
      <c r="A323">
        <v>526.656005859375</v>
      </c>
      <c r="B323">
        <v>207.80000305175781</v>
      </c>
    </row>
    <row r="324" spans="1:2" x14ac:dyDescent="0.5">
      <c r="A324">
        <v>526.666015625</v>
      </c>
      <c r="B324">
        <v>246.5</v>
      </c>
    </row>
    <row r="325" spans="1:2" x14ac:dyDescent="0.5">
      <c r="A325">
        <v>526.676025390625</v>
      </c>
      <c r="B325">
        <v>246.19999694824219</v>
      </c>
    </row>
    <row r="326" spans="1:2" x14ac:dyDescent="0.5">
      <c r="A326">
        <v>526.68597412109375</v>
      </c>
      <c r="B326">
        <v>209.5</v>
      </c>
    </row>
    <row r="327" spans="1:2" x14ac:dyDescent="0.5">
      <c r="A327">
        <v>526.69598388671875</v>
      </c>
      <c r="B327">
        <v>190</v>
      </c>
    </row>
    <row r="328" spans="1:2" x14ac:dyDescent="0.5">
      <c r="A328">
        <v>526.70599365234375</v>
      </c>
      <c r="B328">
        <v>234.19999694824219</v>
      </c>
    </row>
    <row r="329" spans="1:2" x14ac:dyDescent="0.5">
      <c r="A329">
        <v>526.71600341796875</v>
      </c>
      <c r="B329">
        <v>306</v>
      </c>
    </row>
    <row r="330" spans="1:2" x14ac:dyDescent="0.5">
      <c r="A330">
        <v>526.72601318359375</v>
      </c>
      <c r="B330">
        <v>345</v>
      </c>
    </row>
    <row r="331" spans="1:2" x14ac:dyDescent="0.5">
      <c r="A331">
        <v>526.73602294921875</v>
      </c>
      <c r="B331">
        <v>389.29998779296875</v>
      </c>
    </row>
    <row r="332" spans="1:2" x14ac:dyDescent="0.5">
      <c r="A332">
        <v>526.7459716796875</v>
      </c>
      <c r="B332">
        <v>522.5</v>
      </c>
    </row>
    <row r="333" spans="1:2" x14ac:dyDescent="0.5">
      <c r="A333">
        <v>526.7559814453125</v>
      </c>
      <c r="B333">
        <v>1385</v>
      </c>
    </row>
    <row r="334" spans="1:2" x14ac:dyDescent="0.5">
      <c r="A334">
        <v>526.7659912109375</v>
      </c>
      <c r="B334">
        <v>11280</v>
      </c>
    </row>
    <row r="335" spans="1:2" x14ac:dyDescent="0.5">
      <c r="A335">
        <v>526.7760009765625</v>
      </c>
      <c r="B335">
        <v>63480</v>
      </c>
    </row>
    <row r="336" spans="1:2" x14ac:dyDescent="0.5">
      <c r="A336">
        <v>526.7860107421875</v>
      </c>
      <c r="B336">
        <v>134900</v>
      </c>
    </row>
    <row r="337" spans="1:2" x14ac:dyDescent="0.5">
      <c r="A337">
        <v>526.7960205078125</v>
      </c>
      <c r="B337">
        <v>126200</v>
      </c>
    </row>
    <row r="338" spans="1:2" x14ac:dyDescent="0.5">
      <c r="A338">
        <v>526.8060302734375</v>
      </c>
      <c r="B338">
        <v>52530</v>
      </c>
    </row>
    <row r="339" spans="1:2" x14ac:dyDescent="0.5">
      <c r="A339">
        <v>526.81597900390625</v>
      </c>
      <c r="B339">
        <v>8948</v>
      </c>
    </row>
    <row r="340" spans="1:2" x14ac:dyDescent="0.5">
      <c r="A340">
        <v>526.8270263671875</v>
      </c>
      <c r="B340">
        <v>1397</v>
      </c>
    </row>
    <row r="341" spans="1:2" x14ac:dyDescent="0.5">
      <c r="A341">
        <v>526.83697509765625</v>
      </c>
      <c r="B341">
        <v>907.79998779296875</v>
      </c>
    </row>
    <row r="342" spans="1:2" x14ac:dyDescent="0.5">
      <c r="A342">
        <v>526.84698486328125</v>
      </c>
      <c r="B342">
        <v>1484</v>
      </c>
    </row>
    <row r="343" spans="1:2" x14ac:dyDescent="0.5">
      <c r="A343">
        <v>526.85699462890625</v>
      </c>
      <c r="B343">
        <v>1711</v>
      </c>
    </row>
    <row r="344" spans="1:2" x14ac:dyDescent="0.5">
      <c r="A344">
        <v>526.86700439453125</v>
      </c>
      <c r="B344">
        <v>1174</v>
      </c>
    </row>
    <row r="345" spans="1:2" x14ac:dyDescent="0.5">
      <c r="A345">
        <v>526.87701416015625</v>
      </c>
      <c r="B345">
        <v>564.5</v>
      </c>
    </row>
    <row r="346" spans="1:2" x14ac:dyDescent="0.5">
      <c r="A346">
        <v>526.88702392578125</v>
      </c>
      <c r="B346">
        <v>328</v>
      </c>
    </row>
    <row r="347" spans="1:2" x14ac:dyDescent="0.5">
      <c r="A347">
        <v>526.89697265625</v>
      </c>
      <c r="B347">
        <v>297.5</v>
      </c>
    </row>
    <row r="348" spans="1:2" x14ac:dyDescent="0.5">
      <c r="A348">
        <v>526.906982421875</v>
      </c>
      <c r="B348">
        <v>439.79998779296875</v>
      </c>
    </row>
    <row r="349" spans="1:2" x14ac:dyDescent="0.5">
      <c r="A349">
        <v>526.9169921875</v>
      </c>
      <c r="B349">
        <v>594.5</v>
      </c>
    </row>
    <row r="350" spans="1:2" x14ac:dyDescent="0.5">
      <c r="A350">
        <v>526.927001953125</v>
      </c>
      <c r="B350">
        <v>464.29998779296875</v>
      </c>
    </row>
    <row r="351" spans="1:2" x14ac:dyDescent="0.5">
      <c r="A351">
        <v>526.93701171875</v>
      </c>
      <c r="B351">
        <v>231</v>
      </c>
    </row>
    <row r="352" spans="1:2" x14ac:dyDescent="0.5">
      <c r="A352">
        <v>526.947021484375</v>
      </c>
      <c r="B352">
        <v>173.80000305175781</v>
      </c>
    </row>
    <row r="353" spans="1:2" x14ac:dyDescent="0.5">
      <c r="A353">
        <v>526.95697021484375</v>
      </c>
      <c r="B353">
        <v>186.69999694824219</v>
      </c>
    </row>
    <row r="354" spans="1:2" x14ac:dyDescent="0.5">
      <c r="A354">
        <v>526.96697998046875</v>
      </c>
      <c r="B354">
        <v>289.5</v>
      </c>
    </row>
    <row r="355" spans="1:2" x14ac:dyDescent="0.5">
      <c r="A355">
        <v>526.97698974609375</v>
      </c>
      <c r="B355">
        <v>541</v>
      </c>
    </row>
    <row r="356" spans="1:2" x14ac:dyDescent="0.5">
      <c r="A356">
        <v>526.98699951171875</v>
      </c>
      <c r="B356">
        <v>603.70001220703125</v>
      </c>
    </row>
    <row r="357" spans="1:2" x14ac:dyDescent="0.5">
      <c r="A357">
        <v>526.99700927734375</v>
      </c>
      <c r="B357">
        <v>368.5</v>
      </c>
    </row>
    <row r="358" spans="1:2" x14ac:dyDescent="0.5">
      <c r="A358">
        <v>527.00701904296875</v>
      </c>
      <c r="B358">
        <v>168</v>
      </c>
    </row>
    <row r="359" spans="1:2" x14ac:dyDescent="0.5">
      <c r="A359">
        <v>527.01702880859375</v>
      </c>
      <c r="B359">
        <v>105.80000305175781</v>
      </c>
    </row>
    <row r="360" spans="1:2" x14ac:dyDescent="0.5">
      <c r="A360">
        <v>527.0269775390625</v>
      </c>
      <c r="B360">
        <v>98.25</v>
      </c>
    </row>
    <row r="361" spans="1:2" x14ac:dyDescent="0.5">
      <c r="A361">
        <v>527.0369873046875</v>
      </c>
      <c r="B361">
        <v>119.80000305175781</v>
      </c>
    </row>
    <row r="362" spans="1:2" x14ac:dyDescent="0.5">
      <c r="A362">
        <v>527.0469970703125</v>
      </c>
      <c r="B362">
        <v>132.30000305175781</v>
      </c>
    </row>
    <row r="363" spans="1:2" x14ac:dyDescent="0.5">
      <c r="A363">
        <v>527.0570068359375</v>
      </c>
      <c r="B363">
        <v>109</v>
      </c>
    </row>
    <row r="364" spans="1:2" x14ac:dyDescent="0.5">
      <c r="A364">
        <v>527.0670166015625</v>
      </c>
      <c r="B364">
        <v>87.25</v>
      </c>
    </row>
    <row r="365" spans="1:2" x14ac:dyDescent="0.5">
      <c r="A365">
        <v>527.0770263671875</v>
      </c>
      <c r="B365">
        <v>103</v>
      </c>
    </row>
    <row r="366" spans="1:2" x14ac:dyDescent="0.5">
      <c r="A366">
        <v>527.08697509765625</v>
      </c>
      <c r="B366">
        <v>158</v>
      </c>
    </row>
    <row r="367" spans="1:2" x14ac:dyDescent="0.5">
      <c r="A367">
        <v>527.09698486328125</v>
      </c>
      <c r="B367">
        <v>214.5</v>
      </c>
    </row>
    <row r="368" spans="1:2" x14ac:dyDescent="0.5">
      <c r="A368">
        <v>527.10699462890625</v>
      </c>
      <c r="B368">
        <v>189.30000305175781</v>
      </c>
    </row>
    <row r="369" spans="1:2" x14ac:dyDescent="0.5">
      <c r="A369">
        <v>527.11700439453125</v>
      </c>
      <c r="B369">
        <v>110.5</v>
      </c>
    </row>
    <row r="370" spans="1:2" x14ac:dyDescent="0.5">
      <c r="A370">
        <v>527.12701416015625</v>
      </c>
      <c r="B370">
        <v>72</v>
      </c>
    </row>
    <row r="371" spans="1:2" x14ac:dyDescent="0.5">
      <c r="A371">
        <v>527.13702392578125</v>
      </c>
      <c r="B371">
        <v>84.25</v>
      </c>
    </row>
    <row r="372" spans="1:2" x14ac:dyDescent="0.5">
      <c r="A372">
        <v>527.14697265625</v>
      </c>
      <c r="B372">
        <v>103.80000305175781</v>
      </c>
    </row>
    <row r="373" spans="1:2" x14ac:dyDescent="0.5">
      <c r="A373">
        <v>527.156982421875</v>
      </c>
      <c r="B373">
        <v>106.69999694824219</v>
      </c>
    </row>
    <row r="374" spans="1:2" x14ac:dyDescent="0.5">
      <c r="A374">
        <v>527.1669921875</v>
      </c>
      <c r="B374">
        <v>123.5</v>
      </c>
    </row>
    <row r="375" spans="1:2" x14ac:dyDescent="0.5">
      <c r="A375">
        <v>527.177001953125</v>
      </c>
      <c r="B375">
        <v>155.5</v>
      </c>
    </row>
    <row r="376" spans="1:2" x14ac:dyDescent="0.5">
      <c r="A376">
        <v>527.18701171875</v>
      </c>
      <c r="B376">
        <v>189.80000305175781</v>
      </c>
    </row>
    <row r="377" spans="1:2" x14ac:dyDescent="0.5">
      <c r="A377">
        <v>527.197021484375</v>
      </c>
      <c r="B377">
        <v>198.5</v>
      </c>
    </row>
    <row r="378" spans="1:2" x14ac:dyDescent="0.5">
      <c r="A378">
        <v>527.20697021484375</v>
      </c>
      <c r="B378">
        <v>146.80000305175781</v>
      </c>
    </row>
    <row r="379" spans="1:2" x14ac:dyDescent="0.5">
      <c r="A379">
        <v>527.21697998046875</v>
      </c>
      <c r="B379">
        <v>138.80000305175781</v>
      </c>
    </row>
    <row r="380" spans="1:2" x14ac:dyDescent="0.5">
      <c r="A380">
        <v>527.22698974609375</v>
      </c>
      <c r="B380">
        <v>245.30000305175781</v>
      </c>
    </row>
    <row r="381" spans="1:2" x14ac:dyDescent="0.5">
      <c r="A381">
        <v>527.23699951171875</v>
      </c>
      <c r="B381">
        <v>386.79998779296875</v>
      </c>
    </row>
    <row r="382" spans="1:2" x14ac:dyDescent="0.5">
      <c r="A382">
        <v>527.24700927734375</v>
      </c>
      <c r="B382">
        <v>544.5</v>
      </c>
    </row>
    <row r="383" spans="1:2" x14ac:dyDescent="0.5">
      <c r="A383">
        <v>527.25799560546875</v>
      </c>
      <c r="B383">
        <v>1371</v>
      </c>
    </row>
    <row r="384" spans="1:2" x14ac:dyDescent="0.5">
      <c r="A384">
        <v>527.26800537109375</v>
      </c>
      <c r="B384">
        <v>8020</v>
      </c>
    </row>
    <row r="385" spans="1:2" x14ac:dyDescent="0.5">
      <c r="A385">
        <v>527.27801513671875</v>
      </c>
      <c r="B385">
        <v>45890</v>
      </c>
    </row>
    <row r="386" spans="1:2" x14ac:dyDescent="0.5">
      <c r="A386">
        <v>527.28802490234375</v>
      </c>
      <c r="B386">
        <v>109700</v>
      </c>
    </row>
    <row r="387" spans="1:2" x14ac:dyDescent="0.5">
      <c r="A387">
        <v>527.2979736328125</v>
      </c>
      <c r="B387">
        <v>117500</v>
      </c>
    </row>
    <row r="388" spans="1:2" x14ac:dyDescent="0.5">
      <c r="A388">
        <v>527.3079833984375</v>
      </c>
      <c r="B388">
        <v>56520</v>
      </c>
    </row>
    <row r="389" spans="1:2" x14ac:dyDescent="0.5">
      <c r="A389">
        <v>527.3179931640625</v>
      </c>
      <c r="B389">
        <v>10990</v>
      </c>
    </row>
    <row r="390" spans="1:2" x14ac:dyDescent="0.5">
      <c r="A390">
        <v>527.3280029296875</v>
      </c>
      <c r="B390">
        <v>1467</v>
      </c>
    </row>
    <row r="391" spans="1:2" x14ac:dyDescent="0.5">
      <c r="A391">
        <v>527.3380126953125</v>
      </c>
      <c r="B391">
        <v>535.5</v>
      </c>
    </row>
    <row r="392" spans="1:2" x14ac:dyDescent="0.5">
      <c r="A392">
        <v>527.3480224609375</v>
      </c>
      <c r="B392">
        <v>830</v>
      </c>
    </row>
    <row r="393" spans="1:2" x14ac:dyDescent="0.5">
      <c r="A393">
        <v>527.35797119140625</v>
      </c>
      <c r="B393">
        <v>1088</v>
      </c>
    </row>
    <row r="394" spans="1:2" x14ac:dyDescent="0.5">
      <c r="A394">
        <v>527.36798095703125</v>
      </c>
      <c r="B394">
        <v>760</v>
      </c>
    </row>
    <row r="395" spans="1:2" x14ac:dyDescent="0.5">
      <c r="A395">
        <v>527.37799072265625</v>
      </c>
      <c r="B395">
        <v>327.70001220703125</v>
      </c>
    </row>
    <row r="396" spans="1:2" x14ac:dyDescent="0.5">
      <c r="A396">
        <v>527.38800048828125</v>
      </c>
      <c r="B396">
        <v>147.19999694824219</v>
      </c>
    </row>
    <row r="397" spans="1:2" x14ac:dyDescent="0.5">
      <c r="A397">
        <v>527.39801025390625</v>
      </c>
      <c r="B397">
        <v>212</v>
      </c>
    </row>
    <row r="398" spans="1:2" x14ac:dyDescent="0.5">
      <c r="A398">
        <v>527.40802001953125</v>
      </c>
      <c r="B398">
        <v>452</v>
      </c>
    </row>
    <row r="399" spans="1:2" x14ac:dyDescent="0.5">
      <c r="A399">
        <v>527.41802978515625</v>
      </c>
      <c r="B399">
        <v>551.29998779296875</v>
      </c>
    </row>
    <row r="400" spans="1:2" x14ac:dyDescent="0.5">
      <c r="A400">
        <v>527.427978515625</v>
      </c>
      <c r="B400">
        <v>370.5</v>
      </c>
    </row>
    <row r="401" spans="1:2" x14ac:dyDescent="0.5">
      <c r="A401">
        <v>527.43798828125</v>
      </c>
      <c r="B401">
        <v>186</v>
      </c>
    </row>
    <row r="402" spans="1:2" x14ac:dyDescent="0.5">
      <c r="A402">
        <v>527.447998046875</v>
      </c>
      <c r="B402">
        <v>121.80000305175781</v>
      </c>
    </row>
    <row r="403" spans="1:2" x14ac:dyDescent="0.5">
      <c r="A403">
        <v>527.4580078125</v>
      </c>
      <c r="B403">
        <v>123.80000305175781</v>
      </c>
    </row>
    <row r="404" spans="1:2" x14ac:dyDescent="0.5">
      <c r="A404">
        <v>527.468017578125</v>
      </c>
      <c r="B404">
        <v>199.19999694824219</v>
      </c>
    </row>
    <row r="405" spans="1:2" x14ac:dyDescent="0.5">
      <c r="A405">
        <v>527.47802734375</v>
      </c>
      <c r="B405">
        <v>281.29998779296875</v>
      </c>
    </row>
    <row r="406" spans="1:2" x14ac:dyDescent="0.5">
      <c r="A406">
        <v>527.48797607421875</v>
      </c>
      <c r="B406">
        <v>292.79998779296875</v>
      </c>
    </row>
    <row r="407" spans="1:2" x14ac:dyDescent="0.5">
      <c r="A407">
        <v>527.49798583984375</v>
      </c>
      <c r="B407">
        <v>245</v>
      </c>
    </row>
    <row r="408" spans="1:2" x14ac:dyDescent="0.5">
      <c r="A408">
        <v>527.50799560546875</v>
      </c>
      <c r="B408">
        <v>206.69999694824219</v>
      </c>
    </row>
    <row r="409" spans="1:2" x14ac:dyDescent="0.5">
      <c r="A409">
        <v>527.51800537109375</v>
      </c>
      <c r="B409">
        <v>202.30000305175781</v>
      </c>
    </row>
    <row r="410" spans="1:2" x14ac:dyDescent="0.5">
      <c r="A410">
        <v>527.52801513671875</v>
      </c>
      <c r="B410">
        <v>210.5</v>
      </c>
    </row>
    <row r="411" spans="1:2" x14ac:dyDescent="0.5">
      <c r="A411">
        <v>527.53802490234375</v>
      </c>
      <c r="B411">
        <v>208.69999694824219</v>
      </c>
    </row>
    <row r="412" spans="1:2" x14ac:dyDescent="0.5">
      <c r="A412">
        <v>527.5479736328125</v>
      </c>
      <c r="B412">
        <v>181</v>
      </c>
    </row>
    <row r="413" spans="1:2" x14ac:dyDescent="0.5">
      <c r="A413">
        <v>527.5579833984375</v>
      </c>
      <c r="B413">
        <v>165.80000305175781</v>
      </c>
    </row>
    <row r="414" spans="1:2" x14ac:dyDescent="0.5">
      <c r="A414">
        <v>527.5679931640625</v>
      </c>
      <c r="B414">
        <v>174.5</v>
      </c>
    </row>
    <row r="415" spans="1:2" x14ac:dyDescent="0.5">
      <c r="A415">
        <v>527.5780029296875</v>
      </c>
      <c r="B415">
        <v>149.80000305175781</v>
      </c>
    </row>
    <row r="416" spans="1:2" x14ac:dyDescent="0.5">
      <c r="A416">
        <v>527.5880126953125</v>
      </c>
      <c r="B416">
        <v>108.69999694824219</v>
      </c>
    </row>
    <row r="417" spans="1:2" x14ac:dyDescent="0.5">
      <c r="A417">
        <v>527.5980224609375</v>
      </c>
      <c r="B417">
        <v>132.5</v>
      </c>
    </row>
    <row r="418" spans="1:2" x14ac:dyDescent="0.5">
      <c r="A418">
        <v>527.60797119140625</v>
      </c>
      <c r="B418">
        <v>186.30000305175781</v>
      </c>
    </row>
    <row r="419" spans="1:2" x14ac:dyDescent="0.5">
      <c r="A419">
        <v>527.61798095703125</v>
      </c>
      <c r="B419">
        <v>178.5</v>
      </c>
    </row>
    <row r="420" spans="1:2" x14ac:dyDescent="0.5">
      <c r="A420">
        <v>527.62799072265625</v>
      </c>
      <c r="B420">
        <v>141.30000305175781</v>
      </c>
    </row>
    <row r="421" spans="1:2" x14ac:dyDescent="0.5">
      <c r="A421">
        <v>527.63800048828125</v>
      </c>
      <c r="B421">
        <v>138.80000305175781</v>
      </c>
    </row>
    <row r="422" spans="1:2" x14ac:dyDescent="0.5">
      <c r="A422">
        <v>527.64801025390625</v>
      </c>
      <c r="B422">
        <v>160</v>
      </c>
    </row>
    <row r="423" spans="1:2" x14ac:dyDescent="0.5">
      <c r="A423">
        <v>527.65899658203125</v>
      </c>
      <c r="B423">
        <v>196.19999694824219</v>
      </c>
    </row>
    <row r="424" spans="1:2" x14ac:dyDescent="0.5">
      <c r="A424">
        <v>527.66900634765625</v>
      </c>
      <c r="B424">
        <v>205.30000305175781</v>
      </c>
    </row>
    <row r="425" spans="1:2" x14ac:dyDescent="0.5">
      <c r="A425">
        <v>527.67901611328125</v>
      </c>
      <c r="B425">
        <v>154.5</v>
      </c>
    </row>
    <row r="426" spans="1:2" x14ac:dyDescent="0.5">
      <c r="A426">
        <v>527.68902587890625</v>
      </c>
      <c r="B426">
        <v>104.5</v>
      </c>
    </row>
    <row r="427" spans="1:2" x14ac:dyDescent="0.5">
      <c r="A427">
        <v>527.698974609375</v>
      </c>
      <c r="B427">
        <v>102.80000305175781</v>
      </c>
    </row>
    <row r="428" spans="1:2" x14ac:dyDescent="0.5">
      <c r="A428">
        <v>527.708984375</v>
      </c>
      <c r="B428">
        <v>125.80000305175781</v>
      </c>
    </row>
    <row r="429" spans="1:2" x14ac:dyDescent="0.5">
      <c r="A429">
        <v>527.718994140625</v>
      </c>
      <c r="B429">
        <v>134</v>
      </c>
    </row>
    <row r="430" spans="1:2" x14ac:dyDescent="0.5">
      <c r="A430">
        <v>527.72900390625</v>
      </c>
      <c r="B430">
        <v>188</v>
      </c>
    </row>
    <row r="431" spans="1:2" x14ac:dyDescent="0.5">
      <c r="A431">
        <v>527.739013671875</v>
      </c>
      <c r="B431">
        <v>282</v>
      </c>
    </row>
    <row r="432" spans="1:2" x14ac:dyDescent="0.5">
      <c r="A432">
        <v>527.7490234375</v>
      </c>
      <c r="B432">
        <v>438</v>
      </c>
    </row>
    <row r="433" spans="1:2" x14ac:dyDescent="0.5">
      <c r="A433">
        <v>527.75897216796875</v>
      </c>
      <c r="B433">
        <v>996.29998779296875</v>
      </c>
    </row>
    <row r="434" spans="1:2" x14ac:dyDescent="0.5">
      <c r="A434">
        <v>527.76898193359375</v>
      </c>
      <c r="B434">
        <v>5427</v>
      </c>
    </row>
    <row r="435" spans="1:2" x14ac:dyDescent="0.5">
      <c r="A435">
        <v>527.77899169921875</v>
      </c>
      <c r="B435">
        <v>22860</v>
      </c>
    </row>
    <row r="436" spans="1:2" x14ac:dyDescent="0.5">
      <c r="A436">
        <v>527.78900146484375</v>
      </c>
      <c r="B436">
        <v>49500</v>
      </c>
    </row>
    <row r="437" spans="1:2" x14ac:dyDescent="0.5">
      <c r="A437">
        <v>527.79901123046875</v>
      </c>
      <c r="B437">
        <v>54780</v>
      </c>
    </row>
    <row r="438" spans="1:2" x14ac:dyDescent="0.5">
      <c r="A438">
        <v>527.80902099609375</v>
      </c>
      <c r="B438">
        <v>30640</v>
      </c>
    </row>
    <row r="439" spans="1:2" x14ac:dyDescent="0.5">
      <c r="A439">
        <v>527.8189697265625</v>
      </c>
      <c r="B439">
        <v>8634</v>
      </c>
    </row>
    <row r="440" spans="1:2" x14ac:dyDescent="0.5">
      <c r="A440">
        <v>527.8289794921875</v>
      </c>
      <c r="B440">
        <v>1774</v>
      </c>
    </row>
    <row r="441" spans="1:2" x14ac:dyDescent="0.5">
      <c r="A441">
        <v>527.8389892578125</v>
      </c>
      <c r="B441">
        <v>525.79998779296875</v>
      </c>
    </row>
    <row r="442" spans="1:2" x14ac:dyDescent="0.5">
      <c r="A442">
        <v>527.8489990234375</v>
      </c>
      <c r="B442">
        <v>367</v>
      </c>
    </row>
    <row r="443" spans="1:2" x14ac:dyDescent="0.5">
      <c r="A443">
        <v>527.8590087890625</v>
      </c>
      <c r="B443">
        <v>431.5</v>
      </c>
    </row>
    <row r="444" spans="1:2" x14ac:dyDescent="0.5">
      <c r="A444">
        <v>527.8690185546875</v>
      </c>
      <c r="B444">
        <v>384.5</v>
      </c>
    </row>
    <row r="445" spans="1:2" x14ac:dyDescent="0.5">
      <c r="A445">
        <v>527.8790283203125</v>
      </c>
      <c r="B445">
        <v>195.19999694824219</v>
      </c>
    </row>
    <row r="446" spans="1:2" x14ac:dyDescent="0.5">
      <c r="A446">
        <v>527.88897705078125</v>
      </c>
      <c r="B446">
        <v>80.75</v>
      </c>
    </row>
    <row r="447" spans="1:2" x14ac:dyDescent="0.5">
      <c r="A447">
        <v>527.89898681640625</v>
      </c>
      <c r="B447">
        <v>88.75</v>
      </c>
    </row>
    <row r="448" spans="1:2" x14ac:dyDescent="0.5">
      <c r="A448">
        <v>527.90899658203125</v>
      </c>
      <c r="B448">
        <v>197.5</v>
      </c>
    </row>
    <row r="449" spans="1:2" x14ac:dyDescent="0.5">
      <c r="A449">
        <v>527.91900634765625</v>
      </c>
      <c r="B449">
        <v>295.79998779296875</v>
      </c>
    </row>
    <row r="450" spans="1:2" x14ac:dyDescent="0.5">
      <c r="A450">
        <v>527.92901611328125</v>
      </c>
      <c r="B450">
        <v>230.80000305175781</v>
      </c>
    </row>
    <row r="451" spans="1:2" x14ac:dyDescent="0.5">
      <c r="A451">
        <v>527.93902587890625</v>
      </c>
      <c r="B451">
        <v>118.30000305175781</v>
      </c>
    </row>
    <row r="452" spans="1:2" x14ac:dyDescent="0.5">
      <c r="A452">
        <v>527.948974609375</v>
      </c>
      <c r="B452">
        <v>88.25</v>
      </c>
    </row>
    <row r="453" spans="1:2" x14ac:dyDescent="0.5">
      <c r="A453">
        <v>527.958984375</v>
      </c>
      <c r="B453">
        <v>103.5</v>
      </c>
    </row>
    <row r="454" spans="1:2" x14ac:dyDescent="0.5">
      <c r="A454">
        <v>527.969970703125</v>
      </c>
      <c r="B454">
        <v>114.30000305175781</v>
      </c>
    </row>
    <row r="455" spans="1:2" x14ac:dyDescent="0.5">
      <c r="A455">
        <v>527.97998046875</v>
      </c>
      <c r="B455">
        <v>95.5</v>
      </c>
    </row>
    <row r="456" spans="1:2" x14ac:dyDescent="0.5">
      <c r="A456">
        <v>527.989990234375</v>
      </c>
      <c r="B456">
        <v>93.25</v>
      </c>
    </row>
    <row r="457" spans="1:2" x14ac:dyDescent="0.5">
      <c r="A457">
        <v>528</v>
      </c>
      <c r="B457">
        <v>121.19999694824219</v>
      </c>
    </row>
    <row r="458" spans="1:2" x14ac:dyDescent="0.5">
      <c r="A458">
        <v>528.010009765625</v>
      </c>
      <c r="B458">
        <v>126.80000305175781</v>
      </c>
    </row>
    <row r="459" spans="1:2" x14ac:dyDescent="0.5">
      <c r="A459">
        <v>528.02001953125</v>
      </c>
      <c r="B459">
        <v>94.25</v>
      </c>
    </row>
    <row r="460" spans="1:2" x14ac:dyDescent="0.5">
      <c r="A460">
        <v>528.030029296875</v>
      </c>
      <c r="B460">
        <v>56</v>
      </c>
    </row>
    <row r="461" spans="1:2" x14ac:dyDescent="0.5">
      <c r="A461">
        <v>528.03997802734375</v>
      </c>
      <c r="B461">
        <v>60.5</v>
      </c>
    </row>
    <row r="462" spans="1:2" x14ac:dyDescent="0.5">
      <c r="A462">
        <v>528.04998779296875</v>
      </c>
      <c r="B462">
        <v>84.25</v>
      </c>
    </row>
    <row r="463" spans="1:2" x14ac:dyDescent="0.5">
      <c r="A463">
        <v>528.05999755859375</v>
      </c>
      <c r="B463">
        <v>76.75</v>
      </c>
    </row>
    <row r="464" spans="1:2" x14ac:dyDescent="0.5">
      <c r="A464">
        <v>528.07000732421875</v>
      </c>
      <c r="B464">
        <v>49.25</v>
      </c>
    </row>
    <row r="465" spans="1:2" x14ac:dyDescent="0.5">
      <c r="A465">
        <v>528.08001708984375</v>
      </c>
      <c r="B465">
        <v>36</v>
      </c>
    </row>
    <row r="466" spans="1:2" x14ac:dyDescent="0.5">
      <c r="A466">
        <v>528.09002685546875</v>
      </c>
      <c r="B466">
        <v>47.25</v>
      </c>
    </row>
    <row r="467" spans="1:2" x14ac:dyDescent="0.5">
      <c r="A467">
        <v>528.0999755859375</v>
      </c>
      <c r="B467">
        <v>66.75</v>
      </c>
    </row>
    <row r="468" spans="1:2" x14ac:dyDescent="0.5">
      <c r="A468">
        <v>528.1099853515625</v>
      </c>
      <c r="B468">
        <v>87.25</v>
      </c>
    </row>
    <row r="469" spans="1:2" x14ac:dyDescent="0.5">
      <c r="A469">
        <v>528.1199951171875</v>
      </c>
      <c r="B469">
        <v>89</v>
      </c>
    </row>
    <row r="470" spans="1:2" x14ac:dyDescent="0.5">
      <c r="A470">
        <v>528.1300048828125</v>
      </c>
      <c r="B470">
        <v>58</v>
      </c>
    </row>
    <row r="471" spans="1:2" x14ac:dyDescent="0.5">
      <c r="A471">
        <v>528.1400146484375</v>
      </c>
      <c r="B471">
        <v>60.25</v>
      </c>
    </row>
    <row r="472" spans="1:2" x14ac:dyDescent="0.5">
      <c r="A472">
        <v>528.1500244140625</v>
      </c>
      <c r="B472">
        <v>97</v>
      </c>
    </row>
    <row r="473" spans="1:2" x14ac:dyDescent="0.5">
      <c r="A473">
        <v>528.15997314453125</v>
      </c>
      <c r="B473">
        <v>103.5</v>
      </c>
    </row>
    <row r="474" spans="1:2" x14ac:dyDescent="0.5">
      <c r="A474">
        <v>528.16998291015625</v>
      </c>
      <c r="B474">
        <v>99</v>
      </c>
    </row>
    <row r="475" spans="1:2" x14ac:dyDescent="0.5">
      <c r="A475">
        <v>528.17999267578125</v>
      </c>
      <c r="B475">
        <v>80.5</v>
      </c>
    </row>
    <row r="476" spans="1:2" x14ac:dyDescent="0.5">
      <c r="A476">
        <v>528.19000244140625</v>
      </c>
      <c r="B476">
        <v>37.25</v>
      </c>
    </row>
    <row r="477" spans="1:2" x14ac:dyDescent="0.5">
      <c r="A477">
        <v>528.20001220703125</v>
      </c>
      <c r="B477">
        <v>19.5</v>
      </c>
    </row>
    <row r="478" spans="1:2" x14ac:dyDescent="0.5">
      <c r="A478">
        <v>528.21002197265625</v>
      </c>
      <c r="B478">
        <v>48.75</v>
      </c>
    </row>
    <row r="479" spans="1:2" x14ac:dyDescent="0.5">
      <c r="A479">
        <v>528.219970703125</v>
      </c>
      <c r="B479">
        <v>85.75</v>
      </c>
    </row>
    <row r="480" spans="1:2" x14ac:dyDescent="0.5">
      <c r="A480">
        <v>528.22998046875</v>
      </c>
      <c r="B480">
        <v>102.5</v>
      </c>
    </row>
    <row r="481" spans="1:2" x14ac:dyDescent="0.5">
      <c r="A481">
        <v>528.239990234375</v>
      </c>
      <c r="B481">
        <v>129</v>
      </c>
    </row>
    <row r="482" spans="1:2" x14ac:dyDescent="0.5">
      <c r="A482">
        <v>528.25</v>
      </c>
      <c r="B482">
        <v>159</v>
      </c>
    </row>
    <row r="483" spans="1:2" x14ac:dyDescent="0.5">
      <c r="A483">
        <v>528.260009765625</v>
      </c>
      <c r="B483">
        <v>419.70001220703125</v>
      </c>
    </row>
    <row r="484" spans="1:2" x14ac:dyDescent="0.5">
      <c r="A484">
        <v>528.27099609375</v>
      </c>
      <c r="B484">
        <v>2199</v>
      </c>
    </row>
    <row r="485" spans="1:2" x14ac:dyDescent="0.5">
      <c r="A485">
        <v>528.281005859375</v>
      </c>
      <c r="B485">
        <v>7667</v>
      </c>
    </row>
    <row r="486" spans="1:2" x14ac:dyDescent="0.5">
      <c r="A486">
        <v>528.291015625</v>
      </c>
      <c r="B486">
        <v>15510</v>
      </c>
    </row>
    <row r="487" spans="1:2" x14ac:dyDescent="0.5">
      <c r="A487">
        <v>528.301025390625</v>
      </c>
      <c r="B487">
        <v>17590</v>
      </c>
    </row>
    <row r="488" spans="1:2" x14ac:dyDescent="0.5">
      <c r="A488">
        <v>528.31097412109375</v>
      </c>
      <c r="B488">
        <v>10720</v>
      </c>
    </row>
    <row r="489" spans="1:2" x14ac:dyDescent="0.5">
      <c r="A489">
        <v>528.32098388671875</v>
      </c>
      <c r="B489">
        <v>3392</v>
      </c>
    </row>
    <row r="490" spans="1:2" x14ac:dyDescent="0.5">
      <c r="A490">
        <v>528.33099365234375</v>
      </c>
      <c r="B490">
        <v>718.79998779296875</v>
      </c>
    </row>
    <row r="491" spans="1:2" x14ac:dyDescent="0.5">
      <c r="A491">
        <v>528.34100341796875</v>
      </c>
      <c r="B491">
        <v>260.29998779296875</v>
      </c>
    </row>
    <row r="492" spans="1:2" x14ac:dyDescent="0.5">
      <c r="A492">
        <v>528.35101318359375</v>
      </c>
      <c r="B492">
        <v>191</v>
      </c>
    </row>
    <row r="493" spans="1:2" x14ac:dyDescent="0.5">
      <c r="A493">
        <v>528.36102294921875</v>
      </c>
      <c r="B493">
        <v>178.30000305175781</v>
      </c>
    </row>
    <row r="494" spans="1:2" x14ac:dyDescent="0.5">
      <c r="A494">
        <v>528.3709716796875</v>
      </c>
      <c r="B494">
        <v>126.5</v>
      </c>
    </row>
    <row r="495" spans="1:2" x14ac:dyDescent="0.5">
      <c r="A495">
        <v>528.3809814453125</v>
      </c>
      <c r="B495">
        <v>76</v>
      </c>
    </row>
    <row r="496" spans="1:2" x14ac:dyDescent="0.5">
      <c r="A496">
        <v>528.3909912109375</v>
      </c>
      <c r="B496">
        <v>51.5</v>
      </c>
    </row>
    <row r="497" spans="1:2" x14ac:dyDescent="0.5">
      <c r="A497">
        <v>528.4010009765625</v>
      </c>
      <c r="B497">
        <v>39.25</v>
      </c>
    </row>
    <row r="498" spans="1:2" x14ac:dyDescent="0.5">
      <c r="A498">
        <v>528.4110107421875</v>
      </c>
      <c r="B498">
        <v>38</v>
      </c>
    </row>
    <row r="499" spans="1:2" x14ac:dyDescent="0.5">
      <c r="A499">
        <v>528.4210205078125</v>
      </c>
      <c r="B499">
        <v>59.25</v>
      </c>
    </row>
    <row r="500" spans="1:2" x14ac:dyDescent="0.5">
      <c r="A500">
        <v>528.4310302734375</v>
      </c>
      <c r="B500">
        <v>98.75</v>
      </c>
    </row>
    <row r="501" spans="1:2" x14ac:dyDescent="0.5">
      <c r="A501">
        <v>528.44097900390625</v>
      </c>
      <c r="B501">
        <v>107.5</v>
      </c>
    </row>
    <row r="502" spans="1:2" x14ac:dyDescent="0.5">
      <c r="A502">
        <v>528.45098876953125</v>
      </c>
      <c r="B502">
        <v>75.5</v>
      </c>
    </row>
    <row r="503" spans="1:2" x14ac:dyDescent="0.5">
      <c r="A503">
        <v>528.46099853515625</v>
      </c>
      <c r="B503">
        <v>65.5</v>
      </c>
    </row>
    <row r="504" spans="1:2" x14ac:dyDescent="0.5">
      <c r="A504">
        <v>528.47100830078125</v>
      </c>
      <c r="B504">
        <v>72.25</v>
      </c>
    </row>
    <row r="505" spans="1:2" x14ac:dyDescent="0.5">
      <c r="A505">
        <v>528.48101806640625</v>
      </c>
      <c r="B505">
        <v>65</v>
      </c>
    </row>
    <row r="506" spans="1:2" x14ac:dyDescent="0.5">
      <c r="A506">
        <v>528.49102783203125</v>
      </c>
      <c r="B506">
        <v>70.5</v>
      </c>
    </row>
    <row r="507" spans="1:2" x14ac:dyDescent="0.5">
      <c r="A507">
        <v>528.5009765625</v>
      </c>
      <c r="B507">
        <v>70.5</v>
      </c>
    </row>
    <row r="508" spans="1:2" x14ac:dyDescent="0.5">
      <c r="A508">
        <v>528.510986328125</v>
      </c>
      <c r="B508">
        <v>49</v>
      </c>
    </row>
    <row r="509" spans="1:2" x14ac:dyDescent="0.5">
      <c r="A509">
        <v>528.52099609375</v>
      </c>
      <c r="B509">
        <v>42.75</v>
      </c>
    </row>
    <row r="510" spans="1:2" x14ac:dyDescent="0.5">
      <c r="A510">
        <v>528.531005859375</v>
      </c>
      <c r="B510">
        <v>43.25</v>
      </c>
    </row>
    <row r="511" spans="1:2" x14ac:dyDescent="0.5">
      <c r="A511">
        <v>528.541015625</v>
      </c>
      <c r="B511">
        <v>66.25</v>
      </c>
    </row>
    <row r="512" spans="1:2" x14ac:dyDescent="0.5">
      <c r="A512">
        <v>528.552001953125</v>
      </c>
      <c r="B512">
        <v>106.30000305175781</v>
      </c>
    </row>
    <row r="513" spans="1:2" x14ac:dyDescent="0.5">
      <c r="A513">
        <v>528.56201171875</v>
      </c>
      <c r="B513">
        <v>92.75</v>
      </c>
    </row>
    <row r="514" spans="1:2" x14ac:dyDescent="0.5">
      <c r="A514">
        <v>528.572021484375</v>
      </c>
      <c r="B514">
        <v>66.5</v>
      </c>
    </row>
    <row r="515" spans="1:2" x14ac:dyDescent="0.5">
      <c r="A515">
        <v>528.58197021484375</v>
      </c>
      <c r="B515">
        <v>61.25</v>
      </c>
    </row>
    <row r="516" spans="1:2" x14ac:dyDescent="0.5">
      <c r="A516">
        <v>528.59197998046875</v>
      </c>
      <c r="B516">
        <v>69.75</v>
      </c>
    </row>
    <row r="517" spans="1:2" x14ac:dyDescent="0.5">
      <c r="A517">
        <v>528.60198974609375</v>
      </c>
      <c r="B517">
        <v>89</v>
      </c>
    </row>
    <row r="518" spans="1:2" x14ac:dyDescent="0.5">
      <c r="A518">
        <v>528.61199951171875</v>
      </c>
      <c r="B518">
        <v>62.75</v>
      </c>
    </row>
    <row r="519" spans="1:2" x14ac:dyDescent="0.5">
      <c r="A519">
        <v>528.62200927734375</v>
      </c>
      <c r="B519">
        <v>56.25</v>
      </c>
    </row>
    <row r="520" spans="1:2" x14ac:dyDescent="0.5">
      <c r="A520">
        <v>528.63201904296875</v>
      </c>
      <c r="B520">
        <v>94.75</v>
      </c>
    </row>
    <row r="521" spans="1:2" x14ac:dyDescent="0.5">
      <c r="A521">
        <v>528.64202880859375</v>
      </c>
      <c r="B521">
        <v>80.25</v>
      </c>
    </row>
    <row r="522" spans="1:2" x14ac:dyDescent="0.5">
      <c r="A522">
        <v>528.6519775390625</v>
      </c>
      <c r="B522">
        <v>42.5</v>
      </c>
    </row>
    <row r="523" spans="1:2" x14ac:dyDescent="0.5">
      <c r="A523">
        <v>528.6619873046875</v>
      </c>
      <c r="B523">
        <v>22.5</v>
      </c>
    </row>
    <row r="524" spans="1:2" x14ac:dyDescent="0.5">
      <c r="A524">
        <v>528.6719970703125</v>
      </c>
      <c r="B524">
        <v>35.75</v>
      </c>
    </row>
    <row r="525" spans="1:2" x14ac:dyDescent="0.5">
      <c r="A525">
        <v>528.6820068359375</v>
      </c>
      <c r="B525">
        <v>81.25</v>
      </c>
    </row>
    <row r="526" spans="1:2" x14ac:dyDescent="0.5">
      <c r="A526">
        <v>528.6920166015625</v>
      </c>
      <c r="B526">
        <v>131</v>
      </c>
    </row>
    <row r="527" spans="1:2" x14ac:dyDescent="0.5">
      <c r="A527">
        <v>528.7020263671875</v>
      </c>
      <c r="B527">
        <v>173.80000305175781</v>
      </c>
    </row>
    <row r="528" spans="1:2" x14ac:dyDescent="0.5">
      <c r="A528">
        <v>528.71197509765625</v>
      </c>
      <c r="B528">
        <v>172.5</v>
      </c>
    </row>
    <row r="529" spans="1:2" x14ac:dyDescent="0.5">
      <c r="A529">
        <v>528.72198486328125</v>
      </c>
      <c r="B529">
        <v>157</v>
      </c>
    </row>
    <row r="530" spans="1:2" x14ac:dyDescent="0.5">
      <c r="A530">
        <v>528.73199462890625</v>
      </c>
      <c r="B530">
        <v>156.5</v>
      </c>
    </row>
    <row r="531" spans="1:2" x14ac:dyDescent="0.5">
      <c r="A531">
        <v>528.74200439453125</v>
      </c>
      <c r="B531">
        <v>136.30000305175781</v>
      </c>
    </row>
    <row r="532" spans="1:2" x14ac:dyDescent="0.5">
      <c r="A532">
        <v>528.75201416015625</v>
      </c>
      <c r="B532">
        <v>193</v>
      </c>
    </row>
    <row r="533" spans="1:2" x14ac:dyDescent="0.5">
      <c r="A533">
        <v>528.76202392578125</v>
      </c>
      <c r="B533">
        <v>457.70001220703125</v>
      </c>
    </row>
    <row r="534" spans="1:2" x14ac:dyDescent="0.5">
      <c r="A534">
        <v>528.77197265625</v>
      </c>
      <c r="B534">
        <v>1180</v>
      </c>
    </row>
    <row r="535" spans="1:2" x14ac:dyDescent="0.5">
      <c r="A535">
        <v>528.781982421875</v>
      </c>
      <c r="B535">
        <v>3061</v>
      </c>
    </row>
    <row r="536" spans="1:2" x14ac:dyDescent="0.5">
      <c r="A536">
        <v>528.7919921875</v>
      </c>
      <c r="B536">
        <v>5287</v>
      </c>
    </row>
    <row r="537" spans="1:2" x14ac:dyDescent="0.5">
      <c r="A537">
        <v>528.802001953125</v>
      </c>
      <c r="B537">
        <v>5567</v>
      </c>
    </row>
    <row r="538" spans="1:2" x14ac:dyDescent="0.5">
      <c r="A538">
        <v>528.81201171875</v>
      </c>
      <c r="B538">
        <v>3785</v>
      </c>
    </row>
    <row r="539" spans="1:2" x14ac:dyDescent="0.5">
      <c r="A539">
        <v>528.822998046875</v>
      </c>
      <c r="B539">
        <v>1727</v>
      </c>
    </row>
    <row r="540" spans="1:2" x14ac:dyDescent="0.5">
      <c r="A540">
        <v>528.8330078125</v>
      </c>
      <c r="B540">
        <v>584.29998779296875</v>
      </c>
    </row>
    <row r="541" spans="1:2" x14ac:dyDescent="0.5">
      <c r="A541">
        <v>528.843017578125</v>
      </c>
      <c r="B541">
        <v>302.5</v>
      </c>
    </row>
    <row r="542" spans="1:2" x14ac:dyDescent="0.5">
      <c r="A542">
        <v>528.85302734375</v>
      </c>
      <c r="B542">
        <v>283.29998779296875</v>
      </c>
    </row>
    <row r="543" spans="1:2" x14ac:dyDescent="0.5">
      <c r="A543">
        <v>528.86297607421875</v>
      </c>
      <c r="B543">
        <v>253.80000305175781</v>
      </c>
    </row>
    <row r="544" spans="1:2" x14ac:dyDescent="0.5">
      <c r="A544">
        <v>528.87298583984375</v>
      </c>
      <c r="B544">
        <v>225.19999694824219</v>
      </c>
    </row>
    <row r="545" spans="1:2" x14ac:dyDescent="0.5">
      <c r="A545">
        <v>528.88299560546875</v>
      </c>
      <c r="B545">
        <v>202.5</v>
      </c>
    </row>
    <row r="546" spans="1:2" x14ac:dyDescent="0.5">
      <c r="A546">
        <v>528.89300537109375</v>
      </c>
      <c r="B546">
        <v>189.80000305175781</v>
      </c>
    </row>
    <row r="547" spans="1:2" x14ac:dyDescent="0.5">
      <c r="A547">
        <v>528.90301513671875</v>
      </c>
      <c r="B547">
        <v>190.30000305175781</v>
      </c>
    </row>
    <row r="548" spans="1:2" x14ac:dyDescent="0.5">
      <c r="A548">
        <v>528.91302490234375</v>
      </c>
      <c r="B548">
        <v>138.80000305175781</v>
      </c>
    </row>
    <row r="549" spans="1:2" x14ac:dyDescent="0.5">
      <c r="A549">
        <v>528.9229736328125</v>
      </c>
      <c r="B549">
        <v>82</v>
      </c>
    </row>
    <row r="550" spans="1:2" x14ac:dyDescent="0.5">
      <c r="A550">
        <v>528.9329833984375</v>
      </c>
      <c r="B550">
        <v>74.25</v>
      </c>
    </row>
    <row r="551" spans="1:2" x14ac:dyDescent="0.5">
      <c r="A551">
        <v>528.9429931640625</v>
      </c>
      <c r="B551">
        <v>87.25</v>
      </c>
    </row>
    <row r="552" spans="1:2" x14ac:dyDescent="0.5">
      <c r="A552">
        <v>528.9530029296875</v>
      </c>
      <c r="B552">
        <v>83.5</v>
      </c>
    </row>
    <row r="553" spans="1:2" x14ac:dyDescent="0.5">
      <c r="A553">
        <v>528.9630126953125</v>
      </c>
      <c r="B553">
        <v>54.75</v>
      </c>
    </row>
    <row r="554" spans="1:2" x14ac:dyDescent="0.5">
      <c r="A554">
        <v>528.9730224609375</v>
      </c>
      <c r="B554">
        <v>43.5</v>
      </c>
    </row>
    <row r="555" spans="1:2" x14ac:dyDescent="0.5">
      <c r="A555">
        <v>528.98297119140625</v>
      </c>
      <c r="B555">
        <v>52.5</v>
      </c>
    </row>
    <row r="556" spans="1:2" x14ac:dyDescent="0.5">
      <c r="A556">
        <v>528.99298095703125</v>
      </c>
      <c r="B556">
        <v>82.5</v>
      </c>
    </row>
    <row r="557" spans="1:2" x14ac:dyDescent="0.5">
      <c r="A557">
        <v>529.00299072265625</v>
      </c>
      <c r="B557">
        <v>96.5</v>
      </c>
    </row>
    <row r="558" spans="1:2" x14ac:dyDescent="0.5">
      <c r="A558">
        <v>529.01300048828125</v>
      </c>
      <c r="B558">
        <v>51.75</v>
      </c>
    </row>
    <row r="559" spans="1:2" x14ac:dyDescent="0.5">
      <c r="A559">
        <v>529.02301025390625</v>
      </c>
      <c r="B559">
        <v>22.75</v>
      </c>
    </row>
    <row r="560" spans="1:2" x14ac:dyDescent="0.5">
      <c r="A560">
        <v>529.03302001953125</v>
      </c>
      <c r="B560">
        <v>53.75</v>
      </c>
    </row>
    <row r="561" spans="1:2" x14ac:dyDescent="0.5">
      <c r="A561">
        <v>529.04302978515625</v>
      </c>
      <c r="B561">
        <v>82.25</v>
      </c>
    </row>
    <row r="562" spans="1:2" x14ac:dyDescent="0.5">
      <c r="A562">
        <v>529.052978515625</v>
      </c>
      <c r="B562">
        <v>76.25</v>
      </c>
    </row>
    <row r="563" spans="1:2" x14ac:dyDescent="0.5">
      <c r="A563">
        <v>529.06298828125</v>
      </c>
      <c r="B563">
        <v>62.25</v>
      </c>
    </row>
    <row r="564" spans="1:2" x14ac:dyDescent="0.5">
      <c r="A564">
        <v>529.072998046875</v>
      </c>
      <c r="B564">
        <v>67.75</v>
      </c>
    </row>
    <row r="565" spans="1:2" x14ac:dyDescent="0.5">
      <c r="A565">
        <v>529.0830078125</v>
      </c>
      <c r="B565">
        <v>68.5</v>
      </c>
    </row>
    <row r="566" spans="1:2" x14ac:dyDescent="0.5">
      <c r="A566">
        <v>529.093994140625</v>
      </c>
      <c r="B566">
        <v>46.25</v>
      </c>
    </row>
    <row r="567" spans="1:2" x14ac:dyDescent="0.5">
      <c r="A567">
        <v>529.10400390625</v>
      </c>
      <c r="B567">
        <v>39.5</v>
      </c>
    </row>
    <row r="568" spans="1:2" x14ac:dyDescent="0.5">
      <c r="A568">
        <v>529.114013671875</v>
      </c>
      <c r="B568">
        <v>43.75</v>
      </c>
    </row>
    <row r="569" spans="1:2" x14ac:dyDescent="0.5">
      <c r="A569">
        <v>529.1240234375</v>
      </c>
      <c r="B569">
        <v>40.75</v>
      </c>
    </row>
    <row r="570" spans="1:2" x14ac:dyDescent="0.5">
      <c r="A570">
        <v>529.13397216796875</v>
      </c>
      <c r="B570">
        <v>45</v>
      </c>
    </row>
    <row r="571" spans="1:2" x14ac:dyDescent="0.5">
      <c r="A571">
        <v>529.14398193359375</v>
      </c>
      <c r="B571">
        <v>43.25</v>
      </c>
    </row>
    <row r="572" spans="1:2" x14ac:dyDescent="0.5">
      <c r="A572">
        <v>529.15399169921875</v>
      </c>
      <c r="B572">
        <v>18.75</v>
      </c>
    </row>
    <row r="573" spans="1:2" x14ac:dyDescent="0.5">
      <c r="A573">
        <v>529.16400146484375</v>
      </c>
      <c r="B573">
        <v>9.75</v>
      </c>
    </row>
    <row r="574" spans="1:2" x14ac:dyDescent="0.5">
      <c r="A574">
        <v>529.17401123046875</v>
      </c>
      <c r="B574">
        <v>37.25</v>
      </c>
    </row>
    <row r="575" spans="1:2" x14ac:dyDescent="0.5">
      <c r="A575">
        <v>529.18402099609375</v>
      </c>
      <c r="B575">
        <v>50.5</v>
      </c>
    </row>
    <row r="576" spans="1:2" x14ac:dyDescent="0.5">
      <c r="A576">
        <v>529.1939697265625</v>
      </c>
      <c r="B576">
        <v>26.25</v>
      </c>
    </row>
    <row r="577" spans="1:2" x14ac:dyDescent="0.5">
      <c r="A577">
        <v>529.2039794921875</v>
      </c>
      <c r="B577">
        <v>7.75</v>
      </c>
    </row>
    <row r="578" spans="1:2" x14ac:dyDescent="0.5">
      <c r="A578">
        <v>529.2139892578125</v>
      </c>
      <c r="B578">
        <v>12.25</v>
      </c>
    </row>
    <row r="579" spans="1:2" x14ac:dyDescent="0.5">
      <c r="A579">
        <v>529.2239990234375</v>
      </c>
      <c r="B579">
        <v>15.5</v>
      </c>
    </row>
    <row r="580" spans="1:2" x14ac:dyDescent="0.5">
      <c r="A580">
        <v>529.2340087890625</v>
      </c>
      <c r="B580">
        <v>38</v>
      </c>
    </row>
    <row r="581" spans="1:2" x14ac:dyDescent="0.5">
      <c r="A581">
        <v>529.2440185546875</v>
      </c>
      <c r="B581">
        <v>75.75</v>
      </c>
    </row>
    <row r="582" spans="1:2" x14ac:dyDescent="0.5">
      <c r="A582">
        <v>529.2540283203125</v>
      </c>
      <c r="B582">
        <v>70.75</v>
      </c>
    </row>
    <row r="583" spans="1:2" x14ac:dyDescent="0.5">
      <c r="A583">
        <v>529.26397705078125</v>
      </c>
      <c r="B583">
        <v>53.5</v>
      </c>
    </row>
    <row r="584" spans="1:2" x14ac:dyDescent="0.5">
      <c r="A584">
        <v>529.27398681640625</v>
      </c>
      <c r="B584">
        <v>135</v>
      </c>
    </row>
    <row r="585" spans="1:2" x14ac:dyDescent="0.5">
      <c r="A585">
        <v>529.28399658203125</v>
      </c>
      <c r="B585">
        <v>427.70001220703125</v>
      </c>
    </row>
    <row r="586" spans="1:2" x14ac:dyDescent="0.5">
      <c r="A586">
        <v>529.29400634765625</v>
      </c>
      <c r="B586">
        <v>844.29998779296875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45.5</v>
      </c>
      <c r="C1" s="2" t="s">
        <v>21</v>
      </c>
      <c r="D1">
        <v>523.7750244140625</v>
      </c>
      <c r="E1">
        <v>38100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0.27123628622051704</v>
      </c>
      <c r="M1">
        <f>I$7*(L$1*J1) + $I$4</f>
        <v>26812.713365034862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2.5173112031347401E-2</v>
      </c>
      <c r="O1">
        <f>I$10*(N$1*J1) + $I$4</f>
        <v>11288.18262976539</v>
      </c>
      <c r="P1">
        <f>IF(ISNUMBER(D1),SUM(M1,O1)-$I$4,"")</f>
        <v>38100.895994799306</v>
      </c>
      <c r="Q1">
        <f>IF(ISNUMBER(P1),P1-E1,"")</f>
        <v>0.89599479930620873</v>
      </c>
      <c r="R1">
        <f>IF(ISNUMBER(P1),Q1*Q1,"")</f>
        <v>0.80280668038377323</v>
      </c>
      <c r="S1">
        <f>IF(ISNUMBER(P1),((IF(P1&gt;E1,I$5*(P1-E1),P1-E1)))^2,"")</f>
        <v>0.80280668038377323</v>
      </c>
      <c r="T1">
        <f>IF(ISNUMBER(P1),(M1*D1),"")</f>
        <v>14043829.597378395</v>
      </c>
    </row>
    <row r="2" spans="1:20" ht="14.7" thickTop="1" x14ac:dyDescent="0.5">
      <c r="A2">
        <v>523.44500732421875</v>
      </c>
      <c r="B2">
        <v>46</v>
      </c>
      <c r="C2" s="2" t="s">
        <v>22</v>
      </c>
      <c r="D2">
        <v>524.27398681640625</v>
      </c>
      <c r="E2">
        <v>136700</v>
      </c>
      <c r="F2" s="3" t="s">
        <v>25</v>
      </c>
      <c r="G2" s="4">
        <v>3.438720703125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0.5821713189065848</v>
      </c>
      <c r="M2">
        <f>I$7*((L$1*J2)+(L$2*J1)) + $I$4</f>
        <v>73663.048660349683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0.12543083123695678</v>
      </c>
      <c r="O2">
        <f>I$10*((N$1*J2)+(N$2*J1)) + $I$4</f>
        <v>63029.668992198014</v>
      </c>
      <c r="P2">
        <f t="shared" ref="P2:P30" si="3">IF(ISNUMBER(D2),SUM(M2,O2)-$I$4,"")</f>
        <v>136692.71765254674</v>
      </c>
      <c r="Q2">
        <f t="shared" ref="Q2:Q30" si="4">IF(ISNUMBER(P2),P2-E2,"")</f>
        <v>-7.2823474532633554</v>
      </c>
      <c r="R2">
        <f t="shared" ref="R2:R30" si="5">IF(ISNUMBER(P2),Q2*Q2,"")</f>
        <v>53.03258443005128</v>
      </c>
      <c r="S2">
        <f t="shared" ref="S2:S30" si="6">IF(ISNUMBER(P2),((IF(P2&gt;E2,I$5*(P2-E2),P2-E2)))^2,"")</f>
        <v>53.03258443005128</v>
      </c>
      <c r="T2">
        <f t="shared" ref="T2:T30" si="7">IF(ISNUMBER(P2),(M2*D2),"")</f>
        <v>38619620.20221246</v>
      </c>
    </row>
    <row r="3" spans="1:20" x14ac:dyDescent="0.5">
      <c r="A3">
        <v>523.45501708984375</v>
      </c>
      <c r="B3">
        <v>41</v>
      </c>
      <c r="D3">
        <v>524.77398681640625</v>
      </c>
      <c r="E3">
        <v>212200</v>
      </c>
      <c r="F3" s="7" t="s">
        <v>19</v>
      </c>
      <c r="G3" s="8">
        <f>IF(ISBLANK(G2),"",$G$2*$G$6)</f>
        <v>6.87744140625</v>
      </c>
      <c r="H3" s="21" t="s">
        <v>435</v>
      </c>
      <c r="I3" s="21">
        <v>1.4109505141145706</v>
      </c>
      <c r="J3">
        <f>'hidden params'!J3</f>
        <v>0.20220994369181175</v>
      </c>
      <c r="K3">
        <f t="shared" si="0"/>
        <v>2</v>
      </c>
      <c r="L3">
        <f t="shared" si="1"/>
        <v>0.1819707447575418</v>
      </c>
      <c r="M3">
        <f>I$7*((L$1*J3)+(L$2*J2)+(L$3*J1)) + $I$4</f>
        <v>57995.159326071051</v>
      </c>
      <c r="N3">
        <f t="shared" si="2"/>
        <v>0.26349327628993024</v>
      </c>
      <c r="O3">
        <f>I$10*((N$1*J3)+(N$2*J2)+(N$3*J1)) + $I$4</f>
        <v>154240.15926262856</v>
      </c>
      <c r="P3">
        <f t="shared" si="3"/>
        <v>212235.31858869866</v>
      </c>
      <c r="Q3">
        <f t="shared" si="4"/>
        <v>35.318588698661188</v>
      </c>
      <c r="R3">
        <f t="shared" si="5"/>
        <v>1247.4027076651978</v>
      </c>
      <c r="S3">
        <f t="shared" si="6"/>
        <v>1247.4027076651978</v>
      </c>
      <c r="T3">
        <f t="shared" si="7"/>
        <v>30434350.97559499</v>
      </c>
    </row>
    <row r="4" spans="1:20" x14ac:dyDescent="0.5">
      <c r="A4">
        <v>523.46502685546875</v>
      </c>
      <c r="B4">
        <v>28.75</v>
      </c>
      <c r="D4">
        <v>525.28497314453125</v>
      </c>
      <c r="E4">
        <v>241500</v>
      </c>
      <c r="F4" s="5" t="s">
        <v>26</v>
      </c>
      <c r="G4" s="6">
        <v>525.29034423828125</v>
      </c>
      <c r="H4" t="s">
        <v>11</v>
      </c>
      <c r="I4">
        <v>9.4768933232354763E-10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23766.49894667128</v>
      </c>
      <c r="N4">
        <f t="shared" si="2"/>
        <v>0.30039048792196948</v>
      </c>
      <c r="O4">
        <f>I$10*((N$1*J4)+(N$2*J3)+(N$3*J2)+(N$4*J1)) + $I$4</f>
        <v>217637.26238851412</v>
      </c>
      <c r="P4">
        <f t="shared" si="3"/>
        <v>241403.76133518445</v>
      </c>
      <c r="Q4">
        <f t="shared" si="4"/>
        <v>-96.238664815551601</v>
      </c>
      <c r="R4">
        <f t="shared" si="5"/>
        <v>9261.8806054800898</v>
      </c>
      <c r="S4">
        <f t="shared" si="6"/>
        <v>9261.8806054800898</v>
      </c>
      <c r="T4">
        <f t="shared" si="7"/>
        <v>12484184.760941753</v>
      </c>
    </row>
    <row r="5" spans="1:20" ht="14.7" thickBot="1" x14ac:dyDescent="0.55000000000000004">
      <c r="A5">
        <v>523.4749755859375</v>
      </c>
      <c r="B5">
        <v>25.25</v>
      </c>
      <c r="D5">
        <v>525.78497314453125</v>
      </c>
      <c r="E5">
        <v>203200</v>
      </c>
      <c r="F5" s="9" t="s">
        <v>27</v>
      </c>
      <c r="G5" s="10">
        <f>($G$4-1.00794)*$G$6</f>
        <v>1048.5648084765626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6725.0690689955309</v>
      </c>
      <c r="N5">
        <f t="shared" si="2"/>
        <v>0.19816565422086385</v>
      </c>
      <c r="O5">
        <f>I$10*((N$1*J5)+(N$2*J4)+(N$3*J3)+(N$4*J2)+(N$5*J1)) + $I$4</f>
        <v>196579.06435938348</v>
      </c>
      <c r="P5">
        <f t="shared" si="3"/>
        <v>203304.13342837806</v>
      </c>
      <c r="Q5">
        <f t="shared" si="4"/>
        <v>104.13342837805976</v>
      </c>
      <c r="R5">
        <f t="shared" si="5"/>
        <v>10843.770905768502</v>
      </c>
      <c r="S5">
        <f t="shared" si="6"/>
        <v>10843.770905768502</v>
      </c>
      <c r="T5">
        <f t="shared" si="7"/>
        <v>3535940.2598369331</v>
      </c>
    </row>
    <row r="6" spans="1:20" ht="14.7" thickTop="1" x14ac:dyDescent="0.5">
      <c r="A6">
        <v>523.4849853515625</v>
      </c>
      <c r="B6">
        <v>66.5</v>
      </c>
      <c r="D6">
        <v>526.2860107421875</v>
      </c>
      <c r="E6">
        <v>121400</v>
      </c>
      <c r="F6" t="s">
        <v>28</v>
      </c>
      <c r="G6">
        <v>2</v>
      </c>
      <c r="H6" t="s">
        <v>437</v>
      </c>
      <c r="I6">
        <f>SUM(S1:S30)</f>
        <v>19084489.226812076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1477.2693595966693</v>
      </c>
      <c r="N6">
        <f t="shared" si="2"/>
        <v>7.3616765955375724E-2</v>
      </c>
      <c r="O6">
        <f>I$10*((N$1*J6)+(N$2*J5)+(N$3*J4)+(N$4*J3)+(N$5*J2)+(N$6*J1)) + $I$4</f>
        <v>120019.82929011754</v>
      </c>
      <c r="P6">
        <f t="shared" si="3"/>
        <v>121497.09864971327</v>
      </c>
      <c r="Q6">
        <f t="shared" si="4"/>
        <v>97.098649713268969</v>
      </c>
      <c r="R6">
        <f t="shared" si="5"/>
        <v>9428.1477761401075</v>
      </c>
      <c r="S6">
        <f t="shared" si="6"/>
        <v>9428.1477761401075</v>
      </c>
      <c r="T6">
        <f t="shared" si="7"/>
        <v>777466.19805379712</v>
      </c>
    </row>
    <row r="7" spans="1:20" x14ac:dyDescent="0.5">
      <c r="A7">
        <v>523.4949951171875</v>
      </c>
      <c r="B7">
        <v>105.80000305175781</v>
      </c>
      <c r="D7">
        <v>526.7860107421875</v>
      </c>
      <c r="E7">
        <v>52070</v>
      </c>
      <c r="F7" t="s">
        <v>29</v>
      </c>
      <c r="G7" s="11">
        <v>0.10000000149011612</v>
      </c>
      <c r="H7" s="21" t="s">
        <v>438</v>
      </c>
      <c r="I7" s="21">
        <v>98853.710683956902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268.08737130689843</v>
      </c>
      <c r="N7">
        <f t="shared" si="2"/>
        <v>1.3203613880481836E-2</v>
      </c>
      <c r="O7">
        <f>I$10*((N$1*J7)+(N$2*J6)+(N$3*J5)+(N$4*J4)+(N$5*J3)+(N$6*J2)+(N$7*J1)) + $I$4</f>
        <v>51575.179892179483</v>
      </c>
      <c r="P7">
        <f t="shared" si="3"/>
        <v>51843.267263485439</v>
      </c>
      <c r="Q7">
        <f t="shared" si="4"/>
        <v>-226.73273651456111</v>
      </c>
      <c r="R7">
        <f t="shared" si="5"/>
        <v>51407.733807381395</v>
      </c>
      <c r="S7">
        <f t="shared" si="6"/>
        <v>51407.733807381395</v>
      </c>
      <c r="T7">
        <f t="shared" si="7"/>
        <v>141224.67686112062</v>
      </c>
    </row>
    <row r="8" spans="1:20" x14ac:dyDescent="0.5">
      <c r="A8">
        <v>523.5050048828125</v>
      </c>
      <c r="B8">
        <v>80.75</v>
      </c>
      <c r="D8">
        <v>527.28802490234375</v>
      </c>
      <c r="E8">
        <v>17710</v>
      </c>
      <c r="F8" t="s">
        <v>30</v>
      </c>
      <c r="G8" s="11">
        <v>2.9999999329447746E-2</v>
      </c>
      <c r="H8" s="21" t="s">
        <v>439</v>
      </c>
      <c r="I8" s="21">
        <v>0.60336618750600124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41.743253906855614</v>
      </c>
      <c r="N8">
        <f t="shared" si="2"/>
        <v>5.5609401023039913E-4</v>
      </c>
      <c r="O8">
        <f>I$10*((N$1*J8)+(N$2*J7)+(N$3*J6)+(N$4*J5)+(N$5*J4)+(N$6*J3)+(N$7*J2)+(N$8*J1)) + $I$4</f>
        <v>16340.318285719424</v>
      </c>
      <c r="P8">
        <f t="shared" si="3"/>
        <v>16382.061539625332</v>
      </c>
      <c r="Q8">
        <f t="shared" si="4"/>
        <v>-1327.9384603746676</v>
      </c>
      <c r="R8">
        <f t="shared" si="5"/>
        <v>1763420.5545422425</v>
      </c>
      <c r="S8">
        <f t="shared" si="6"/>
        <v>1763420.5545422425</v>
      </c>
      <c r="T8">
        <f t="shared" si="7"/>
        <v>22010.717905542941</v>
      </c>
    </row>
    <row r="9" spans="1:20" x14ac:dyDescent="0.5">
      <c r="A9">
        <v>523.5150146484375</v>
      </c>
      <c r="B9">
        <v>55</v>
      </c>
      <c r="D9">
        <f>D8 + (1/$G$6)</f>
        <v>527.78802490234375</v>
      </c>
      <c r="E9">
        <v>0</v>
      </c>
      <c r="F9" t="s">
        <v>31</v>
      </c>
      <c r="G9">
        <v>6</v>
      </c>
      <c r="H9" t="s">
        <v>445</v>
      </c>
      <c r="I9">
        <f>I3*I8</f>
        <v>0.8513198324609409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5.7186468815334361</v>
      </c>
      <c r="N9">
        <f t="shared" si="2"/>
        <v>0</v>
      </c>
      <c r="O9">
        <f>I$10*((N$1*J9)+(N$2*J8)+(N$3*J7)+(N$4*J6)+(N$5*J5)+(N$6*J4)+(N$7*J3)+(N$8*J2)+(N$9*J1)) + $I$4</f>
        <v>4059.7191553275361</v>
      </c>
      <c r="P9">
        <f t="shared" si="3"/>
        <v>4065.4378022081219</v>
      </c>
      <c r="Q9">
        <f t="shared" si="4"/>
        <v>4065.4378022081219</v>
      </c>
      <c r="R9">
        <f t="shared" si="5"/>
        <v>16527784.523622803</v>
      </c>
      <c r="S9">
        <f t="shared" si="6"/>
        <v>16527784.523622803</v>
      </c>
      <c r="T9">
        <f t="shared" si="7"/>
        <v>3018.2333427184794</v>
      </c>
    </row>
    <row r="10" spans="1:20" x14ac:dyDescent="0.5">
      <c r="A10">
        <v>523.5250244140625</v>
      </c>
      <c r="B10">
        <v>66.5</v>
      </c>
      <c r="D10">
        <f>D9 + (1/$G$6)</f>
        <v>528.28802490234375</v>
      </c>
      <c r="E10">
        <v>0</v>
      </c>
      <c r="F10" s="2" t="s">
        <v>22</v>
      </c>
      <c r="G10">
        <v>523.75518798828125</v>
      </c>
      <c r="H10" s="22" t="s">
        <v>454</v>
      </c>
      <c r="I10" s="22">
        <v>448422.21397606982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0.70159215980943002</v>
      </c>
      <c r="N10">
        <f t="shared" si="2"/>
        <v>0</v>
      </c>
      <c r="O10">
        <f>I$10*((N1*J$10)+(N2*J$9)+(N3*J$8)+(N4*J$7)+(N5*J$6)+(N6*J$5)+(N7*J$4)+(N8*J$3)+(N9*J$2)+(N10*J$1)) + $I$4</f>
        <v>830.03237778573737</v>
      </c>
      <c r="P10">
        <f t="shared" si="3"/>
        <v>830.73396994459915</v>
      </c>
      <c r="Q10">
        <f t="shared" si="4"/>
        <v>830.73396994459915</v>
      </c>
      <c r="R10">
        <f t="shared" si="5"/>
        <v>690118.92881991412</v>
      </c>
      <c r="S10">
        <f t="shared" si="6"/>
        <v>690118.92881991412</v>
      </c>
      <c r="T10">
        <f t="shared" si="7"/>
        <v>370.64273639269328</v>
      </c>
    </row>
    <row r="11" spans="1:20" x14ac:dyDescent="0.5">
      <c r="A11">
        <v>523.53497314453125</v>
      </c>
      <c r="B11">
        <v>78.75</v>
      </c>
      <c r="D11">
        <f>D10 + (1/$G$6)</f>
        <v>528.78802490234375</v>
      </c>
      <c r="E11">
        <v>0</v>
      </c>
      <c r="F11" s="2" t="s">
        <v>32</v>
      </c>
      <c r="G11">
        <v>527.19390869140625</v>
      </c>
      <c r="H11" s="22" t="s">
        <v>455</v>
      </c>
      <c r="I11" s="22">
        <v>0.43861817446589368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7.7232220004401886E-2</v>
      </c>
      <c r="N11">
        <f t="shared" si="2"/>
        <v>0</v>
      </c>
      <c r="O11">
        <f t="shared" ref="O11:O30" si="9">I$10*((N2*J$10)+(N3*J$9)+(N4*J$8)+(N5*J$7)+(N6*J$6)+(N7*J$5)+(N8*J$4)+(N9*J$3)+(N10*J$2)+(N11*J$1)) + $I$4</f>
        <v>144.56871011452506</v>
      </c>
      <c r="P11">
        <f t="shared" si="3"/>
        <v>144.64594233358176</v>
      </c>
      <c r="Q11">
        <f t="shared" si="4"/>
        <v>144.64594233358176</v>
      </c>
      <c r="R11">
        <f t="shared" si="5"/>
        <v>20922.44863356986</v>
      </c>
      <c r="S11">
        <f t="shared" si="6"/>
        <v>20922.44863356986</v>
      </c>
      <c r="T11">
        <f t="shared" si="7"/>
        <v>40.839473074950952</v>
      </c>
    </row>
    <row r="12" spans="1:20" x14ac:dyDescent="0.5">
      <c r="A12">
        <v>523.54498291015625</v>
      </c>
      <c r="B12">
        <v>81.25</v>
      </c>
      <c r="E12">
        <v>0</v>
      </c>
      <c r="F12" t="s">
        <v>33</v>
      </c>
      <c r="G12" t="s">
        <v>34</v>
      </c>
      <c r="H12" t="s">
        <v>459</v>
      </c>
      <c r="I12">
        <f>I11*I22</f>
        <v>2.7972143027202132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6.0361384124238814E-3</v>
      </c>
      <c r="N12">
        <f t="shared" si="2"/>
        <v>0</v>
      </c>
      <c r="O12">
        <f t="shared" si="9"/>
        <v>21.990439535450513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523.55499267578125</v>
      </c>
      <c r="B13">
        <v>101.80000305175781</v>
      </c>
      <c r="E13">
        <v>0</v>
      </c>
      <c r="F13">
        <v>24150</v>
      </c>
      <c r="H13" s="23"/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9.4768933232354763E-10</v>
      </c>
      <c r="N13">
        <f t="shared" si="2"/>
        <v>0</v>
      </c>
      <c r="O13">
        <f t="shared" si="9"/>
        <v>2.9722996174249294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117.5</v>
      </c>
      <c r="E14">
        <v>0</v>
      </c>
      <c r="F14">
        <v>24150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9.4768933232354763E-10</v>
      </c>
      <c r="N14">
        <f t="shared" si="2"/>
        <v>0</v>
      </c>
      <c r="O14">
        <f t="shared" si="9"/>
        <v>0.3586624749169301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85.5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9.4768933232354763E-10</v>
      </c>
      <c r="N15">
        <f t="shared" si="2"/>
        <v>0</v>
      </c>
      <c r="O15">
        <f t="shared" si="9"/>
        <v>3.7173809057159536E-2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44.75</v>
      </c>
      <c r="E16">
        <v>0</v>
      </c>
      <c r="F16">
        <v>19084489.226812102</v>
      </c>
      <c r="H16" t="s">
        <v>456</v>
      </c>
      <c r="I16">
        <f>I7/(I7+I10)</f>
        <v>0.18062864860237698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9.4768933232354763E-10</v>
      </c>
      <c r="N16">
        <f t="shared" si="2"/>
        <v>0</v>
      </c>
      <c r="O16">
        <f t="shared" si="9"/>
        <v>2.7896860866211759E-3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57.25</v>
      </c>
      <c r="E17">
        <v>0</v>
      </c>
      <c r="F17">
        <v>19084489.226812076</v>
      </c>
      <c r="H17" t="s">
        <v>457</v>
      </c>
      <c r="I17">
        <f>I10/(I10+I7)</f>
        <v>0.81937135139762307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9.4768933232354763E-10</v>
      </c>
      <c r="N17">
        <f t="shared" si="2"/>
        <v>0</v>
      </c>
      <c r="O17">
        <f t="shared" si="9"/>
        <v>8.3676754554067045E-5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97</v>
      </c>
      <c r="E18">
        <v>0</v>
      </c>
      <c r="F18">
        <v>19084489.226812091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9.4768933232354763E-10</v>
      </c>
      <c r="N18">
        <f t="shared" si="2"/>
        <v>0</v>
      </c>
      <c r="O18">
        <f t="shared" si="9"/>
        <v>9.4768933232354763E-10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103.30000305175781</v>
      </c>
      <c r="E19">
        <v>0</v>
      </c>
      <c r="H19" t="s">
        <v>444</v>
      </c>
      <c r="I19">
        <v>11963.508771929824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9.4768933232354763E-10</v>
      </c>
      <c r="N19">
        <f t="shared" si="2"/>
        <v>0</v>
      </c>
      <c r="O19">
        <f t="shared" si="9"/>
        <v>9.4768933232354763E-10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121</v>
      </c>
      <c r="E20">
        <v>0</v>
      </c>
      <c r="F20">
        <v>0.60336618750600124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9.4768933232354763E-10</v>
      </c>
      <c r="N20">
        <f t="shared" si="2"/>
        <v>0</v>
      </c>
      <c r="O20">
        <f t="shared" si="9"/>
        <v>9.4768933232354763E-10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151.5</v>
      </c>
      <c r="E21">
        <v>0</v>
      </c>
      <c r="F21">
        <v>0.43861817446589368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9.4768933232354763E-10</v>
      </c>
      <c r="N21">
        <f t="shared" si="2"/>
        <v>0</v>
      </c>
      <c r="O21">
        <f t="shared" si="9"/>
        <v>9.4768933232354763E-10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132</v>
      </c>
      <c r="E22">
        <v>0</v>
      </c>
      <c r="F22">
        <v>98853.710683956902</v>
      </c>
      <c r="H22" s="22" t="s">
        <v>458</v>
      </c>
      <c r="I22" s="22">
        <v>6.3773333289857108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9.4768933232354763E-10</v>
      </c>
      <c r="N22">
        <f t="shared" si="2"/>
        <v>0</v>
      </c>
      <c r="O22">
        <f t="shared" si="9"/>
        <v>9.4768933232354763E-10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93.75</v>
      </c>
      <c r="E23">
        <v>0</v>
      </c>
      <c r="F23">
        <v>1.4109505141145706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9.4768933232354763E-10</v>
      </c>
      <c r="N23">
        <f t="shared" si="2"/>
        <v>0</v>
      </c>
      <c r="O23">
        <f t="shared" si="9"/>
        <v>9.4768933232354763E-10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99</v>
      </c>
      <c r="E24">
        <v>0</v>
      </c>
      <c r="F24">
        <v>6.3773333289857108</v>
      </c>
      <c r="H24" t="s">
        <v>446</v>
      </c>
      <c r="I24">
        <v>1243773232.7223268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9.4768933232354763E-10</v>
      </c>
      <c r="N24">
        <f t="shared" si="2"/>
        <v>0</v>
      </c>
      <c r="O24">
        <f t="shared" si="9"/>
        <v>9.4768933232354763E-10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130.5</v>
      </c>
      <c r="E25">
        <v>0</v>
      </c>
      <c r="H25" t="s">
        <v>452</v>
      </c>
      <c r="I25">
        <v>390220544.48912287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9.4768933232354763E-10</v>
      </c>
      <c r="N25">
        <f t="shared" si="2"/>
        <v>0</v>
      </c>
      <c r="O25">
        <f t="shared" si="9"/>
        <v>9.4768933232354763E-10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125</v>
      </c>
      <c r="E26">
        <v>0</v>
      </c>
      <c r="H26" t="s">
        <v>453</v>
      </c>
      <c r="I26">
        <v>15.368355961076317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9.4768933232354763E-10</v>
      </c>
      <c r="N26">
        <f t="shared" si="2"/>
        <v>0</v>
      </c>
      <c r="O26">
        <f t="shared" si="9"/>
        <v>9.4768933232354763E-10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122.80000305175781</v>
      </c>
      <c r="E27">
        <v>0</v>
      </c>
      <c r="H27" t="s">
        <v>474</v>
      </c>
      <c r="I27">
        <f xml:space="preserve"> 1 + 1.5*EXP(-(I22 * 0.000239 * I19))</f>
        <v>1.0000000180682862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9.4768933232354763E-10</v>
      </c>
      <c r="N27">
        <f t="shared" si="2"/>
        <v>0</v>
      </c>
      <c r="O27">
        <f t="shared" si="9"/>
        <v>9.4768933232354763E-10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194.80000305175781</v>
      </c>
      <c r="E28">
        <v>0</v>
      </c>
      <c r="H28" t="s">
        <v>473</v>
      </c>
      <c r="I28">
        <f>(2^0.5)*(ABS((I3*I8)-I22*I11))/((((I3*I8*(1-I8))+(I22*I11*(1-I11))))^0.5)</f>
        <v>1.9922727514375598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9.4768933232354763E-10</v>
      </c>
      <c r="N28">
        <f t="shared" si="2"/>
        <v>0</v>
      </c>
      <c r="O28">
        <f t="shared" si="9"/>
        <v>9.4768933232354763E-10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256.70001220703125</v>
      </c>
      <c r="H29" t="s">
        <v>475</v>
      </c>
      <c r="I29">
        <f>(I24-I25)/I25</f>
        <v>2.1873596874574504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9.4768933232354763E-10</v>
      </c>
      <c r="N29">
        <f t="shared" si="2"/>
        <v>0</v>
      </c>
      <c r="O29">
        <f t="shared" si="9"/>
        <v>9.4768933232354763E-10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283.29998779296875</v>
      </c>
      <c r="H30" t="s">
        <v>476</v>
      </c>
      <c r="I30">
        <f>(I25-I6)/I6</f>
        <v>19.446999647278815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9.4768933232354763E-10</v>
      </c>
      <c r="N30">
        <f t="shared" si="2"/>
        <v>0</v>
      </c>
      <c r="O30">
        <f t="shared" si="9"/>
        <v>9.4768933232354763E-10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680.5</v>
      </c>
      <c r="H31" t="s">
        <v>477</v>
      </c>
      <c r="I31">
        <f>(0.25* 0.0058*I22*I19)*EXP(-((I17-0.5)^2)/(2*((0.174318)^2)))</f>
        <v>20.652664183589224</v>
      </c>
    </row>
    <row r="32" spans="1:20" x14ac:dyDescent="0.5">
      <c r="A32">
        <v>523.7449951171875</v>
      </c>
      <c r="B32">
        <v>2995</v>
      </c>
      <c r="H32" t="s">
        <v>500</v>
      </c>
      <c r="I32">
        <f xml:space="preserve"> ($R$69 / 100)^-1</f>
        <v>5.2528763876900575</v>
      </c>
    </row>
    <row r="33" spans="1:9" x14ac:dyDescent="0.5">
      <c r="A33">
        <v>523.7550048828125</v>
      </c>
      <c r="B33">
        <v>12890</v>
      </c>
      <c r="F33">
        <v>17710</v>
      </c>
      <c r="H33" t="s">
        <v>501</v>
      </c>
      <c r="I33">
        <f xml:space="preserve"> ($R$72 / 100)^-1</f>
        <v>22.350393219419665</v>
      </c>
    </row>
    <row r="34" spans="1:9" x14ac:dyDescent="0.5">
      <c r="A34">
        <v>523.7650146484375</v>
      </c>
      <c r="B34">
        <v>31070</v>
      </c>
    </row>
    <row r="35" spans="1:9" ht="14.7" thickBot="1" x14ac:dyDescent="0.55000000000000004">
      <c r="A35">
        <v>523.7750244140625</v>
      </c>
      <c r="B35">
        <v>38100</v>
      </c>
    </row>
    <row r="36" spans="1:9" x14ac:dyDescent="0.5">
      <c r="A36">
        <v>523.78497314453125</v>
      </c>
      <c r="B36">
        <v>23680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7549</v>
      </c>
      <c r="G37" s="13" t="s">
        <v>462</v>
      </c>
      <c r="H37">
        <f>AVERAGE(K101:K110)</f>
        <v>1.1020787626186999</v>
      </c>
      <c r="I37" s="19">
        <f>STDEV(K101:K110)</f>
        <v>0.57474230081191291</v>
      </c>
    </row>
    <row r="38" spans="1:9" x14ac:dyDescent="0.5">
      <c r="A38">
        <v>523.80499267578125</v>
      </c>
      <c r="B38">
        <v>1692</v>
      </c>
      <c r="G38" s="13" t="s">
        <v>464</v>
      </c>
      <c r="H38">
        <f>AVERAGE(M101:M110)</f>
        <v>3.0875070918730922</v>
      </c>
      <c r="I38" s="19">
        <f>STDEV(M101:M110)</f>
        <v>0.51176885490997071</v>
      </c>
    </row>
    <row r="39" spans="1:9" x14ac:dyDescent="0.5">
      <c r="A39">
        <v>523.81500244140625</v>
      </c>
      <c r="B39">
        <v>567.29998779296875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476</v>
      </c>
      <c r="G40" s="13" t="s">
        <v>509</v>
      </c>
      <c r="H40">
        <f>AVERAGE(Q101:Q110)</f>
        <v>0.35152533752352383</v>
      </c>
      <c r="I40" s="19">
        <f>STDEV(Q101:Q110)</f>
        <v>0.25563076362502779</v>
      </c>
    </row>
    <row r="41" spans="1:9" x14ac:dyDescent="0.5">
      <c r="A41">
        <v>523.83502197265625</v>
      </c>
      <c r="B41">
        <v>610.70001220703125</v>
      </c>
      <c r="G41" s="13" t="s">
        <v>510</v>
      </c>
      <c r="H41">
        <f>AVERAGE(R101:R110)</f>
        <v>0.64847466247647623</v>
      </c>
      <c r="I41" s="19">
        <f>STDEV(R101:R110)</f>
        <v>0.2556307636250279</v>
      </c>
    </row>
    <row r="42" spans="1:9" ht="14.7" thickBot="1" x14ac:dyDescent="0.55000000000000004">
      <c r="A42">
        <v>523.844970703125</v>
      </c>
      <c r="B42">
        <v>597.5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520.5</v>
      </c>
      <c r="F43">
        <v>68.694716037403452</v>
      </c>
    </row>
    <row r="44" spans="1:9" x14ac:dyDescent="0.5">
      <c r="A44">
        <v>523.864990234375</v>
      </c>
      <c r="B44">
        <v>444.20001220703125</v>
      </c>
      <c r="F44">
        <f xml:space="preserve"> $F$51 / 2</f>
        <v>68.694716037403452</v>
      </c>
    </row>
    <row r="45" spans="1:9" x14ac:dyDescent="0.5">
      <c r="A45">
        <v>523.875</v>
      </c>
      <c r="B45">
        <v>328</v>
      </c>
    </row>
    <row r="46" spans="1:9" x14ac:dyDescent="0.5">
      <c r="A46">
        <v>523.885009765625</v>
      </c>
      <c r="B46">
        <v>223.19999694824219</v>
      </c>
    </row>
    <row r="47" spans="1:9" x14ac:dyDescent="0.5">
      <c r="A47">
        <v>523.89501953125</v>
      </c>
      <c r="B47">
        <v>165.30000305175781</v>
      </c>
    </row>
    <row r="48" spans="1:9" x14ac:dyDescent="0.5">
      <c r="A48">
        <v>523.905029296875</v>
      </c>
      <c r="B48">
        <v>139.5</v>
      </c>
    </row>
    <row r="49" spans="1:16" x14ac:dyDescent="0.5">
      <c r="A49">
        <v>523.91497802734375</v>
      </c>
      <c r="B49">
        <v>107.5</v>
      </c>
    </row>
    <row r="50" spans="1:16" x14ac:dyDescent="0.5">
      <c r="A50">
        <v>523.92498779296875</v>
      </c>
      <c r="B50">
        <v>85.75</v>
      </c>
      <c r="E50" t="s">
        <v>440</v>
      </c>
      <c r="F50">
        <f>MEDIAN(F54:F66)</f>
        <v>85.5</v>
      </c>
    </row>
    <row r="51" spans="1:16" x14ac:dyDescent="0.5">
      <c r="A51">
        <v>523.93499755859375</v>
      </c>
      <c r="B51">
        <v>130.30000305175781</v>
      </c>
      <c r="E51" t="s">
        <v>441</v>
      </c>
      <c r="F51">
        <f>AVERAGE(F54:F66)</f>
        <v>137.3894320748069</v>
      </c>
    </row>
    <row r="52" spans="1:16" x14ac:dyDescent="0.5">
      <c r="A52">
        <v>523.94500732421875</v>
      </c>
      <c r="B52">
        <v>191.5</v>
      </c>
      <c r="E52" t="s">
        <v>442</v>
      </c>
      <c r="F52">
        <f>SUM(E$1:E$10)</f>
        <v>1022880</v>
      </c>
    </row>
    <row r="53" spans="1:16" x14ac:dyDescent="0.5">
      <c r="A53">
        <v>523.95501708984375</v>
      </c>
      <c r="B53">
        <v>190.30000305175781</v>
      </c>
      <c r="E53" t="s">
        <v>443</v>
      </c>
      <c r="F53">
        <f>ABS(F52/F50)</f>
        <v>11963.508771929824</v>
      </c>
    </row>
    <row r="54" spans="1:16" x14ac:dyDescent="0.5">
      <c r="A54">
        <v>523.96502685546875</v>
      </c>
      <c r="B54">
        <v>172.19999694824219</v>
      </c>
      <c r="F54">
        <f>AVERAGE(B1:B10)</f>
        <v>56.105000305175778</v>
      </c>
    </row>
    <row r="55" spans="1:16" x14ac:dyDescent="0.5">
      <c r="A55">
        <v>523.9749755859375</v>
      </c>
      <c r="B55">
        <v>158.69999694824219</v>
      </c>
      <c r="F55">
        <v>76.5</v>
      </c>
    </row>
    <row r="56" spans="1:16" x14ac:dyDescent="0.5">
      <c r="A56">
        <v>523.9849853515625</v>
      </c>
      <c r="B56">
        <v>155.5</v>
      </c>
      <c r="F56">
        <v>156</v>
      </c>
    </row>
    <row r="57" spans="1:16" x14ac:dyDescent="0.5">
      <c r="A57">
        <v>523.9949951171875</v>
      </c>
      <c r="B57">
        <v>144.5</v>
      </c>
      <c r="F57">
        <v>392.79998779296875</v>
      </c>
    </row>
    <row r="58" spans="1:16" x14ac:dyDescent="0.5">
      <c r="A58">
        <v>524.0050048828125</v>
      </c>
      <c r="B58">
        <v>88.5</v>
      </c>
      <c r="F58">
        <v>292.20001220703125</v>
      </c>
    </row>
    <row r="59" spans="1:16" x14ac:dyDescent="0.5">
      <c r="A59">
        <v>524.0150146484375</v>
      </c>
      <c r="B59">
        <v>67.75</v>
      </c>
      <c r="F59">
        <v>297</v>
      </c>
    </row>
    <row r="60" spans="1:16" x14ac:dyDescent="0.5">
      <c r="A60">
        <v>524.0250244140625</v>
      </c>
      <c r="B60">
        <v>76.5</v>
      </c>
      <c r="F60">
        <v>118.80000305175781</v>
      </c>
    </row>
    <row r="61" spans="1:16" x14ac:dyDescent="0.5">
      <c r="A61">
        <v>524.03497314453125</v>
      </c>
      <c r="B61">
        <v>43.25</v>
      </c>
      <c r="F61">
        <v>94.5</v>
      </c>
    </row>
    <row r="62" spans="1:16" x14ac:dyDescent="0.5">
      <c r="A62">
        <v>524.04498291015625</v>
      </c>
      <c r="B62">
        <v>53.5</v>
      </c>
      <c r="F62">
        <v>52.5</v>
      </c>
    </row>
    <row r="63" spans="1:16" x14ac:dyDescent="0.5">
      <c r="A63">
        <v>524.05499267578125</v>
      </c>
      <c r="B63">
        <v>134.5</v>
      </c>
      <c r="F63">
        <v>32.5</v>
      </c>
    </row>
    <row r="64" spans="1:16" x14ac:dyDescent="0.5">
      <c r="A64">
        <v>524.06500244140625</v>
      </c>
      <c r="B64">
        <v>171.5</v>
      </c>
      <c r="F64">
        <v>26.25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157.5</v>
      </c>
      <c r="F65">
        <f>AVERAGE(B$576:B$586)</f>
        <v>53.518181540749289</v>
      </c>
      <c r="I65" t="s">
        <v>493</v>
      </c>
      <c r="L65">
        <v>0.99989084755899371</v>
      </c>
      <c r="M65">
        <v>0.99922021655449467</v>
      </c>
      <c r="N65">
        <v>0.99998472547823447</v>
      </c>
      <c r="O65">
        <v>0.99978170703224278</v>
      </c>
      <c r="P65">
        <v>0.99956341406448534</v>
      </c>
    </row>
    <row r="66" spans="1:20" x14ac:dyDescent="0.5">
      <c r="A66">
        <v>524.08502197265625</v>
      </c>
      <c r="B66">
        <v>169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193.30000305175781</v>
      </c>
      <c r="I67" t="s">
        <v>478</v>
      </c>
      <c r="J67">
        <v>1.4109505141145706</v>
      </c>
      <c r="K67">
        <v>0.22398575395873424</v>
      </c>
      <c r="L67">
        <v>6.2992868482810538</v>
      </c>
      <c r="M67">
        <v>2.570581835636315</v>
      </c>
      <c r="N67">
        <v>0.83517680354694357</v>
      </c>
      <c r="O67">
        <v>1.9867242246821977</v>
      </c>
      <c r="P67">
        <v>1.4831801857798381E-3</v>
      </c>
      <c r="Q67" t="s">
        <v>486</v>
      </c>
      <c r="R67">
        <v>15.874812880967303</v>
      </c>
      <c r="S67">
        <v>2.7944697917226924E-2</v>
      </c>
      <c r="T67" t="s">
        <v>486</v>
      </c>
    </row>
    <row r="68" spans="1:20" x14ac:dyDescent="0.5">
      <c r="A68">
        <v>524.10400390625</v>
      </c>
      <c r="B68">
        <v>156</v>
      </c>
      <c r="I68" t="s">
        <v>479</v>
      </c>
      <c r="J68">
        <v>0.60336618750600124</v>
      </c>
      <c r="K68">
        <v>4.7780794746621391E-2</v>
      </c>
      <c r="L68">
        <v>12.627797229108786</v>
      </c>
      <c r="M68">
        <v>2.570581835636315</v>
      </c>
      <c r="N68">
        <v>0.48054174443806924</v>
      </c>
      <c r="O68">
        <v>0.72619063057393329</v>
      </c>
      <c r="P68">
        <v>5.5324745278147885E-5</v>
      </c>
      <c r="Q68" t="s">
        <v>486</v>
      </c>
      <c r="R68">
        <v>7.9190375158611541</v>
      </c>
      <c r="S68">
        <v>1.2146901512149104E-3</v>
      </c>
      <c r="T68" t="s">
        <v>486</v>
      </c>
    </row>
    <row r="69" spans="1:20" x14ac:dyDescent="0.5">
      <c r="A69">
        <v>524.114990234375</v>
      </c>
      <c r="B69">
        <v>95.5</v>
      </c>
      <c r="I69" t="s">
        <v>480</v>
      </c>
      <c r="J69">
        <v>98853.710683956902</v>
      </c>
      <c r="K69">
        <v>18818.967626121437</v>
      </c>
      <c r="L69">
        <v>5.2528763876900566</v>
      </c>
      <c r="M69">
        <v>2.570581835636315</v>
      </c>
      <c r="N69">
        <v>50478.014338821275</v>
      </c>
      <c r="O69">
        <v>147229.40702909254</v>
      </c>
      <c r="P69">
        <v>3.3183290859166515E-3</v>
      </c>
      <c r="Q69" t="s">
        <v>486</v>
      </c>
      <c r="R69">
        <v>19.037188888424389</v>
      </c>
      <c r="S69">
        <v>5.763029533734422E-2</v>
      </c>
      <c r="T69" s="12" t="s">
        <v>492</v>
      </c>
    </row>
    <row r="70" spans="1:20" x14ac:dyDescent="0.5">
      <c r="A70">
        <v>524.125</v>
      </c>
      <c r="B70">
        <v>109.69999694824219</v>
      </c>
      <c r="I70" t="s">
        <v>481</v>
      </c>
      <c r="J70">
        <v>6.3773333289857108</v>
      </c>
      <c r="K70">
        <v>0.4307566590437289</v>
      </c>
      <c r="L70">
        <v>14.804955872634128</v>
      </c>
      <c r="M70">
        <v>2.570581835636315</v>
      </c>
      <c r="N70">
        <v>5.2700380856685163</v>
      </c>
      <c r="O70">
        <v>7.4846285723029053</v>
      </c>
      <c r="P70">
        <v>2.5425533869458696E-5</v>
      </c>
      <c r="Q70" t="s">
        <v>486</v>
      </c>
      <c r="R70">
        <v>6.7544949718386293</v>
      </c>
      <c r="S70">
        <v>5.6651634776915016E-4</v>
      </c>
      <c r="T70" t="s">
        <v>486</v>
      </c>
    </row>
    <row r="71" spans="1:20" x14ac:dyDescent="0.5">
      <c r="A71">
        <v>524.135009765625</v>
      </c>
      <c r="B71">
        <v>197.19999694824219</v>
      </c>
      <c r="I71" t="s">
        <v>482</v>
      </c>
      <c r="J71">
        <v>0.43861817446589368</v>
      </c>
      <c r="K71">
        <v>3.7638642901234386E-2</v>
      </c>
      <c r="L71">
        <v>11.653400352846115</v>
      </c>
      <c r="M71">
        <v>2.570581835636315</v>
      </c>
      <c r="N71">
        <v>0.34186496270597883</v>
      </c>
      <c r="O71">
        <v>0.53537138622580849</v>
      </c>
      <c r="P71">
        <v>8.1728316874523434E-5</v>
      </c>
      <c r="Q71" t="s">
        <v>486</v>
      </c>
      <c r="R71">
        <v>8.5811863466594929</v>
      </c>
      <c r="S71">
        <v>1.7777296695973761E-3</v>
      </c>
      <c r="T71" t="s">
        <v>486</v>
      </c>
    </row>
    <row r="72" spans="1:20" x14ac:dyDescent="0.5">
      <c r="A72">
        <v>524.14398193359375</v>
      </c>
      <c r="B72">
        <v>259.5</v>
      </c>
      <c r="I72" t="s">
        <v>483</v>
      </c>
      <c r="J72">
        <v>448422.21397606982</v>
      </c>
      <c r="K72">
        <v>20063.280747403034</v>
      </c>
      <c r="L72">
        <v>22.350393219419662</v>
      </c>
      <c r="M72">
        <v>2.570581835636315</v>
      </c>
      <c r="N72">
        <v>396847.90892352379</v>
      </c>
      <c r="O72">
        <v>499996.51902861585</v>
      </c>
      <c r="P72">
        <v>3.3312558132975583E-6</v>
      </c>
      <c r="Q72" t="s">
        <v>486</v>
      </c>
      <c r="R72">
        <v>4.4741942129730701</v>
      </c>
      <c r="S72">
        <v>7.5904604108772863E-5</v>
      </c>
      <c r="T72" t="s">
        <v>486</v>
      </c>
    </row>
    <row r="73" spans="1:20" x14ac:dyDescent="0.5">
      <c r="A73">
        <v>524.15399169921875</v>
      </c>
      <c r="B73">
        <v>246.69999694824219</v>
      </c>
    </row>
    <row r="74" spans="1:20" x14ac:dyDescent="0.5">
      <c r="A74">
        <v>524.16400146484375</v>
      </c>
      <c r="B74">
        <v>234.19999694824219</v>
      </c>
    </row>
    <row r="75" spans="1:20" x14ac:dyDescent="0.5">
      <c r="A75">
        <v>524.17401123046875</v>
      </c>
      <c r="B75">
        <v>214.30000305175781</v>
      </c>
    </row>
    <row r="76" spans="1:20" x14ac:dyDescent="0.5">
      <c r="A76">
        <v>524.18402099609375</v>
      </c>
      <c r="B76">
        <v>184</v>
      </c>
    </row>
    <row r="77" spans="1:20" x14ac:dyDescent="0.5">
      <c r="A77">
        <v>524.1939697265625</v>
      </c>
      <c r="B77">
        <v>233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295.5</v>
      </c>
      <c r="I78">
        <f>MIN(I32:I34)</f>
        <v>5.2528763876900575</v>
      </c>
      <c r="J78">
        <f>I30</f>
        <v>19.446999647278815</v>
      </c>
      <c r="K78">
        <f>I28</f>
        <v>1.9922727514375598</v>
      </c>
    </row>
    <row r="79" spans="1:20" x14ac:dyDescent="0.5">
      <c r="A79">
        <v>524.2139892578125</v>
      </c>
      <c r="B79">
        <v>324</v>
      </c>
      <c r="I79">
        <f>8</f>
        <v>8</v>
      </c>
      <c r="J79">
        <f>J80*2</f>
        <v>41.305328367178447</v>
      </c>
      <c r="K79">
        <v>2</v>
      </c>
    </row>
    <row r="80" spans="1:20" x14ac:dyDescent="0.5">
      <c r="A80">
        <v>524.2239990234375</v>
      </c>
      <c r="B80">
        <v>439</v>
      </c>
      <c r="I80">
        <f>4</f>
        <v>4</v>
      </c>
      <c r="J80">
        <f>I31</f>
        <v>20.652664183589224</v>
      </c>
      <c r="K80">
        <v>1.5</v>
      </c>
    </row>
    <row r="81" spans="1:11" x14ac:dyDescent="0.5">
      <c r="A81">
        <v>524.2340087890625</v>
      </c>
      <c r="B81">
        <v>799.70001220703125</v>
      </c>
      <c r="I81">
        <f>2</f>
        <v>2</v>
      </c>
      <c r="J81">
        <f>J80/2</f>
        <v>10.326332091794612</v>
      </c>
      <c r="K81">
        <v>1</v>
      </c>
    </row>
    <row r="82" spans="1:11" x14ac:dyDescent="0.5">
      <c r="A82">
        <v>524.2440185546875</v>
      </c>
      <c r="B82">
        <v>2632</v>
      </c>
    </row>
    <row r="83" spans="1:11" x14ac:dyDescent="0.5">
      <c r="A83">
        <v>524.2540283203125</v>
      </c>
      <c r="B83">
        <v>19040</v>
      </c>
    </row>
    <row r="84" spans="1:11" x14ac:dyDescent="0.5">
      <c r="A84">
        <v>524.26397705078125</v>
      </c>
      <c r="B84">
        <v>79660</v>
      </c>
    </row>
    <row r="85" spans="1:11" x14ac:dyDescent="0.5">
      <c r="A85">
        <v>524.27398681640625</v>
      </c>
      <c r="B85">
        <v>136700</v>
      </c>
    </row>
    <row r="86" spans="1:11" x14ac:dyDescent="0.5">
      <c r="A86">
        <v>524.28399658203125</v>
      </c>
      <c r="B86">
        <v>104100</v>
      </c>
    </row>
    <row r="87" spans="1:11" x14ac:dyDescent="0.5">
      <c r="A87">
        <v>524.29400634765625</v>
      </c>
      <c r="B87">
        <v>34010</v>
      </c>
    </row>
    <row r="88" spans="1:11" x14ac:dyDescent="0.5">
      <c r="A88">
        <v>524.30401611328125</v>
      </c>
      <c r="B88">
        <v>4425</v>
      </c>
    </row>
    <row r="89" spans="1:11" x14ac:dyDescent="0.5">
      <c r="A89">
        <v>524.31402587890625</v>
      </c>
      <c r="B89">
        <v>716.5</v>
      </c>
      <c r="I89">
        <v>390220544.48912287</v>
      </c>
    </row>
    <row r="90" spans="1:11" x14ac:dyDescent="0.5">
      <c r="A90">
        <v>524.323974609375</v>
      </c>
      <c r="B90">
        <v>679.5</v>
      </c>
      <c r="H90" t="s">
        <v>505</v>
      </c>
      <c r="I90">
        <f>((MIN(I24:I25)-I6)/(I98-I97))/((I6/(I96-I98)))</f>
        <v>6.4823332157596054</v>
      </c>
    </row>
    <row r="91" spans="1:11" x14ac:dyDescent="0.5">
      <c r="A91">
        <v>524.333984375</v>
      </c>
      <c r="B91">
        <v>1094</v>
      </c>
      <c r="H91" t="s">
        <v>506</v>
      </c>
      <c r="I91">
        <f>_xlfn.F.DIST(I90,I96-I97,I96-I98,FALSE)</f>
        <v>2.0670387173572773E-2</v>
      </c>
    </row>
    <row r="92" spans="1:11" x14ac:dyDescent="0.5">
      <c r="A92">
        <v>524.343994140625</v>
      </c>
      <c r="B92">
        <v>1220</v>
      </c>
      <c r="I92">
        <f>ROUND(I91,3-(1+INT(LOG10(I91))))</f>
        <v>2.07E-2</v>
      </c>
    </row>
    <row r="93" spans="1:11" x14ac:dyDescent="0.5">
      <c r="A93">
        <v>524.35400390625</v>
      </c>
      <c r="B93">
        <v>889</v>
      </c>
    </row>
    <row r="94" spans="1:11" x14ac:dyDescent="0.5">
      <c r="A94">
        <v>524.364013671875</v>
      </c>
      <c r="B94">
        <v>483.79998779296875</v>
      </c>
    </row>
    <row r="95" spans="1:11" x14ac:dyDescent="0.5">
      <c r="A95">
        <v>524.3740234375</v>
      </c>
      <c r="B95">
        <v>233.5</v>
      </c>
      <c r="I95" t="e">
        <f>ROUND(I94,3-(1+INT(LOG10(I94))))</f>
        <v>#NUM!</v>
      </c>
    </row>
    <row r="96" spans="1:11" x14ac:dyDescent="0.5">
      <c r="A96">
        <v>524.38397216796875</v>
      </c>
      <c r="B96">
        <v>147.5</v>
      </c>
      <c r="H96" t="s">
        <v>504</v>
      </c>
      <c r="I96">
        <v>8</v>
      </c>
    </row>
    <row r="97" spans="1:19" x14ac:dyDescent="0.5">
      <c r="A97">
        <v>524.39398193359375</v>
      </c>
      <c r="B97">
        <v>218.80000305175781</v>
      </c>
      <c r="H97" t="s">
        <v>23</v>
      </c>
      <c r="I97">
        <v>4</v>
      </c>
      <c r="J97" t="s">
        <v>468</v>
      </c>
      <c r="K97">
        <f>AVERAGE(K101:K120)</f>
        <v>1.1020787626186999</v>
      </c>
      <c r="L97">
        <f t="shared" ref="L97:P97" si="10">AVERAGE(L101:L120)</f>
        <v>190181.49324828538</v>
      </c>
      <c r="M97">
        <f t="shared" si="10"/>
        <v>3.0875070918730922</v>
      </c>
      <c r="N97">
        <f t="shared" si="10"/>
        <v>349740.36726041796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303.79998779296875</v>
      </c>
      <c r="H98" t="s">
        <v>24</v>
      </c>
      <c r="I98">
        <v>7</v>
      </c>
      <c r="J98" t="s">
        <v>469</v>
      </c>
      <c r="K98">
        <f>K99/AVERAGE(K101:K120)</f>
        <v>0.5215074641727433</v>
      </c>
      <c r="L98">
        <f t="shared" ref="L98:P98" si="11">L99/AVERAGE(L101:L120)</f>
        <v>0.74223242697297664</v>
      </c>
      <c r="M98">
        <f t="shared" si="11"/>
        <v>0.16575471397524688</v>
      </c>
      <c r="N98">
        <f t="shared" si="11"/>
        <v>0.39974312103458698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233.69999694824219</v>
      </c>
      <c r="H99" t="s">
        <v>1</v>
      </c>
      <c r="I99">
        <v>10</v>
      </c>
      <c r="J99" t="s">
        <v>460</v>
      </c>
      <c r="K99">
        <f>STDEV(K101:K120)</f>
        <v>0.57474230081191291</v>
      </c>
      <c r="L99">
        <f t="shared" ref="L99:P99" si="12">STDEV(L101:L120)</f>
        <v>141158.87129901964</v>
      </c>
      <c r="M99">
        <f t="shared" si="12"/>
        <v>0.51176885490997071</v>
      </c>
      <c r="N99">
        <f t="shared" si="12"/>
        <v>139806.30596046217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124.19999694824219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145.80000305175781</v>
      </c>
      <c r="J101">
        <v>1</v>
      </c>
      <c r="K101">
        <v>1.7806258732406879</v>
      </c>
      <c r="L101">
        <v>328468.41846542823</v>
      </c>
      <c r="M101">
        <v>3.2151732530205588</v>
      </c>
      <c r="N101">
        <v>239320.05785815648</v>
      </c>
      <c r="Q101">
        <f>L101/SUM(P101,N101,L101)</f>
        <v>0.57850490484106432</v>
      </c>
      <c r="R101">
        <f>N101/SUM(P101,N101,L101)</f>
        <v>0.4214950951589358</v>
      </c>
      <c r="S101">
        <f>P101/SUM(P101,N101,L101)</f>
        <v>0</v>
      </c>
    </row>
    <row r="102" spans="1:19" x14ac:dyDescent="0.5">
      <c r="A102">
        <v>524.4439697265625</v>
      </c>
      <c r="B102">
        <v>233.5</v>
      </c>
      <c r="J102">
        <v>2</v>
      </c>
      <c r="K102">
        <v>1.1505034847405058</v>
      </c>
      <c r="L102">
        <v>180381.86195866222</v>
      </c>
      <c r="M102">
        <v>3.153941323011531</v>
      </c>
      <c r="N102">
        <v>351312.12040214299</v>
      </c>
      <c r="Q102">
        <f t="shared" ref="Q102:Q120" si="13">L102/SUM(P102,N102,L102)</f>
        <v>0.3392587991267802</v>
      </c>
      <c r="R102">
        <f t="shared" ref="R102:R120" si="14">N102/SUM(P102,N102,L102)</f>
        <v>0.66074120087321986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319.20001220703125</v>
      </c>
      <c r="J103">
        <v>3</v>
      </c>
      <c r="K103">
        <v>0.66964582498269043</v>
      </c>
      <c r="L103">
        <v>81998.216604064131</v>
      </c>
      <c r="M103">
        <v>2.7644429699370243</v>
      </c>
      <c r="N103">
        <v>447529.60859601415</v>
      </c>
      <c r="Q103">
        <f t="shared" si="13"/>
        <v>0.15485157285753906</v>
      </c>
      <c r="R103">
        <f t="shared" si="14"/>
        <v>0.84514842714246086</v>
      </c>
      <c r="S103">
        <f t="shared" si="15"/>
        <v>0</v>
      </c>
    </row>
    <row r="104" spans="1:19" x14ac:dyDescent="0.5">
      <c r="A104">
        <v>524.4639892578125</v>
      </c>
      <c r="B104">
        <v>415.5</v>
      </c>
      <c r="J104">
        <v>4</v>
      </c>
      <c r="K104">
        <v>0.96460221651022549</v>
      </c>
      <c r="L104">
        <v>126567.3742312375</v>
      </c>
      <c r="M104">
        <v>2.8688231421429942</v>
      </c>
      <c r="N104">
        <v>391354.94930496044</v>
      </c>
      <c r="Q104">
        <f t="shared" si="13"/>
        <v>0.24437520546918773</v>
      </c>
      <c r="R104">
        <f t="shared" si="14"/>
        <v>0.75562479453081222</v>
      </c>
      <c r="S104">
        <f t="shared" si="15"/>
        <v>0</v>
      </c>
    </row>
    <row r="105" spans="1:19" x14ac:dyDescent="0.5">
      <c r="A105">
        <v>524.4739990234375</v>
      </c>
      <c r="B105">
        <v>404.79998779296875</v>
      </c>
      <c r="J105">
        <v>5</v>
      </c>
      <c r="K105">
        <v>2.2111065144614064</v>
      </c>
      <c r="L105">
        <v>486005.73771105986</v>
      </c>
      <c r="M105">
        <v>4.3023017915914261</v>
      </c>
      <c r="N105">
        <v>61837.247898718284</v>
      </c>
      <c r="Q105">
        <f t="shared" si="13"/>
        <v>0.88712596579129288</v>
      </c>
      <c r="R105">
        <f t="shared" si="14"/>
        <v>0.11287403420870701</v>
      </c>
      <c r="S105">
        <f t="shared" si="15"/>
        <v>0</v>
      </c>
    </row>
    <row r="106" spans="1:19" x14ac:dyDescent="0.5">
      <c r="A106">
        <v>524.4840087890625</v>
      </c>
      <c r="B106">
        <v>273</v>
      </c>
      <c r="J106">
        <v>6</v>
      </c>
      <c r="K106">
        <v>1.1567569067118215</v>
      </c>
      <c r="L106">
        <v>222112.14187330092</v>
      </c>
      <c r="M106">
        <v>3.2326535460717083</v>
      </c>
      <c r="N106">
        <v>296579.79537268024</v>
      </c>
      <c r="Q106">
        <f t="shared" si="13"/>
        <v>0.4282159137707357</v>
      </c>
      <c r="R106">
        <f t="shared" si="14"/>
        <v>0.57178408622926424</v>
      </c>
      <c r="S106">
        <f t="shared" si="15"/>
        <v>0</v>
      </c>
    </row>
    <row r="107" spans="1:19" x14ac:dyDescent="0.5">
      <c r="A107">
        <v>524.4940185546875</v>
      </c>
      <c r="B107">
        <v>192.80000305175781</v>
      </c>
      <c r="J107">
        <v>7</v>
      </c>
      <c r="K107">
        <v>0.77737302480948389</v>
      </c>
      <c r="L107">
        <v>98586.298516428826</v>
      </c>
      <c r="M107">
        <v>2.6865889890629595</v>
      </c>
      <c r="N107">
        <v>442813.71551087371</v>
      </c>
      <c r="Q107">
        <f t="shared" si="13"/>
        <v>0.18209511629502317</v>
      </c>
      <c r="R107">
        <f t="shared" si="14"/>
        <v>0.81790488370497694</v>
      </c>
      <c r="S107">
        <f t="shared" si="15"/>
        <v>0</v>
      </c>
    </row>
    <row r="108" spans="1:19" x14ac:dyDescent="0.5">
      <c r="A108">
        <v>524.5040283203125</v>
      </c>
      <c r="B108">
        <v>178.30000305175781</v>
      </c>
      <c r="J108">
        <v>8</v>
      </c>
      <c r="K108">
        <v>1.2885800872508202</v>
      </c>
      <c r="L108">
        <v>269703.78872457478</v>
      </c>
      <c r="M108">
        <v>3.3690716128871721</v>
      </c>
      <c r="N108">
        <v>265491.71927536168</v>
      </c>
      <c r="Q108">
        <f t="shared" si="13"/>
        <v>0.50393507548760441</v>
      </c>
      <c r="R108">
        <f t="shared" si="14"/>
        <v>0.49606492451239559</v>
      </c>
      <c r="S108">
        <f t="shared" si="15"/>
        <v>0</v>
      </c>
    </row>
    <row r="109" spans="1:19" x14ac:dyDescent="0.5">
      <c r="A109">
        <v>524.51397705078125</v>
      </c>
      <c r="B109">
        <v>158.5</v>
      </c>
      <c r="J109">
        <v>9</v>
      </c>
      <c r="K109">
        <v>0.17027386101841924</v>
      </c>
      <c r="L109">
        <v>9137.3837141403146</v>
      </c>
      <c r="M109">
        <v>2.4848599882853364</v>
      </c>
      <c r="N109">
        <v>552742.24440920143</v>
      </c>
      <c r="Q109">
        <f t="shared" si="13"/>
        <v>1.6262172993633629E-2</v>
      </c>
      <c r="R109">
        <f t="shared" si="14"/>
        <v>0.98373782700636647</v>
      </c>
      <c r="S109">
        <f t="shared" si="15"/>
        <v>0</v>
      </c>
    </row>
    <row r="110" spans="1:19" x14ac:dyDescent="0.5">
      <c r="A110">
        <v>524.52398681640625</v>
      </c>
      <c r="B110">
        <v>156</v>
      </c>
      <c r="J110">
        <v>10</v>
      </c>
      <c r="K110">
        <v>0.8513198324609409</v>
      </c>
      <c r="L110">
        <v>98853.710683956902</v>
      </c>
      <c r="M110">
        <v>2.7972143027202132</v>
      </c>
      <c r="N110">
        <v>448422.21397606982</v>
      </c>
      <c r="Q110">
        <f t="shared" si="13"/>
        <v>0.18062864860237698</v>
      </c>
      <c r="R110">
        <f t="shared" si="14"/>
        <v>0.81937135139762307</v>
      </c>
      <c r="S110">
        <f t="shared" si="15"/>
        <v>0</v>
      </c>
    </row>
    <row r="111" spans="1:19" x14ac:dyDescent="0.5">
      <c r="A111">
        <v>524.53399658203125</v>
      </c>
      <c r="B111">
        <v>175.80000305175781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186.5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168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136.5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152.5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204.69999694824219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206.5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159.30000305175781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155.5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184.69999694824219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158.30000305175781</v>
      </c>
    </row>
    <row r="122" spans="1:19" x14ac:dyDescent="0.5">
      <c r="A122">
        <v>524.64398193359375</v>
      </c>
      <c r="B122">
        <v>118</v>
      </c>
    </row>
    <row r="123" spans="1:19" x14ac:dyDescent="0.5">
      <c r="A123">
        <v>524.65399169921875</v>
      </c>
      <c r="B123">
        <v>180.80000305175781</v>
      </c>
    </row>
    <row r="124" spans="1:19" x14ac:dyDescent="0.5">
      <c r="A124">
        <v>524.66400146484375</v>
      </c>
      <c r="B124">
        <v>249</v>
      </c>
    </row>
    <row r="125" spans="1:19" x14ac:dyDescent="0.5">
      <c r="A125">
        <v>524.67401123046875</v>
      </c>
      <c r="B125">
        <v>212.69999694824219</v>
      </c>
    </row>
    <row r="126" spans="1:19" x14ac:dyDescent="0.5">
      <c r="A126">
        <v>524.68402099609375</v>
      </c>
      <c r="B126">
        <v>250.5</v>
      </c>
    </row>
    <row r="127" spans="1:19" x14ac:dyDescent="0.5">
      <c r="A127">
        <v>524.6939697265625</v>
      </c>
      <c r="B127">
        <v>379</v>
      </c>
    </row>
    <row r="128" spans="1:19" x14ac:dyDescent="0.5">
      <c r="A128">
        <v>524.7039794921875</v>
      </c>
      <c r="B128">
        <v>406</v>
      </c>
    </row>
    <row r="129" spans="1:2" x14ac:dyDescent="0.5">
      <c r="A129">
        <v>524.7139892578125</v>
      </c>
      <c r="B129">
        <v>383.70001220703125</v>
      </c>
    </row>
    <row r="130" spans="1:2" x14ac:dyDescent="0.5">
      <c r="A130">
        <v>524.7239990234375</v>
      </c>
      <c r="B130">
        <v>358.5</v>
      </c>
    </row>
    <row r="131" spans="1:2" x14ac:dyDescent="0.5">
      <c r="A131">
        <v>524.7340087890625</v>
      </c>
      <c r="B131">
        <v>391.5</v>
      </c>
    </row>
    <row r="132" spans="1:2" x14ac:dyDescent="0.5">
      <c r="A132">
        <v>524.7440185546875</v>
      </c>
      <c r="B132">
        <v>1507</v>
      </c>
    </row>
    <row r="133" spans="1:2" x14ac:dyDescent="0.5">
      <c r="A133">
        <v>524.7540283203125</v>
      </c>
      <c r="B133">
        <v>13680</v>
      </c>
    </row>
    <row r="134" spans="1:2" x14ac:dyDescent="0.5">
      <c r="A134">
        <v>524.76397705078125</v>
      </c>
      <c r="B134">
        <v>93090</v>
      </c>
    </row>
    <row r="135" spans="1:2" x14ac:dyDescent="0.5">
      <c r="A135">
        <v>524.77398681640625</v>
      </c>
      <c r="B135">
        <v>212200</v>
      </c>
    </row>
    <row r="136" spans="1:2" x14ac:dyDescent="0.5">
      <c r="A136">
        <v>524.78399658203125</v>
      </c>
      <c r="B136">
        <v>202300</v>
      </c>
    </row>
    <row r="137" spans="1:2" x14ac:dyDescent="0.5">
      <c r="A137">
        <v>524.79400634765625</v>
      </c>
      <c r="B137">
        <v>80100</v>
      </c>
    </row>
    <row r="138" spans="1:2" x14ac:dyDescent="0.5">
      <c r="A138">
        <v>524.80401611328125</v>
      </c>
      <c r="B138">
        <v>10320</v>
      </c>
    </row>
    <row r="139" spans="1:2" x14ac:dyDescent="0.5">
      <c r="A139">
        <v>524.81402587890625</v>
      </c>
      <c r="B139">
        <v>1321</v>
      </c>
    </row>
    <row r="140" spans="1:2" x14ac:dyDescent="0.5">
      <c r="A140">
        <v>524.823974609375</v>
      </c>
      <c r="B140">
        <v>994.29998779296875</v>
      </c>
    </row>
    <row r="141" spans="1:2" x14ac:dyDescent="0.5">
      <c r="A141">
        <v>524.833984375</v>
      </c>
      <c r="B141">
        <v>1773</v>
      </c>
    </row>
    <row r="142" spans="1:2" x14ac:dyDescent="0.5">
      <c r="A142">
        <v>524.843994140625</v>
      </c>
      <c r="B142">
        <v>2303</v>
      </c>
    </row>
    <row r="143" spans="1:2" x14ac:dyDescent="0.5">
      <c r="A143">
        <v>524.85400390625</v>
      </c>
      <c r="B143">
        <v>1786</v>
      </c>
    </row>
    <row r="144" spans="1:2" x14ac:dyDescent="0.5">
      <c r="A144">
        <v>524.864013671875</v>
      </c>
      <c r="B144">
        <v>895.70001220703125</v>
      </c>
    </row>
    <row r="145" spans="1:2" x14ac:dyDescent="0.5">
      <c r="A145">
        <v>524.8740234375</v>
      </c>
      <c r="B145">
        <v>477</v>
      </c>
    </row>
    <row r="146" spans="1:2" x14ac:dyDescent="0.5">
      <c r="A146">
        <v>524.88397216796875</v>
      </c>
      <c r="B146">
        <v>567</v>
      </c>
    </row>
    <row r="147" spans="1:2" x14ac:dyDescent="0.5">
      <c r="A147">
        <v>524.89398193359375</v>
      </c>
      <c r="B147">
        <v>1040</v>
      </c>
    </row>
    <row r="148" spans="1:2" x14ac:dyDescent="0.5">
      <c r="A148">
        <v>524.90399169921875</v>
      </c>
      <c r="B148">
        <v>1250</v>
      </c>
    </row>
    <row r="149" spans="1:2" x14ac:dyDescent="0.5">
      <c r="A149">
        <v>524.91400146484375</v>
      </c>
      <c r="B149">
        <v>764.29998779296875</v>
      </c>
    </row>
    <row r="150" spans="1:2" x14ac:dyDescent="0.5">
      <c r="A150">
        <v>524.92401123046875</v>
      </c>
      <c r="B150">
        <v>291.79998779296875</v>
      </c>
    </row>
    <row r="151" spans="1:2" x14ac:dyDescent="0.5">
      <c r="A151">
        <v>524.93402099609375</v>
      </c>
      <c r="B151">
        <v>180.80000305175781</v>
      </c>
    </row>
    <row r="152" spans="1:2" x14ac:dyDescent="0.5">
      <c r="A152">
        <v>524.9439697265625</v>
      </c>
      <c r="B152">
        <v>204.5</v>
      </c>
    </row>
    <row r="153" spans="1:2" x14ac:dyDescent="0.5">
      <c r="A153">
        <v>524.9539794921875</v>
      </c>
      <c r="B153">
        <v>497.79998779296875</v>
      </c>
    </row>
    <row r="154" spans="1:2" x14ac:dyDescent="0.5">
      <c r="A154">
        <v>524.9639892578125</v>
      </c>
      <c r="B154">
        <v>1073</v>
      </c>
    </row>
    <row r="155" spans="1:2" x14ac:dyDescent="0.5">
      <c r="A155">
        <v>524.9739990234375</v>
      </c>
      <c r="B155">
        <v>1238</v>
      </c>
    </row>
    <row r="156" spans="1:2" x14ac:dyDescent="0.5">
      <c r="A156">
        <v>524.9840087890625</v>
      </c>
      <c r="B156">
        <v>743</v>
      </c>
    </row>
    <row r="157" spans="1:2" x14ac:dyDescent="0.5">
      <c r="A157">
        <v>524.9940185546875</v>
      </c>
      <c r="B157">
        <v>322.29998779296875</v>
      </c>
    </row>
    <row r="158" spans="1:2" x14ac:dyDescent="0.5">
      <c r="A158">
        <v>525.0040283203125</v>
      </c>
      <c r="B158">
        <v>260.29998779296875</v>
      </c>
    </row>
    <row r="159" spans="1:2" x14ac:dyDescent="0.5">
      <c r="A159">
        <v>525.01397705078125</v>
      </c>
      <c r="B159">
        <v>334.20001220703125</v>
      </c>
    </row>
    <row r="160" spans="1:2" x14ac:dyDescent="0.5">
      <c r="A160">
        <v>525.02398681640625</v>
      </c>
      <c r="B160">
        <v>392.79998779296875</v>
      </c>
    </row>
    <row r="161" spans="1:2" x14ac:dyDescent="0.5">
      <c r="A161">
        <v>525.03399658203125</v>
      </c>
      <c r="B161">
        <v>371</v>
      </c>
    </row>
    <row r="162" spans="1:2" x14ac:dyDescent="0.5">
      <c r="A162">
        <v>525.04400634765625</v>
      </c>
      <c r="B162">
        <v>326.29998779296875</v>
      </c>
    </row>
    <row r="163" spans="1:2" x14ac:dyDescent="0.5">
      <c r="A163">
        <v>525.05401611328125</v>
      </c>
      <c r="B163">
        <v>287</v>
      </c>
    </row>
    <row r="164" spans="1:2" x14ac:dyDescent="0.5">
      <c r="A164">
        <v>525.06402587890625</v>
      </c>
      <c r="B164">
        <v>298</v>
      </c>
    </row>
    <row r="165" spans="1:2" x14ac:dyDescent="0.5">
      <c r="A165">
        <v>525.073974609375</v>
      </c>
      <c r="B165">
        <v>374</v>
      </c>
    </row>
    <row r="166" spans="1:2" x14ac:dyDescent="0.5">
      <c r="A166">
        <v>525.083984375</v>
      </c>
      <c r="B166">
        <v>403.70001220703125</v>
      </c>
    </row>
    <row r="167" spans="1:2" x14ac:dyDescent="0.5">
      <c r="A167">
        <v>525.093994140625</v>
      </c>
      <c r="B167">
        <v>295.79998779296875</v>
      </c>
    </row>
    <row r="168" spans="1:2" x14ac:dyDescent="0.5">
      <c r="A168">
        <v>525.10400390625</v>
      </c>
      <c r="B168">
        <v>201.30000305175781</v>
      </c>
    </row>
    <row r="169" spans="1:2" x14ac:dyDescent="0.5">
      <c r="A169">
        <v>525.114013671875</v>
      </c>
      <c r="B169">
        <v>257</v>
      </c>
    </row>
    <row r="170" spans="1:2" x14ac:dyDescent="0.5">
      <c r="A170">
        <v>525.1240234375</v>
      </c>
      <c r="B170">
        <v>281</v>
      </c>
    </row>
    <row r="171" spans="1:2" x14ac:dyDescent="0.5">
      <c r="A171">
        <v>525.13397216796875</v>
      </c>
      <c r="B171">
        <v>231</v>
      </c>
    </row>
    <row r="172" spans="1:2" x14ac:dyDescent="0.5">
      <c r="A172">
        <v>525.14398193359375</v>
      </c>
      <c r="B172">
        <v>263.20001220703125</v>
      </c>
    </row>
    <row r="173" spans="1:2" x14ac:dyDescent="0.5">
      <c r="A173">
        <v>525.15399169921875</v>
      </c>
      <c r="B173">
        <v>290.20001220703125</v>
      </c>
    </row>
    <row r="174" spans="1:2" x14ac:dyDescent="0.5">
      <c r="A174">
        <v>525.16400146484375</v>
      </c>
      <c r="B174">
        <v>253.5</v>
      </c>
    </row>
    <row r="175" spans="1:2" x14ac:dyDescent="0.5">
      <c r="A175">
        <v>525.17401123046875</v>
      </c>
      <c r="B175">
        <v>261.5</v>
      </c>
    </row>
    <row r="176" spans="1:2" x14ac:dyDescent="0.5">
      <c r="A176">
        <v>525.18499755859375</v>
      </c>
      <c r="B176">
        <v>327.5</v>
      </c>
    </row>
    <row r="177" spans="1:2" x14ac:dyDescent="0.5">
      <c r="A177">
        <v>525.19500732421875</v>
      </c>
      <c r="B177">
        <v>402.70001220703125</v>
      </c>
    </row>
    <row r="178" spans="1:2" x14ac:dyDescent="0.5">
      <c r="A178">
        <v>525.2039794921875</v>
      </c>
      <c r="B178">
        <v>455</v>
      </c>
    </row>
    <row r="179" spans="1:2" x14ac:dyDescent="0.5">
      <c r="A179">
        <v>525.2139892578125</v>
      </c>
      <c r="B179">
        <v>491.79998779296875</v>
      </c>
    </row>
    <row r="180" spans="1:2" x14ac:dyDescent="0.5">
      <c r="A180">
        <v>525.2239990234375</v>
      </c>
      <c r="B180">
        <v>468.79998779296875</v>
      </c>
    </row>
    <row r="181" spans="1:2" x14ac:dyDescent="0.5">
      <c r="A181">
        <v>525.2340087890625</v>
      </c>
      <c r="B181">
        <v>486.20001220703125</v>
      </c>
    </row>
    <row r="182" spans="1:2" x14ac:dyDescent="0.5">
      <c r="A182">
        <v>525.2449951171875</v>
      </c>
      <c r="B182">
        <v>1079</v>
      </c>
    </row>
    <row r="183" spans="1:2" x14ac:dyDescent="0.5">
      <c r="A183">
        <v>525.2550048828125</v>
      </c>
      <c r="B183">
        <v>8052</v>
      </c>
    </row>
    <row r="184" spans="1:2" x14ac:dyDescent="0.5">
      <c r="A184">
        <v>525.2650146484375</v>
      </c>
      <c r="B184">
        <v>69700</v>
      </c>
    </row>
    <row r="185" spans="1:2" x14ac:dyDescent="0.5">
      <c r="A185">
        <v>525.2750244140625</v>
      </c>
      <c r="B185">
        <v>201100</v>
      </c>
    </row>
    <row r="186" spans="1:2" x14ac:dyDescent="0.5">
      <c r="A186">
        <v>525.28497314453125</v>
      </c>
      <c r="B186">
        <v>241500</v>
      </c>
    </row>
    <row r="187" spans="1:2" x14ac:dyDescent="0.5">
      <c r="A187">
        <v>525.29400634765625</v>
      </c>
      <c r="B187">
        <v>123900</v>
      </c>
    </row>
    <row r="188" spans="1:2" x14ac:dyDescent="0.5">
      <c r="A188">
        <v>525.30499267578125</v>
      </c>
      <c r="B188">
        <v>22450</v>
      </c>
    </row>
    <row r="189" spans="1:2" x14ac:dyDescent="0.5">
      <c r="A189">
        <v>525.31500244140625</v>
      </c>
      <c r="B189">
        <v>1626</v>
      </c>
    </row>
    <row r="190" spans="1:2" x14ac:dyDescent="0.5">
      <c r="A190">
        <v>525.32501220703125</v>
      </c>
      <c r="B190">
        <v>637.20001220703125</v>
      </c>
    </row>
    <row r="191" spans="1:2" x14ac:dyDescent="0.5">
      <c r="A191">
        <v>525.33502197265625</v>
      </c>
      <c r="B191">
        <v>1218</v>
      </c>
    </row>
    <row r="192" spans="1:2" x14ac:dyDescent="0.5">
      <c r="A192">
        <v>525.344970703125</v>
      </c>
      <c r="B192">
        <v>1861</v>
      </c>
    </row>
    <row r="193" spans="1:2" x14ac:dyDescent="0.5">
      <c r="A193">
        <v>525.35498046875</v>
      </c>
      <c r="B193">
        <v>1600</v>
      </c>
    </row>
    <row r="194" spans="1:2" x14ac:dyDescent="0.5">
      <c r="A194">
        <v>525.364990234375</v>
      </c>
      <c r="B194">
        <v>894.70001220703125</v>
      </c>
    </row>
    <row r="195" spans="1:2" x14ac:dyDescent="0.5">
      <c r="A195">
        <v>525.375</v>
      </c>
      <c r="B195">
        <v>495.5</v>
      </c>
    </row>
    <row r="196" spans="1:2" x14ac:dyDescent="0.5">
      <c r="A196">
        <v>525.385009765625</v>
      </c>
      <c r="B196">
        <v>493.5</v>
      </c>
    </row>
    <row r="197" spans="1:2" x14ac:dyDescent="0.5">
      <c r="A197">
        <v>525.39501953125</v>
      </c>
      <c r="B197">
        <v>1226</v>
      </c>
    </row>
    <row r="198" spans="1:2" x14ac:dyDescent="0.5">
      <c r="A198">
        <v>525.405029296875</v>
      </c>
      <c r="B198">
        <v>1998</v>
      </c>
    </row>
    <row r="199" spans="1:2" x14ac:dyDescent="0.5">
      <c r="A199">
        <v>525.41497802734375</v>
      </c>
      <c r="B199">
        <v>1476</v>
      </c>
    </row>
    <row r="200" spans="1:2" x14ac:dyDescent="0.5">
      <c r="A200">
        <v>525.42498779296875</v>
      </c>
      <c r="B200">
        <v>496.5</v>
      </c>
    </row>
    <row r="201" spans="1:2" x14ac:dyDescent="0.5">
      <c r="A201">
        <v>525.43499755859375</v>
      </c>
      <c r="B201">
        <v>145.19999694824219</v>
      </c>
    </row>
    <row r="202" spans="1:2" x14ac:dyDescent="0.5">
      <c r="A202">
        <v>525.44500732421875</v>
      </c>
      <c r="B202">
        <v>140.30000305175781</v>
      </c>
    </row>
    <row r="203" spans="1:2" x14ac:dyDescent="0.5">
      <c r="A203">
        <v>525.45501708984375</v>
      </c>
      <c r="B203">
        <v>381.5</v>
      </c>
    </row>
    <row r="204" spans="1:2" x14ac:dyDescent="0.5">
      <c r="A204">
        <v>525.46502685546875</v>
      </c>
      <c r="B204">
        <v>977.5</v>
      </c>
    </row>
    <row r="205" spans="1:2" x14ac:dyDescent="0.5">
      <c r="A205">
        <v>525.4749755859375</v>
      </c>
      <c r="B205">
        <v>1303</v>
      </c>
    </row>
    <row r="206" spans="1:2" x14ac:dyDescent="0.5">
      <c r="A206">
        <v>525.4849853515625</v>
      </c>
      <c r="B206">
        <v>878.70001220703125</v>
      </c>
    </row>
    <row r="207" spans="1:2" x14ac:dyDescent="0.5">
      <c r="A207">
        <v>525.4949951171875</v>
      </c>
      <c r="B207">
        <v>378.29998779296875</v>
      </c>
    </row>
    <row r="208" spans="1:2" x14ac:dyDescent="0.5">
      <c r="A208">
        <v>525.5050048828125</v>
      </c>
      <c r="B208">
        <v>192.80000305175781</v>
      </c>
    </row>
    <row r="209" spans="1:2" x14ac:dyDescent="0.5">
      <c r="A209">
        <v>525.5150146484375</v>
      </c>
      <c r="B209">
        <v>161</v>
      </c>
    </row>
    <row r="210" spans="1:2" x14ac:dyDescent="0.5">
      <c r="A210">
        <v>525.5250244140625</v>
      </c>
      <c r="B210">
        <v>219.19999694824219</v>
      </c>
    </row>
    <row r="211" spans="1:2" x14ac:dyDescent="0.5">
      <c r="A211">
        <v>525.53497314453125</v>
      </c>
      <c r="B211">
        <v>292.20001220703125</v>
      </c>
    </row>
    <row r="212" spans="1:2" x14ac:dyDescent="0.5">
      <c r="A212">
        <v>525.54498291015625</v>
      </c>
      <c r="B212">
        <v>294</v>
      </c>
    </row>
    <row r="213" spans="1:2" x14ac:dyDescent="0.5">
      <c r="A213">
        <v>525.55499267578125</v>
      </c>
      <c r="B213">
        <v>260.29998779296875</v>
      </c>
    </row>
    <row r="214" spans="1:2" x14ac:dyDescent="0.5">
      <c r="A214">
        <v>525.56500244140625</v>
      </c>
      <c r="B214">
        <v>266.29998779296875</v>
      </c>
    </row>
    <row r="215" spans="1:2" x14ac:dyDescent="0.5">
      <c r="A215">
        <v>525.57501220703125</v>
      </c>
      <c r="B215">
        <v>274.79998779296875</v>
      </c>
    </row>
    <row r="216" spans="1:2" x14ac:dyDescent="0.5">
      <c r="A216">
        <v>525.58502197265625</v>
      </c>
      <c r="B216">
        <v>368</v>
      </c>
    </row>
    <row r="217" spans="1:2" x14ac:dyDescent="0.5">
      <c r="A217">
        <v>525.594970703125</v>
      </c>
      <c r="B217">
        <v>451.29998779296875</v>
      </c>
    </row>
    <row r="218" spans="1:2" x14ac:dyDescent="0.5">
      <c r="A218">
        <v>525.60498046875</v>
      </c>
      <c r="B218">
        <v>417.5</v>
      </c>
    </row>
    <row r="219" spans="1:2" x14ac:dyDescent="0.5">
      <c r="A219">
        <v>525.614990234375</v>
      </c>
      <c r="B219">
        <v>365</v>
      </c>
    </row>
    <row r="220" spans="1:2" x14ac:dyDescent="0.5">
      <c r="A220">
        <v>525.625</v>
      </c>
      <c r="B220">
        <v>279.70001220703125</v>
      </c>
    </row>
    <row r="221" spans="1:2" x14ac:dyDescent="0.5">
      <c r="A221">
        <v>525.635009765625</v>
      </c>
      <c r="B221">
        <v>203</v>
      </c>
    </row>
    <row r="222" spans="1:2" x14ac:dyDescent="0.5">
      <c r="A222">
        <v>525.64501953125</v>
      </c>
      <c r="B222">
        <v>195</v>
      </c>
    </row>
    <row r="223" spans="1:2" x14ac:dyDescent="0.5">
      <c r="A223">
        <v>525.655029296875</v>
      </c>
      <c r="B223">
        <v>240.80000305175781</v>
      </c>
    </row>
    <row r="224" spans="1:2" x14ac:dyDescent="0.5">
      <c r="A224">
        <v>525.66497802734375</v>
      </c>
      <c r="B224">
        <v>283.29998779296875</v>
      </c>
    </row>
    <row r="225" spans="1:2" x14ac:dyDescent="0.5">
      <c r="A225">
        <v>525.67498779296875</v>
      </c>
      <c r="B225">
        <v>264.79998779296875</v>
      </c>
    </row>
    <row r="226" spans="1:2" x14ac:dyDescent="0.5">
      <c r="A226">
        <v>525.68499755859375</v>
      </c>
      <c r="B226">
        <v>252.5</v>
      </c>
    </row>
    <row r="227" spans="1:2" x14ac:dyDescent="0.5">
      <c r="A227">
        <v>525.69500732421875</v>
      </c>
      <c r="B227">
        <v>304.5</v>
      </c>
    </row>
    <row r="228" spans="1:2" x14ac:dyDescent="0.5">
      <c r="A228">
        <v>525.70501708984375</v>
      </c>
      <c r="B228">
        <v>353.5</v>
      </c>
    </row>
    <row r="229" spans="1:2" x14ac:dyDescent="0.5">
      <c r="A229">
        <v>525.71502685546875</v>
      </c>
      <c r="B229">
        <v>414.29998779296875</v>
      </c>
    </row>
    <row r="230" spans="1:2" x14ac:dyDescent="0.5">
      <c r="A230">
        <v>525.7249755859375</v>
      </c>
      <c r="B230">
        <v>499.20001220703125</v>
      </c>
    </row>
    <row r="231" spans="1:2" x14ac:dyDescent="0.5">
      <c r="A231">
        <v>525.7349853515625</v>
      </c>
      <c r="B231">
        <v>508.5</v>
      </c>
    </row>
    <row r="232" spans="1:2" x14ac:dyDescent="0.5">
      <c r="A232">
        <v>525.7449951171875</v>
      </c>
      <c r="B232">
        <v>783.79998779296875</v>
      </c>
    </row>
    <row r="233" spans="1:2" x14ac:dyDescent="0.5">
      <c r="A233">
        <v>525.7550048828125</v>
      </c>
      <c r="B233">
        <v>4229</v>
      </c>
    </row>
    <row r="234" spans="1:2" x14ac:dyDescent="0.5">
      <c r="A234">
        <v>525.7650146484375</v>
      </c>
      <c r="B234">
        <v>40040</v>
      </c>
    </row>
    <row r="235" spans="1:2" x14ac:dyDescent="0.5">
      <c r="A235">
        <v>525.7750244140625</v>
      </c>
      <c r="B235">
        <v>141900</v>
      </c>
    </row>
    <row r="236" spans="1:2" x14ac:dyDescent="0.5">
      <c r="A236">
        <v>525.78497314453125</v>
      </c>
      <c r="B236">
        <v>203200</v>
      </c>
    </row>
    <row r="237" spans="1:2" x14ac:dyDescent="0.5">
      <c r="A237">
        <v>525.79498291015625</v>
      </c>
      <c r="B237">
        <v>125200</v>
      </c>
    </row>
    <row r="238" spans="1:2" x14ac:dyDescent="0.5">
      <c r="A238">
        <v>525.80499267578125</v>
      </c>
      <c r="B238">
        <v>30050</v>
      </c>
    </row>
    <row r="239" spans="1:2" x14ac:dyDescent="0.5">
      <c r="A239">
        <v>525.81500244140625</v>
      </c>
      <c r="B239">
        <v>2884</v>
      </c>
    </row>
    <row r="240" spans="1:2" x14ac:dyDescent="0.5">
      <c r="A240">
        <v>525.82501220703125</v>
      </c>
      <c r="B240">
        <v>644.5</v>
      </c>
    </row>
    <row r="241" spans="1:2" x14ac:dyDescent="0.5">
      <c r="A241">
        <v>525.83502197265625</v>
      </c>
      <c r="B241">
        <v>932.20001220703125</v>
      </c>
    </row>
    <row r="242" spans="1:2" x14ac:dyDescent="0.5">
      <c r="A242">
        <v>525.844970703125</v>
      </c>
      <c r="B242">
        <v>1697</v>
      </c>
    </row>
    <row r="243" spans="1:2" x14ac:dyDescent="0.5">
      <c r="A243">
        <v>525.85498046875</v>
      </c>
      <c r="B243">
        <v>1732</v>
      </c>
    </row>
    <row r="244" spans="1:2" x14ac:dyDescent="0.5">
      <c r="A244">
        <v>525.864990234375</v>
      </c>
      <c r="B244">
        <v>915.20001220703125</v>
      </c>
    </row>
    <row r="245" spans="1:2" x14ac:dyDescent="0.5">
      <c r="A245">
        <v>525.875</v>
      </c>
      <c r="B245">
        <v>291.29998779296875</v>
      </c>
    </row>
    <row r="246" spans="1:2" x14ac:dyDescent="0.5">
      <c r="A246">
        <v>525.885009765625</v>
      </c>
      <c r="B246">
        <v>249</v>
      </c>
    </row>
    <row r="247" spans="1:2" x14ac:dyDescent="0.5">
      <c r="A247">
        <v>525.89501953125</v>
      </c>
      <c r="B247">
        <v>880.70001220703125</v>
      </c>
    </row>
    <row r="248" spans="1:2" x14ac:dyDescent="0.5">
      <c r="A248">
        <v>525.905029296875</v>
      </c>
      <c r="B248">
        <v>1705</v>
      </c>
    </row>
    <row r="249" spans="1:2" x14ac:dyDescent="0.5">
      <c r="A249">
        <v>525.91497802734375</v>
      </c>
      <c r="B249">
        <v>1548</v>
      </c>
    </row>
    <row r="250" spans="1:2" x14ac:dyDescent="0.5">
      <c r="A250">
        <v>525.92498779296875</v>
      </c>
      <c r="B250">
        <v>710.70001220703125</v>
      </c>
    </row>
    <row r="251" spans="1:2" x14ac:dyDescent="0.5">
      <c r="A251">
        <v>525.93499755859375</v>
      </c>
      <c r="B251">
        <v>243</v>
      </c>
    </row>
    <row r="252" spans="1:2" x14ac:dyDescent="0.5">
      <c r="A252">
        <v>525.94500732421875</v>
      </c>
      <c r="B252">
        <v>158.30000305175781</v>
      </c>
    </row>
    <row r="253" spans="1:2" x14ac:dyDescent="0.5">
      <c r="A253">
        <v>525.95501708984375</v>
      </c>
      <c r="B253">
        <v>198</v>
      </c>
    </row>
    <row r="254" spans="1:2" x14ac:dyDescent="0.5">
      <c r="A254">
        <v>525.96502685546875</v>
      </c>
      <c r="B254">
        <v>443.29998779296875</v>
      </c>
    </row>
    <row r="255" spans="1:2" x14ac:dyDescent="0.5">
      <c r="A255">
        <v>525.9749755859375</v>
      </c>
      <c r="B255">
        <v>735</v>
      </c>
    </row>
    <row r="256" spans="1:2" x14ac:dyDescent="0.5">
      <c r="A256">
        <v>525.9849853515625</v>
      </c>
      <c r="B256">
        <v>653.20001220703125</v>
      </c>
    </row>
    <row r="257" spans="1:2" x14ac:dyDescent="0.5">
      <c r="A257">
        <v>525.9949951171875</v>
      </c>
      <c r="B257">
        <v>374.29998779296875</v>
      </c>
    </row>
    <row r="258" spans="1:2" x14ac:dyDescent="0.5">
      <c r="A258">
        <v>526.0050048828125</v>
      </c>
      <c r="B258">
        <v>286.20001220703125</v>
      </c>
    </row>
    <row r="259" spans="1:2" x14ac:dyDescent="0.5">
      <c r="A259">
        <v>526.0150146484375</v>
      </c>
      <c r="B259">
        <v>348.70001220703125</v>
      </c>
    </row>
    <row r="260" spans="1:2" x14ac:dyDescent="0.5">
      <c r="A260">
        <v>526.0250244140625</v>
      </c>
      <c r="B260">
        <v>369.20001220703125</v>
      </c>
    </row>
    <row r="261" spans="1:2" x14ac:dyDescent="0.5">
      <c r="A261">
        <v>526.03497314453125</v>
      </c>
      <c r="B261">
        <v>297</v>
      </c>
    </row>
    <row r="262" spans="1:2" x14ac:dyDescent="0.5">
      <c r="A262">
        <v>526.04498291015625</v>
      </c>
      <c r="B262">
        <v>218</v>
      </c>
    </row>
    <row r="263" spans="1:2" x14ac:dyDescent="0.5">
      <c r="A263">
        <v>526.05499267578125</v>
      </c>
      <c r="B263">
        <v>153.30000305175781</v>
      </c>
    </row>
    <row r="264" spans="1:2" x14ac:dyDescent="0.5">
      <c r="A264">
        <v>526.06500244140625</v>
      </c>
      <c r="B264">
        <v>136</v>
      </c>
    </row>
    <row r="265" spans="1:2" x14ac:dyDescent="0.5">
      <c r="A265">
        <v>526.07501220703125</v>
      </c>
      <c r="B265">
        <v>176</v>
      </c>
    </row>
    <row r="266" spans="1:2" x14ac:dyDescent="0.5">
      <c r="A266">
        <v>526.08502197265625</v>
      </c>
      <c r="B266">
        <v>232.19999694824219</v>
      </c>
    </row>
    <row r="267" spans="1:2" x14ac:dyDescent="0.5">
      <c r="A267">
        <v>526.094970703125</v>
      </c>
      <c r="B267">
        <v>277.5</v>
      </c>
    </row>
    <row r="268" spans="1:2" x14ac:dyDescent="0.5">
      <c r="A268">
        <v>526.10498046875</v>
      </c>
      <c r="B268">
        <v>235.5</v>
      </c>
    </row>
    <row r="269" spans="1:2" x14ac:dyDescent="0.5">
      <c r="A269">
        <v>526.114990234375</v>
      </c>
      <c r="B269">
        <v>153.5</v>
      </c>
    </row>
    <row r="270" spans="1:2" x14ac:dyDescent="0.5">
      <c r="A270">
        <v>526.125</v>
      </c>
      <c r="B270">
        <v>152</v>
      </c>
    </row>
    <row r="271" spans="1:2" x14ac:dyDescent="0.5">
      <c r="A271">
        <v>526.135009765625</v>
      </c>
      <c r="B271">
        <v>191.5</v>
      </c>
    </row>
    <row r="272" spans="1:2" x14ac:dyDescent="0.5">
      <c r="A272">
        <v>526.14501953125</v>
      </c>
      <c r="B272">
        <v>181</v>
      </c>
    </row>
    <row r="273" spans="1:2" x14ac:dyDescent="0.5">
      <c r="A273">
        <v>526.155029296875</v>
      </c>
      <c r="B273">
        <v>124.19999694824219</v>
      </c>
    </row>
    <row r="274" spans="1:2" x14ac:dyDescent="0.5">
      <c r="A274">
        <v>526.16497802734375</v>
      </c>
      <c r="B274">
        <v>75</v>
      </c>
    </row>
    <row r="275" spans="1:2" x14ac:dyDescent="0.5">
      <c r="A275">
        <v>526.17498779296875</v>
      </c>
      <c r="B275">
        <v>67</v>
      </c>
    </row>
    <row r="276" spans="1:2" x14ac:dyDescent="0.5">
      <c r="A276">
        <v>526.18499755859375</v>
      </c>
      <c r="B276">
        <v>83</v>
      </c>
    </row>
    <row r="277" spans="1:2" x14ac:dyDescent="0.5">
      <c r="A277">
        <v>526.19500732421875</v>
      </c>
      <c r="B277">
        <v>116</v>
      </c>
    </row>
    <row r="278" spans="1:2" x14ac:dyDescent="0.5">
      <c r="A278">
        <v>526.20501708984375</v>
      </c>
      <c r="B278">
        <v>178</v>
      </c>
    </row>
    <row r="279" spans="1:2" x14ac:dyDescent="0.5">
      <c r="A279">
        <v>526.21502685546875</v>
      </c>
      <c r="B279">
        <v>205.5</v>
      </c>
    </row>
    <row r="280" spans="1:2" x14ac:dyDescent="0.5">
      <c r="A280">
        <v>526.2249755859375</v>
      </c>
      <c r="B280">
        <v>192.30000305175781</v>
      </c>
    </row>
    <row r="281" spans="1:2" x14ac:dyDescent="0.5">
      <c r="A281">
        <v>526.2349853515625</v>
      </c>
      <c r="B281">
        <v>266.29998779296875</v>
      </c>
    </row>
    <row r="282" spans="1:2" x14ac:dyDescent="0.5">
      <c r="A282">
        <v>526.2449951171875</v>
      </c>
      <c r="B282">
        <v>670</v>
      </c>
    </row>
    <row r="283" spans="1:2" x14ac:dyDescent="0.5">
      <c r="A283">
        <v>526.2550048828125</v>
      </c>
      <c r="B283">
        <v>2984</v>
      </c>
    </row>
    <row r="284" spans="1:2" x14ac:dyDescent="0.5">
      <c r="A284">
        <v>526.2659912109375</v>
      </c>
      <c r="B284">
        <v>20500</v>
      </c>
    </row>
    <row r="285" spans="1:2" x14ac:dyDescent="0.5">
      <c r="A285">
        <v>526.2760009765625</v>
      </c>
      <c r="B285">
        <v>75860</v>
      </c>
    </row>
    <row r="286" spans="1:2" x14ac:dyDescent="0.5">
      <c r="A286">
        <v>526.2860107421875</v>
      </c>
      <c r="B286">
        <v>121400</v>
      </c>
    </row>
    <row r="287" spans="1:2" x14ac:dyDescent="0.5">
      <c r="A287">
        <v>526.2960205078125</v>
      </c>
      <c r="B287">
        <v>88490</v>
      </c>
    </row>
    <row r="288" spans="1:2" x14ac:dyDescent="0.5">
      <c r="A288">
        <v>526.3060302734375</v>
      </c>
      <c r="B288">
        <v>28670</v>
      </c>
    </row>
    <row r="289" spans="1:2" x14ac:dyDescent="0.5">
      <c r="A289">
        <v>526.31597900390625</v>
      </c>
      <c r="B289">
        <v>4196</v>
      </c>
    </row>
    <row r="290" spans="1:2" x14ac:dyDescent="0.5">
      <c r="A290">
        <v>526.32598876953125</v>
      </c>
      <c r="B290">
        <v>681</v>
      </c>
    </row>
    <row r="291" spans="1:2" x14ac:dyDescent="0.5">
      <c r="A291">
        <v>526.33599853515625</v>
      </c>
      <c r="B291">
        <v>500.29998779296875</v>
      </c>
    </row>
    <row r="292" spans="1:2" x14ac:dyDescent="0.5">
      <c r="A292">
        <v>526.34600830078125</v>
      </c>
      <c r="B292">
        <v>773.20001220703125</v>
      </c>
    </row>
    <row r="293" spans="1:2" x14ac:dyDescent="0.5">
      <c r="A293">
        <v>526.35601806640625</v>
      </c>
      <c r="B293">
        <v>866.5</v>
      </c>
    </row>
    <row r="294" spans="1:2" x14ac:dyDescent="0.5">
      <c r="A294">
        <v>526.36602783203125</v>
      </c>
      <c r="B294">
        <v>516.5</v>
      </c>
    </row>
    <row r="295" spans="1:2" x14ac:dyDescent="0.5">
      <c r="A295">
        <v>526.3759765625</v>
      </c>
      <c r="B295">
        <v>162.69999694824219</v>
      </c>
    </row>
    <row r="296" spans="1:2" x14ac:dyDescent="0.5">
      <c r="A296">
        <v>526.385986328125</v>
      </c>
      <c r="B296">
        <v>84</v>
      </c>
    </row>
    <row r="297" spans="1:2" x14ac:dyDescent="0.5">
      <c r="A297">
        <v>526.39599609375</v>
      </c>
      <c r="B297">
        <v>316.29998779296875</v>
      </c>
    </row>
    <row r="298" spans="1:2" x14ac:dyDescent="0.5">
      <c r="A298">
        <v>526.406005859375</v>
      </c>
      <c r="B298">
        <v>761.70001220703125</v>
      </c>
    </row>
    <row r="299" spans="1:2" x14ac:dyDescent="0.5">
      <c r="A299">
        <v>526.416015625</v>
      </c>
      <c r="B299">
        <v>821.29998779296875</v>
      </c>
    </row>
    <row r="300" spans="1:2" x14ac:dyDescent="0.5">
      <c r="A300">
        <v>526.426025390625</v>
      </c>
      <c r="B300">
        <v>402</v>
      </c>
    </row>
    <row r="301" spans="1:2" x14ac:dyDescent="0.5">
      <c r="A301">
        <v>526.43597412109375</v>
      </c>
      <c r="B301">
        <v>115</v>
      </c>
    </row>
    <row r="302" spans="1:2" x14ac:dyDescent="0.5">
      <c r="A302">
        <v>526.44598388671875</v>
      </c>
      <c r="B302">
        <v>99.75</v>
      </c>
    </row>
    <row r="303" spans="1:2" x14ac:dyDescent="0.5">
      <c r="A303">
        <v>526.45599365234375</v>
      </c>
      <c r="B303">
        <v>145.19999694824219</v>
      </c>
    </row>
    <row r="304" spans="1:2" x14ac:dyDescent="0.5">
      <c r="A304">
        <v>526.46600341796875</v>
      </c>
      <c r="B304">
        <v>202.69999694824219</v>
      </c>
    </row>
    <row r="305" spans="1:2" x14ac:dyDescent="0.5">
      <c r="A305">
        <v>526.47601318359375</v>
      </c>
      <c r="B305">
        <v>288.79998779296875</v>
      </c>
    </row>
    <row r="306" spans="1:2" x14ac:dyDescent="0.5">
      <c r="A306">
        <v>526.48602294921875</v>
      </c>
      <c r="B306">
        <v>308.70001220703125</v>
      </c>
    </row>
    <row r="307" spans="1:2" x14ac:dyDescent="0.5">
      <c r="A307">
        <v>526.4959716796875</v>
      </c>
      <c r="B307">
        <v>211.19999694824219</v>
      </c>
    </row>
    <row r="308" spans="1:2" x14ac:dyDescent="0.5">
      <c r="A308">
        <v>526.5059814453125</v>
      </c>
      <c r="B308">
        <v>135.69999694824219</v>
      </c>
    </row>
    <row r="309" spans="1:2" x14ac:dyDescent="0.5">
      <c r="A309">
        <v>526.5159912109375</v>
      </c>
      <c r="B309">
        <v>121.5</v>
      </c>
    </row>
    <row r="310" spans="1:2" x14ac:dyDescent="0.5">
      <c r="A310">
        <v>526.5260009765625</v>
      </c>
      <c r="B310">
        <v>113</v>
      </c>
    </row>
    <row r="311" spans="1:2" x14ac:dyDescent="0.5">
      <c r="A311">
        <v>526.5360107421875</v>
      </c>
      <c r="B311">
        <v>118.80000305175781</v>
      </c>
    </row>
    <row r="312" spans="1:2" x14ac:dyDescent="0.5">
      <c r="A312">
        <v>526.5460205078125</v>
      </c>
      <c r="B312">
        <v>127.5</v>
      </c>
    </row>
    <row r="313" spans="1:2" x14ac:dyDescent="0.5">
      <c r="A313">
        <v>526.5560302734375</v>
      </c>
      <c r="B313">
        <v>115.30000305175781</v>
      </c>
    </row>
    <row r="314" spans="1:2" x14ac:dyDescent="0.5">
      <c r="A314">
        <v>526.56597900390625</v>
      </c>
      <c r="B314">
        <v>103.30000305175781</v>
      </c>
    </row>
    <row r="315" spans="1:2" x14ac:dyDescent="0.5">
      <c r="A315">
        <v>526.57598876953125</v>
      </c>
      <c r="B315">
        <v>111.69999694824219</v>
      </c>
    </row>
    <row r="316" spans="1:2" x14ac:dyDescent="0.5">
      <c r="A316">
        <v>526.58599853515625</v>
      </c>
      <c r="B316">
        <v>122.19999694824219</v>
      </c>
    </row>
    <row r="317" spans="1:2" x14ac:dyDescent="0.5">
      <c r="A317">
        <v>526.59600830078125</v>
      </c>
      <c r="B317">
        <v>128.80000305175781</v>
      </c>
    </row>
    <row r="318" spans="1:2" x14ac:dyDescent="0.5">
      <c r="A318">
        <v>526.60601806640625</v>
      </c>
      <c r="B318">
        <v>129.30000305175781</v>
      </c>
    </row>
    <row r="319" spans="1:2" x14ac:dyDescent="0.5">
      <c r="A319">
        <v>526.61602783203125</v>
      </c>
      <c r="B319">
        <v>116.80000305175781</v>
      </c>
    </row>
    <row r="320" spans="1:2" x14ac:dyDescent="0.5">
      <c r="A320">
        <v>526.6259765625</v>
      </c>
      <c r="B320">
        <v>119.5</v>
      </c>
    </row>
    <row r="321" spans="1:2" x14ac:dyDescent="0.5">
      <c r="A321">
        <v>526.635986328125</v>
      </c>
      <c r="B321">
        <v>137.30000305175781</v>
      </c>
    </row>
    <row r="322" spans="1:2" x14ac:dyDescent="0.5">
      <c r="A322">
        <v>526.64599609375</v>
      </c>
      <c r="B322">
        <v>124</v>
      </c>
    </row>
    <row r="323" spans="1:2" x14ac:dyDescent="0.5">
      <c r="A323">
        <v>526.656005859375</v>
      </c>
      <c r="B323">
        <v>106.5</v>
      </c>
    </row>
    <row r="324" spans="1:2" x14ac:dyDescent="0.5">
      <c r="A324">
        <v>526.666015625</v>
      </c>
      <c r="B324">
        <v>131.5</v>
      </c>
    </row>
    <row r="325" spans="1:2" x14ac:dyDescent="0.5">
      <c r="A325">
        <v>526.676025390625</v>
      </c>
      <c r="B325">
        <v>142</v>
      </c>
    </row>
    <row r="326" spans="1:2" x14ac:dyDescent="0.5">
      <c r="A326">
        <v>526.68597412109375</v>
      </c>
      <c r="B326">
        <v>104.80000305175781</v>
      </c>
    </row>
    <row r="327" spans="1:2" x14ac:dyDescent="0.5">
      <c r="A327">
        <v>526.69598388671875</v>
      </c>
      <c r="B327">
        <v>94.25</v>
      </c>
    </row>
    <row r="328" spans="1:2" x14ac:dyDescent="0.5">
      <c r="A328">
        <v>526.70599365234375</v>
      </c>
      <c r="B328">
        <v>157</v>
      </c>
    </row>
    <row r="329" spans="1:2" x14ac:dyDescent="0.5">
      <c r="A329">
        <v>526.71600341796875</v>
      </c>
      <c r="B329">
        <v>254.30000305175781</v>
      </c>
    </row>
    <row r="330" spans="1:2" x14ac:dyDescent="0.5">
      <c r="A330">
        <v>526.72601318359375</v>
      </c>
      <c r="B330">
        <v>288.20001220703125</v>
      </c>
    </row>
    <row r="331" spans="1:2" x14ac:dyDescent="0.5">
      <c r="A331">
        <v>526.73602294921875</v>
      </c>
      <c r="B331">
        <v>323.20001220703125</v>
      </c>
    </row>
    <row r="332" spans="1:2" x14ac:dyDescent="0.5">
      <c r="A332">
        <v>526.7459716796875</v>
      </c>
      <c r="B332">
        <v>522.29998779296875</v>
      </c>
    </row>
    <row r="333" spans="1:2" x14ac:dyDescent="0.5">
      <c r="A333">
        <v>526.7559814453125</v>
      </c>
      <c r="B333">
        <v>1561</v>
      </c>
    </row>
    <row r="334" spans="1:2" x14ac:dyDescent="0.5">
      <c r="A334">
        <v>526.7659912109375</v>
      </c>
      <c r="B334">
        <v>7981</v>
      </c>
    </row>
    <row r="335" spans="1:2" x14ac:dyDescent="0.5">
      <c r="A335">
        <v>526.7760009765625</v>
      </c>
      <c r="B335">
        <v>29380</v>
      </c>
    </row>
    <row r="336" spans="1:2" x14ac:dyDescent="0.5">
      <c r="A336">
        <v>526.7860107421875</v>
      </c>
      <c r="B336">
        <v>52070</v>
      </c>
    </row>
    <row r="337" spans="1:2" x14ac:dyDescent="0.5">
      <c r="A337">
        <v>526.7960205078125</v>
      </c>
      <c r="B337">
        <v>45050</v>
      </c>
    </row>
    <row r="338" spans="1:2" x14ac:dyDescent="0.5">
      <c r="A338">
        <v>526.8060302734375</v>
      </c>
      <c r="B338">
        <v>19310</v>
      </c>
    </row>
    <row r="339" spans="1:2" x14ac:dyDescent="0.5">
      <c r="A339">
        <v>526.81597900390625</v>
      </c>
      <c r="B339">
        <v>4451</v>
      </c>
    </row>
    <row r="340" spans="1:2" x14ac:dyDescent="0.5">
      <c r="A340">
        <v>526.8270263671875</v>
      </c>
      <c r="B340">
        <v>1035</v>
      </c>
    </row>
    <row r="341" spans="1:2" x14ac:dyDescent="0.5">
      <c r="A341">
        <v>526.83697509765625</v>
      </c>
      <c r="B341">
        <v>587.79998779296875</v>
      </c>
    </row>
    <row r="342" spans="1:2" x14ac:dyDescent="0.5">
      <c r="A342">
        <v>526.84698486328125</v>
      </c>
      <c r="B342">
        <v>616</v>
      </c>
    </row>
    <row r="343" spans="1:2" x14ac:dyDescent="0.5">
      <c r="A343">
        <v>526.85699462890625</v>
      </c>
      <c r="B343">
        <v>569</v>
      </c>
    </row>
    <row r="344" spans="1:2" x14ac:dyDescent="0.5">
      <c r="A344">
        <v>526.86700439453125</v>
      </c>
      <c r="B344">
        <v>441.5</v>
      </c>
    </row>
    <row r="345" spans="1:2" x14ac:dyDescent="0.5">
      <c r="A345">
        <v>526.87701416015625</v>
      </c>
      <c r="B345">
        <v>336</v>
      </c>
    </row>
    <row r="346" spans="1:2" x14ac:dyDescent="0.5">
      <c r="A346">
        <v>526.88702392578125</v>
      </c>
      <c r="B346">
        <v>299.29998779296875</v>
      </c>
    </row>
    <row r="347" spans="1:2" x14ac:dyDescent="0.5">
      <c r="A347">
        <v>526.89697265625</v>
      </c>
      <c r="B347">
        <v>300.70001220703125</v>
      </c>
    </row>
    <row r="348" spans="1:2" x14ac:dyDescent="0.5">
      <c r="A348">
        <v>526.906982421875</v>
      </c>
      <c r="B348">
        <v>300.5</v>
      </c>
    </row>
    <row r="349" spans="1:2" x14ac:dyDescent="0.5">
      <c r="A349">
        <v>526.9169921875</v>
      </c>
      <c r="B349">
        <v>232.5</v>
      </c>
    </row>
    <row r="350" spans="1:2" x14ac:dyDescent="0.5">
      <c r="A350">
        <v>526.927001953125</v>
      </c>
      <c r="B350">
        <v>129</v>
      </c>
    </row>
    <row r="351" spans="1:2" x14ac:dyDescent="0.5">
      <c r="A351">
        <v>526.93701171875</v>
      </c>
      <c r="B351">
        <v>86</v>
      </c>
    </row>
    <row r="352" spans="1:2" x14ac:dyDescent="0.5">
      <c r="A352">
        <v>526.947021484375</v>
      </c>
      <c r="B352">
        <v>103.30000305175781</v>
      </c>
    </row>
    <row r="353" spans="1:2" x14ac:dyDescent="0.5">
      <c r="A353">
        <v>526.95697021484375</v>
      </c>
      <c r="B353">
        <v>92.5</v>
      </c>
    </row>
    <row r="354" spans="1:2" x14ac:dyDescent="0.5">
      <c r="A354">
        <v>526.96697998046875</v>
      </c>
      <c r="B354">
        <v>63</v>
      </c>
    </row>
    <row r="355" spans="1:2" x14ac:dyDescent="0.5">
      <c r="A355">
        <v>526.97698974609375</v>
      </c>
      <c r="B355">
        <v>89.75</v>
      </c>
    </row>
    <row r="356" spans="1:2" x14ac:dyDescent="0.5">
      <c r="A356">
        <v>526.98699951171875</v>
      </c>
      <c r="B356">
        <v>113.30000305175781</v>
      </c>
    </row>
    <row r="357" spans="1:2" x14ac:dyDescent="0.5">
      <c r="A357">
        <v>526.99700927734375</v>
      </c>
      <c r="B357">
        <v>95.75</v>
      </c>
    </row>
    <row r="358" spans="1:2" x14ac:dyDescent="0.5">
      <c r="A358">
        <v>527.00701904296875</v>
      </c>
      <c r="B358">
        <v>94.5</v>
      </c>
    </row>
    <row r="359" spans="1:2" x14ac:dyDescent="0.5">
      <c r="A359">
        <v>527.01702880859375</v>
      </c>
      <c r="B359">
        <v>97.75</v>
      </c>
    </row>
    <row r="360" spans="1:2" x14ac:dyDescent="0.5">
      <c r="A360">
        <v>527.0269775390625</v>
      </c>
      <c r="B360">
        <v>94.5</v>
      </c>
    </row>
    <row r="361" spans="1:2" x14ac:dyDescent="0.5">
      <c r="A361">
        <v>527.0369873046875</v>
      </c>
      <c r="B361">
        <v>97.25</v>
      </c>
    </row>
    <row r="362" spans="1:2" x14ac:dyDescent="0.5">
      <c r="A362">
        <v>527.0469970703125</v>
      </c>
      <c r="B362">
        <v>103.80000305175781</v>
      </c>
    </row>
    <row r="363" spans="1:2" x14ac:dyDescent="0.5">
      <c r="A363">
        <v>527.0570068359375</v>
      </c>
      <c r="B363">
        <v>100.19999694824219</v>
      </c>
    </row>
    <row r="364" spans="1:2" x14ac:dyDescent="0.5">
      <c r="A364">
        <v>527.0670166015625</v>
      </c>
      <c r="B364">
        <v>61</v>
      </c>
    </row>
    <row r="365" spans="1:2" x14ac:dyDescent="0.5">
      <c r="A365">
        <v>527.0770263671875</v>
      </c>
      <c r="B365">
        <v>24.5</v>
      </c>
    </row>
    <row r="366" spans="1:2" x14ac:dyDescent="0.5">
      <c r="A366">
        <v>527.08697509765625</v>
      </c>
      <c r="B366">
        <v>28</v>
      </c>
    </row>
    <row r="367" spans="1:2" x14ac:dyDescent="0.5">
      <c r="A367">
        <v>527.09698486328125</v>
      </c>
      <c r="B367">
        <v>53.5</v>
      </c>
    </row>
    <row r="368" spans="1:2" x14ac:dyDescent="0.5">
      <c r="A368">
        <v>527.10699462890625</v>
      </c>
      <c r="B368">
        <v>70.25</v>
      </c>
    </row>
    <row r="369" spans="1:2" x14ac:dyDescent="0.5">
      <c r="A369">
        <v>527.11700439453125</v>
      </c>
      <c r="B369">
        <v>63.25</v>
      </c>
    </row>
    <row r="370" spans="1:2" x14ac:dyDescent="0.5">
      <c r="A370">
        <v>527.12701416015625</v>
      </c>
      <c r="B370">
        <v>46</v>
      </c>
    </row>
    <row r="371" spans="1:2" x14ac:dyDescent="0.5">
      <c r="A371">
        <v>527.13702392578125</v>
      </c>
      <c r="B371">
        <v>34.25</v>
      </c>
    </row>
    <row r="372" spans="1:2" x14ac:dyDescent="0.5">
      <c r="A372">
        <v>527.14697265625</v>
      </c>
      <c r="B372">
        <v>35.25</v>
      </c>
    </row>
    <row r="373" spans="1:2" x14ac:dyDescent="0.5">
      <c r="A373">
        <v>527.156982421875</v>
      </c>
      <c r="B373">
        <v>46.5</v>
      </c>
    </row>
    <row r="374" spans="1:2" x14ac:dyDescent="0.5">
      <c r="A374">
        <v>527.1669921875</v>
      </c>
      <c r="B374">
        <v>73.25</v>
      </c>
    </row>
    <row r="375" spans="1:2" x14ac:dyDescent="0.5">
      <c r="A375">
        <v>527.177001953125</v>
      </c>
      <c r="B375">
        <v>107.69999694824219</v>
      </c>
    </row>
    <row r="376" spans="1:2" x14ac:dyDescent="0.5">
      <c r="A376">
        <v>527.18701171875</v>
      </c>
      <c r="B376">
        <v>105.5</v>
      </c>
    </row>
    <row r="377" spans="1:2" x14ac:dyDescent="0.5">
      <c r="A377">
        <v>527.197021484375</v>
      </c>
      <c r="B377">
        <v>59</v>
      </c>
    </row>
    <row r="378" spans="1:2" x14ac:dyDescent="0.5">
      <c r="A378">
        <v>527.20697021484375</v>
      </c>
      <c r="B378">
        <v>20.25</v>
      </c>
    </row>
    <row r="379" spans="1:2" x14ac:dyDescent="0.5">
      <c r="A379">
        <v>527.21697998046875</v>
      </c>
      <c r="B379">
        <v>10.75</v>
      </c>
    </row>
    <row r="380" spans="1:2" x14ac:dyDescent="0.5">
      <c r="A380">
        <v>527.22698974609375</v>
      </c>
      <c r="B380">
        <v>34.25</v>
      </c>
    </row>
    <row r="381" spans="1:2" x14ac:dyDescent="0.5">
      <c r="A381">
        <v>527.23699951171875</v>
      </c>
      <c r="B381">
        <v>91.5</v>
      </c>
    </row>
    <row r="382" spans="1:2" x14ac:dyDescent="0.5">
      <c r="A382">
        <v>527.24700927734375</v>
      </c>
      <c r="B382">
        <v>281.5</v>
      </c>
    </row>
    <row r="383" spans="1:2" x14ac:dyDescent="0.5">
      <c r="A383">
        <v>527.25799560546875</v>
      </c>
      <c r="B383">
        <v>964.5</v>
      </c>
    </row>
    <row r="384" spans="1:2" x14ac:dyDescent="0.5">
      <c r="A384">
        <v>527.26800537109375</v>
      </c>
      <c r="B384">
        <v>3294</v>
      </c>
    </row>
    <row r="385" spans="1:2" x14ac:dyDescent="0.5">
      <c r="A385">
        <v>527.27801513671875</v>
      </c>
      <c r="B385">
        <v>10020</v>
      </c>
    </row>
    <row r="386" spans="1:2" x14ac:dyDescent="0.5">
      <c r="A386">
        <v>527.28802490234375</v>
      </c>
      <c r="B386">
        <v>17710</v>
      </c>
    </row>
    <row r="387" spans="1:2" x14ac:dyDescent="0.5">
      <c r="A387">
        <v>527.2979736328125</v>
      </c>
      <c r="B387">
        <v>16790</v>
      </c>
    </row>
    <row r="388" spans="1:2" x14ac:dyDescent="0.5">
      <c r="A388">
        <v>527.3079833984375</v>
      </c>
      <c r="B388">
        <v>8711</v>
      </c>
    </row>
    <row r="389" spans="1:2" x14ac:dyDescent="0.5">
      <c r="A389">
        <v>527.3179931640625</v>
      </c>
      <c r="B389">
        <v>2606</v>
      </c>
    </row>
    <row r="390" spans="1:2" x14ac:dyDescent="0.5">
      <c r="A390">
        <v>527.3280029296875</v>
      </c>
      <c r="B390">
        <v>622</v>
      </c>
    </row>
    <row r="391" spans="1:2" x14ac:dyDescent="0.5">
      <c r="A391">
        <v>527.3380126953125</v>
      </c>
      <c r="B391">
        <v>287.5</v>
      </c>
    </row>
    <row r="392" spans="1:2" x14ac:dyDescent="0.5">
      <c r="A392">
        <v>527.3480224609375</v>
      </c>
      <c r="B392">
        <v>181</v>
      </c>
    </row>
    <row r="393" spans="1:2" x14ac:dyDescent="0.5">
      <c r="A393">
        <v>527.35797119140625</v>
      </c>
      <c r="B393">
        <v>97</v>
      </c>
    </row>
    <row r="394" spans="1:2" x14ac:dyDescent="0.5">
      <c r="A394">
        <v>527.36798095703125</v>
      </c>
      <c r="B394">
        <v>47.5</v>
      </c>
    </row>
    <row r="395" spans="1:2" x14ac:dyDescent="0.5">
      <c r="A395">
        <v>527.37799072265625</v>
      </c>
      <c r="B395">
        <v>48</v>
      </c>
    </row>
    <row r="396" spans="1:2" x14ac:dyDescent="0.5">
      <c r="A396">
        <v>527.38800048828125</v>
      </c>
      <c r="B396">
        <v>67.75</v>
      </c>
    </row>
    <row r="397" spans="1:2" x14ac:dyDescent="0.5">
      <c r="A397">
        <v>527.39801025390625</v>
      </c>
      <c r="B397">
        <v>80.75</v>
      </c>
    </row>
    <row r="398" spans="1:2" x14ac:dyDescent="0.5">
      <c r="A398">
        <v>527.40802001953125</v>
      </c>
      <c r="B398">
        <v>123</v>
      </c>
    </row>
    <row r="399" spans="1:2" x14ac:dyDescent="0.5">
      <c r="A399">
        <v>527.41802978515625</v>
      </c>
      <c r="B399">
        <v>153.5</v>
      </c>
    </row>
    <row r="400" spans="1:2" x14ac:dyDescent="0.5">
      <c r="A400">
        <v>527.427978515625</v>
      </c>
      <c r="B400">
        <v>105.5</v>
      </c>
    </row>
    <row r="401" spans="1:2" x14ac:dyDescent="0.5">
      <c r="A401">
        <v>527.43798828125</v>
      </c>
      <c r="B401">
        <v>50.5</v>
      </c>
    </row>
    <row r="402" spans="1:2" x14ac:dyDescent="0.5">
      <c r="A402">
        <v>527.447998046875</v>
      </c>
      <c r="B402">
        <v>40.5</v>
      </c>
    </row>
    <row r="403" spans="1:2" x14ac:dyDescent="0.5">
      <c r="A403">
        <v>527.4580078125</v>
      </c>
      <c r="B403">
        <v>48.5</v>
      </c>
    </row>
    <row r="404" spans="1:2" x14ac:dyDescent="0.5">
      <c r="A404">
        <v>527.468017578125</v>
      </c>
      <c r="B404">
        <v>43.75</v>
      </c>
    </row>
    <row r="405" spans="1:2" x14ac:dyDescent="0.5">
      <c r="A405">
        <v>527.47802734375</v>
      </c>
      <c r="B405">
        <v>22.5</v>
      </c>
    </row>
    <row r="406" spans="1:2" x14ac:dyDescent="0.5">
      <c r="A406">
        <v>527.48797607421875</v>
      </c>
      <c r="B406">
        <v>22.5</v>
      </c>
    </row>
    <row r="407" spans="1:2" x14ac:dyDescent="0.5">
      <c r="A407">
        <v>527.49798583984375</v>
      </c>
      <c r="B407">
        <v>49.25</v>
      </c>
    </row>
    <row r="408" spans="1:2" x14ac:dyDescent="0.5">
      <c r="A408">
        <v>527.50799560546875</v>
      </c>
      <c r="B408">
        <v>65.75</v>
      </c>
    </row>
    <row r="409" spans="1:2" x14ac:dyDescent="0.5">
      <c r="A409">
        <v>527.51800537109375</v>
      </c>
      <c r="B409">
        <v>70</v>
      </c>
    </row>
    <row r="410" spans="1:2" x14ac:dyDescent="0.5">
      <c r="A410">
        <v>527.52801513671875</v>
      </c>
      <c r="B410">
        <v>63</v>
      </c>
    </row>
    <row r="411" spans="1:2" x14ac:dyDescent="0.5">
      <c r="A411">
        <v>527.53802490234375</v>
      </c>
      <c r="B411">
        <v>52.5</v>
      </c>
    </row>
    <row r="412" spans="1:2" x14ac:dyDescent="0.5">
      <c r="A412">
        <v>527.5479736328125</v>
      </c>
      <c r="B412">
        <v>63.75</v>
      </c>
    </row>
    <row r="413" spans="1:2" x14ac:dyDescent="0.5">
      <c r="A413">
        <v>527.5579833984375</v>
      </c>
      <c r="B413">
        <v>71</v>
      </c>
    </row>
    <row r="414" spans="1:2" x14ac:dyDescent="0.5">
      <c r="A414">
        <v>527.5679931640625</v>
      </c>
      <c r="B414">
        <v>67.5</v>
      </c>
    </row>
    <row r="415" spans="1:2" x14ac:dyDescent="0.5">
      <c r="A415">
        <v>527.5780029296875</v>
      </c>
      <c r="B415">
        <v>67.75</v>
      </c>
    </row>
    <row r="416" spans="1:2" x14ac:dyDescent="0.5">
      <c r="A416">
        <v>527.5880126953125</v>
      </c>
      <c r="B416">
        <v>53.75</v>
      </c>
    </row>
    <row r="417" spans="1:2" x14ac:dyDescent="0.5">
      <c r="A417">
        <v>527.5980224609375</v>
      </c>
      <c r="B417">
        <v>36</v>
      </c>
    </row>
    <row r="418" spans="1:2" x14ac:dyDescent="0.5">
      <c r="A418">
        <v>527.60797119140625</v>
      </c>
      <c r="B418">
        <v>33.75</v>
      </c>
    </row>
    <row r="419" spans="1:2" x14ac:dyDescent="0.5">
      <c r="A419">
        <v>527.61798095703125</v>
      </c>
      <c r="B419">
        <v>23.75</v>
      </c>
    </row>
    <row r="420" spans="1:2" x14ac:dyDescent="0.5">
      <c r="A420">
        <v>527.62799072265625</v>
      </c>
      <c r="B420">
        <v>9</v>
      </c>
    </row>
    <row r="421" spans="1:2" x14ac:dyDescent="0.5">
      <c r="A421">
        <v>527.63800048828125</v>
      </c>
      <c r="B421">
        <v>9.75</v>
      </c>
    </row>
    <row r="422" spans="1:2" x14ac:dyDescent="0.5">
      <c r="A422">
        <v>527.64801025390625</v>
      </c>
      <c r="B422">
        <v>26.25</v>
      </c>
    </row>
    <row r="423" spans="1:2" x14ac:dyDescent="0.5">
      <c r="A423">
        <v>527.65899658203125</v>
      </c>
      <c r="B423">
        <v>51.75</v>
      </c>
    </row>
    <row r="424" spans="1:2" x14ac:dyDescent="0.5">
      <c r="A424">
        <v>527.66900634765625</v>
      </c>
      <c r="B424">
        <v>73.25</v>
      </c>
    </row>
    <row r="425" spans="1:2" x14ac:dyDescent="0.5">
      <c r="A425">
        <v>527.67901611328125</v>
      </c>
      <c r="B425">
        <v>92</v>
      </c>
    </row>
    <row r="426" spans="1:2" x14ac:dyDescent="0.5">
      <c r="A426">
        <v>527.68902587890625</v>
      </c>
      <c r="B426">
        <v>88.25</v>
      </c>
    </row>
    <row r="427" spans="1:2" x14ac:dyDescent="0.5">
      <c r="A427">
        <v>527.698974609375</v>
      </c>
      <c r="B427">
        <v>58</v>
      </c>
    </row>
    <row r="428" spans="1:2" x14ac:dyDescent="0.5">
      <c r="A428">
        <v>527.708984375</v>
      </c>
      <c r="B428">
        <v>61</v>
      </c>
    </row>
    <row r="429" spans="1:2" x14ac:dyDescent="0.5">
      <c r="A429">
        <v>527.718994140625</v>
      </c>
      <c r="B429">
        <v>113.5</v>
      </c>
    </row>
    <row r="430" spans="1:2" x14ac:dyDescent="0.5">
      <c r="A430">
        <v>527.72900390625</v>
      </c>
      <c r="B430">
        <v>182.30000305175781</v>
      </c>
    </row>
    <row r="431" spans="1:2" x14ac:dyDescent="0.5">
      <c r="A431">
        <v>527.739013671875</v>
      </c>
      <c r="B431">
        <v>230</v>
      </c>
    </row>
    <row r="432" spans="1:2" x14ac:dyDescent="0.5">
      <c r="A432">
        <v>527.7490234375</v>
      </c>
      <c r="B432">
        <v>329.29998779296875</v>
      </c>
    </row>
    <row r="433" spans="1:2" x14ac:dyDescent="0.5">
      <c r="A433">
        <v>527.75897216796875</v>
      </c>
      <c r="B433">
        <v>568</v>
      </c>
    </row>
    <row r="434" spans="1:2" x14ac:dyDescent="0.5">
      <c r="A434">
        <v>527.76898193359375</v>
      </c>
      <c r="B434">
        <v>1138</v>
      </c>
    </row>
    <row r="435" spans="1:2" x14ac:dyDescent="0.5">
      <c r="A435">
        <v>527.77899169921875</v>
      </c>
      <c r="B435">
        <v>2797</v>
      </c>
    </row>
    <row r="436" spans="1:2" x14ac:dyDescent="0.5">
      <c r="A436">
        <v>527.78900146484375</v>
      </c>
      <c r="B436">
        <v>4972</v>
      </c>
    </row>
    <row r="437" spans="1:2" x14ac:dyDescent="0.5">
      <c r="A437">
        <v>527.79901123046875</v>
      </c>
      <c r="B437">
        <v>5188</v>
      </c>
    </row>
    <row r="438" spans="1:2" x14ac:dyDescent="0.5">
      <c r="A438">
        <v>527.80902099609375</v>
      </c>
      <c r="B438">
        <v>3207</v>
      </c>
    </row>
    <row r="439" spans="1:2" x14ac:dyDescent="0.5">
      <c r="A439">
        <v>527.8189697265625</v>
      </c>
      <c r="B439">
        <v>1345</v>
      </c>
    </row>
    <row r="440" spans="1:2" x14ac:dyDescent="0.5">
      <c r="A440">
        <v>527.8289794921875</v>
      </c>
      <c r="B440">
        <v>595.5</v>
      </c>
    </row>
    <row r="441" spans="1:2" x14ac:dyDescent="0.5">
      <c r="A441">
        <v>527.8389892578125</v>
      </c>
      <c r="B441">
        <v>377.5</v>
      </c>
    </row>
    <row r="442" spans="1:2" x14ac:dyDescent="0.5">
      <c r="A442">
        <v>527.8489990234375</v>
      </c>
      <c r="B442">
        <v>254.69999694824219</v>
      </c>
    </row>
    <row r="443" spans="1:2" x14ac:dyDescent="0.5">
      <c r="A443">
        <v>527.8590087890625</v>
      </c>
      <c r="B443">
        <v>165.30000305175781</v>
      </c>
    </row>
    <row r="444" spans="1:2" x14ac:dyDescent="0.5">
      <c r="A444">
        <v>527.8690185546875</v>
      </c>
      <c r="B444">
        <v>112.5</v>
      </c>
    </row>
    <row r="445" spans="1:2" x14ac:dyDescent="0.5">
      <c r="A445">
        <v>527.8790283203125</v>
      </c>
      <c r="B445">
        <v>84.5</v>
      </c>
    </row>
    <row r="446" spans="1:2" x14ac:dyDescent="0.5">
      <c r="A446">
        <v>527.88897705078125</v>
      </c>
      <c r="B446">
        <v>59.25</v>
      </c>
    </row>
    <row r="447" spans="1:2" x14ac:dyDescent="0.5">
      <c r="A447">
        <v>527.89898681640625</v>
      </c>
      <c r="B447">
        <v>64</v>
      </c>
    </row>
    <row r="448" spans="1:2" x14ac:dyDescent="0.5">
      <c r="A448">
        <v>527.90899658203125</v>
      </c>
      <c r="B448">
        <v>80.75</v>
      </c>
    </row>
    <row r="449" spans="1:2" x14ac:dyDescent="0.5">
      <c r="A449">
        <v>527.91900634765625</v>
      </c>
      <c r="B449">
        <v>62.75</v>
      </c>
    </row>
    <row r="450" spans="1:2" x14ac:dyDescent="0.5">
      <c r="A450">
        <v>527.92901611328125</v>
      </c>
      <c r="B450">
        <v>40</v>
      </c>
    </row>
    <row r="451" spans="1:2" x14ac:dyDescent="0.5">
      <c r="A451">
        <v>527.93902587890625</v>
      </c>
      <c r="B451">
        <v>28</v>
      </c>
    </row>
    <row r="452" spans="1:2" x14ac:dyDescent="0.5">
      <c r="A452">
        <v>527.948974609375</v>
      </c>
      <c r="B452">
        <v>14.25</v>
      </c>
    </row>
    <row r="453" spans="1:2" x14ac:dyDescent="0.5">
      <c r="A453">
        <v>527.958984375</v>
      </c>
      <c r="B453">
        <v>14.75</v>
      </c>
    </row>
    <row r="454" spans="1:2" x14ac:dyDescent="0.5">
      <c r="A454">
        <v>527.969970703125</v>
      </c>
      <c r="B454">
        <v>50</v>
      </c>
    </row>
    <row r="455" spans="1:2" x14ac:dyDescent="0.5">
      <c r="A455">
        <v>527.97998046875</v>
      </c>
      <c r="B455">
        <v>103.30000305175781</v>
      </c>
    </row>
    <row r="456" spans="1:2" x14ac:dyDescent="0.5">
      <c r="A456">
        <v>527.989990234375</v>
      </c>
      <c r="B456">
        <v>134.5</v>
      </c>
    </row>
    <row r="457" spans="1:2" x14ac:dyDescent="0.5">
      <c r="A457">
        <v>528</v>
      </c>
      <c r="B457">
        <v>118</v>
      </c>
    </row>
    <row r="458" spans="1:2" x14ac:dyDescent="0.5">
      <c r="A458">
        <v>528.010009765625</v>
      </c>
      <c r="B458">
        <v>72</v>
      </c>
    </row>
    <row r="459" spans="1:2" x14ac:dyDescent="0.5">
      <c r="A459">
        <v>528.02001953125</v>
      </c>
      <c r="B459">
        <v>38</v>
      </c>
    </row>
    <row r="460" spans="1:2" x14ac:dyDescent="0.5">
      <c r="A460">
        <v>528.030029296875</v>
      </c>
      <c r="B460">
        <v>32.5</v>
      </c>
    </row>
    <row r="461" spans="1:2" x14ac:dyDescent="0.5">
      <c r="A461">
        <v>528.03997802734375</v>
      </c>
      <c r="B461">
        <v>31.75</v>
      </c>
    </row>
    <row r="462" spans="1:2" x14ac:dyDescent="0.5">
      <c r="A462">
        <v>528.04998779296875</v>
      </c>
      <c r="B462">
        <v>25.5</v>
      </c>
    </row>
    <row r="463" spans="1:2" x14ac:dyDescent="0.5">
      <c r="A463">
        <v>528.05999755859375</v>
      </c>
      <c r="B463">
        <v>59.5</v>
      </c>
    </row>
    <row r="464" spans="1:2" x14ac:dyDescent="0.5">
      <c r="A464">
        <v>528.07000732421875</v>
      </c>
      <c r="B464">
        <v>95.5</v>
      </c>
    </row>
    <row r="465" spans="1:2" x14ac:dyDescent="0.5">
      <c r="A465">
        <v>528.08001708984375</v>
      </c>
      <c r="B465">
        <v>68</v>
      </c>
    </row>
    <row r="466" spans="1:2" x14ac:dyDescent="0.5">
      <c r="A466">
        <v>528.09002685546875</v>
      </c>
      <c r="B466">
        <v>51.75</v>
      </c>
    </row>
    <row r="467" spans="1:2" x14ac:dyDescent="0.5">
      <c r="A467">
        <v>528.0999755859375</v>
      </c>
      <c r="B467">
        <v>65.25</v>
      </c>
    </row>
    <row r="468" spans="1:2" x14ac:dyDescent="0.5">
      <c r="A468">
        <v>528.1099853515625</v>
      </c>
      <c r="B468">
        <v>50.25</v>
      </c>
    </row>
    <row r="469" spans="1:2" x14ac:dyDescent="0.5">
      <c r="A469">
        <v>528.1199951171875</v>
      </c>
      <c r="B469">
        <v>30.5</v>
      </c>
    </row>
    <row r="470" spans="1:2" x14ac:dyDescent="0.5">
      <c r="A470">
        <v>528.1300048828125</v>
      </c>
      <c r="B470">
        <v>32.5</v>
      </c>
    </row>
    <row r="471" spans="1:2" x14ac:dyDescent="0.5">
      <c r="A471">
        <v>528.1400146484375</v>
      </c>
      <c r="B471">
        <v>43.5</v>
      </c>
    </row>
    <row r="472" spans="1:2" x14ac:dyDescent="0.5">
      <c r="A472">
        <v>528.1500244140625</v>
      </c>
      <c r="B472">
        <v>46.75</v>
      </c>
    </row>
    <row r="473" spans="1:2" x14ac:dyDescent="0.5">
      <c r="A473">
        <v>528.15997314453125</v>
      </c>
      <c r="B473">
        <v>35.5</v>
      </c>
    </row>
    <row r="474" spans="1:2" x14ac:dyDescent="0.5">
      <c r="A474">
        <v>528.16998291015625</v>
      </c>
      <c r="B474">
        <v>28</v>
      </c>
    </row>
    <row r="475" spans="1:2" x14ac:dyDescent="0.5">
      <c r="A475">
        <v>528.17999267578125</v>
      </c>
      <c r="B475">
        <v>31.25</v>
      </c>
    </row>
    <row r="476" spans="1:2" x14ac:dyDescent="0.5">
      <c r="A476">
        <v>528.19000244140625</v>
      </c>
      <c r="B476">
        <v>28.25</v>
      </c>
    </row>
    <row r="477" spans="1:2" x14ac:dyDescent="0.5">
      <c r="A477">
        <v>528.20001220703125</v>
      </c>
      <c r="B477">
        <v>23</v>
      </c>
    </row>
    <row r="478" spans="1:2" x14ac:dyDescent="0.5">
      <c r="A478">
        <v>528.21002197265625</v>
      </c>
      <c r="B478">
        <v>37</v>
      </c>
    </row>
    <row r="479" spans="1:2" x14ac:dyDescent="0.5">
      <c r="A479">
        <v>528.219970703125</v>
      </c>
      <c r="B479">
        <v>62.5</v>
      </c>
    </row>
    <row r="480" spans="1:2" x14ac:dyDescent="0.5">
      <c r="A480">
        <v>528.22998046875</v>
      </c>
      <c r="B480">
        <v>60.75</v>
      </c>
    </row>
    <row r="481" spans="1:2" x14ac:dyDescent="0.5">
      <c r="A481">
        <v>528.239990234375</v>
      </c>
      <c r="B481">
        <v>48.75</v>
      </c>
    </row>
    <row r="482" spans="1:2" x14ac:dyDescent="0.5">
      <c r="A482">
        <v>528.25</v>
      </c>
      <c r="B482">
        <v>68.5</v>
      </c>
    </row>
    <row r="483" spans="1:2" x14ac:dyDescent="0.5">
      <c r="A483">
        <v>528.260009765625</v>
      </c>
      <c r="B483">
        <v>155.5</v>
      </c>
    </row>
    <row r="484" spans="1:2" x14ac:dyDescent="0.5">
      <c r="A484">
        <v>528.27099609375</v>
      </c>
      <c r="B484">
        <v>332.20001220703125</v>
      </c>
    </row>
    <row r="485" spans="1:2" x14ac:dyDescent="0.5">
      <c r="A485">
        <v>528.281005859375</v>
      </c>
      <c r="B485">
        <v>717.79998779296875</v>
      </c>
    </row>
    <row r="486" spans="1:2" x14ac:dyDescent="0.5">
      <c r="A486">
        <v>528.291015625</v>
      </c>
      <c r="B486">
        <v>1242</v>
      </c>
    </row>
    <row r="487" spans="1:2" x14ac:dyDescent="0.5">
      <c r="A487">
        <v>528.301025390625</v>
      </c>
      <c r="B487">
        <v>1350</v>
      </c>
    </row>
    <row r="488" spans="1:2" x14ac:dyDescent="0.5">
      <c r="A488">
        <v>528.31097412109375</v>
      </c>
      <c r="B488">
        <v>903</v>
      </c>
    </row>
    <row r="489" spans="1:2" x14ac:dyDescent="0.5">
      <c r="A489">
        <v>528.32098388671875</v>
      </c>
      <c r="B489">
        <v>412</v>
      </c>
    </row>
    <row r="490" spans="1:2" x14ac:dyDescent="0.5">
      <c r="A490">
        <v>528.33099365234375</v>
      </c>
      <c r="B490">
        <v>187</v>
      </c>
    </row>
    <row r="491" spans="1:2" x14ac:dyDescent="0.5">
      <c r="A491">
        <v>528.34100341796875</v>
      </c>
      <c r="B491">
        <v>150.19999694824219</v>
      </c>
    </row>
    <row r="492" spans="1:2" x14ac:dyDescent="0.5">
      <c r="A492">
        <v>528.35101318359375</v>
      </c>
      <c r="B492">
        <v>195.5</v>
      </c>
    </row>
    <row r="493" spans="1:2" x14ac:dyDescent="0.5">
      <c r="A493">
        <v>528.36102294921875</v>
      </c>
      <c r="B493">
        <v>202.30000305175781</v>
      </c>
    </row>
    <row r="494" spans="1:2" x14ac:dyDescent="0.5">
      <c r="A494">
        <v>528.3709716796875</v>
      </c>
      <c r="B494">
        <v>110</v>
      </c>
    </row>
    <row r="495" spans="1:2" x14ac:dyDescent="0.5">
      <c r="A495">
        <v>528.3809814453125</v>
      </c>
      <c r="B495">
        <v>57.75</v>
      </c>
    </row>
    <row r="496" spans="1:2" x14ac:dyDescent="0.5">
      <c r="A496">
        <v>528.3909912109375</v>
      </c>
      <c r="B496">
        <v>54</v>
      </c>
    </row>
    <row r="497" spans="1:2" x14ac:dyDescent="0.5">
      <c r="A497">
        <v>528.4010009765625</v>
      </c>
      <c r="B497">
        <v>30.75</v>
      </c>
    </row>
    <row r="498" spans="1:2" x14ac:dyDescent="0.5">
      <c r="A498">
        <v>528.4110107421875</v>
      </c>
      <c r="B498">
        <v>18.25</v>
      </c>
    </row>
    <row r="499" spans="1:2" x14ac:dyDescent="0.5">
      <c r="A499">
        <v>528.4210205078125</v>
      </c>
      <c r="B499">
        <v>30.5</v>
      </c>
    </row>
    <row r="500" spans="1:2" x14ac:dyDescent="0.5">
      <c r="A500">
        <v>528.4310302734375</v>
      </c>
      <c r="B500">
        <v>45</v>
      </c>
    </row>
    <row r="501" spans="1:2" x14ac:dyDescent="0.5">
      <c r="A501">
        <v>528.44097900390625</v>
      </c>
      <c r="B501">
        <v>43.25</v>
      </c>
    </row>
    <row r="502" spans="1:2" x14ac:dyDescent="0.5">
      <c r="A502">
        <v>528.45098876953125</v>
      </c>
      <c r="B502">
        <v>34.75</v>
      </c>
    </row>
    <row r="503" spans="1:2" x14ac:dyDescent="0.5">
      <c r="A503">
        <v>528.46099853515625</v>
      </c>
      <c r="B503">
        <v>30.25</v>
      </c>
    </row>
    <row r="504" spans="1:2" x14ac:dyDescent="0.5">
      <c r="A504">
        <v>528.47100830078125</v>
      </c>
      <c r="B504">
        <v>47.25</v>
      </c>
    </row>
    <row r="505" spans="1:2" x14ac:dyDescent="0.5">
      <c r="A505">
        <v>528.48101806640625</v>
      </c>
      <c r="B505">
        <v>62.75</v>
      </c>
    </row>
    <row r="506" spans="1:2" x14ac:dyDescent="0.5">
      <c r="A506">
        <v>528.49102783203125</v>
      </c>
      <c r="B506">
        <v>37.5</v>
      </c>
    </row>
    <row r="507" spans="1:2" x14ac:dyDescent="0.5">
      <c r="A507">
        <v>528.5009765625</v>
      </c>
      <c r="B507">
        <v>10.25</v>
      </c>
    </row>
    <row r="508" spans="1:2" x14ac:dyDescent="0.5">
      <c r="A508">
        <v>528.510986328125</v>
      </c>
      <c r="B508">
        <v>5.5</v>
      </c>
    </row>
    <row r="509" spans="1:2" x14ac:dyDescent="0.5">
      <c r="A509">
        <v>528.52099609375</v>
      </c>
      <c r="B509">
        <v>13.25</v>
      </c>
    </row>
    <row r="510" spans="1:2" x14ac:dyDescent="0.5">
      <c r="A510">
        <v>528.531005859375</v>
      </c>
      <c r="B510">
        <v>26.25</v>
      </c>
    </row>
    <row r="511" spans="1:2" x14ac:dyDescent="0.5">
      <c r="A511">
        <v>528.541015625</v>
      </c>
      <c r="B511">
        <v>30.75</v>
      </c>
    </row>
    <row r="512" spans="1:2" x14ac:dyDescent="0.5">
      <c r="A512">
        <v>528.552001953125</v>
      </c>
      <c r="B512">
        <v>23.25</v>
      </c>
    </row>
    <row r="513" spans="1:2" x14ac:dyDescent="0.5">
      <c r="A513">
        <v>528.56201171875</v>
      </c>
      <c r="B513">
        <v>19.25</v>
      </c>
    </row>
    <row r="514" spans="1:2" x14ac:dyDescent="0.5">
      <c r="A514">
        <v>528.572021484375</v>
      </c>
      <c r="B514">
        <v>29.5</v>
      </c>
    </row>
    <row r="515" spans="1:2" x14ac:dyDescent="0.5">
      <c r="A515">
        <v>528.58197021484375</v>
      </c>
      <c r="B515">
        <v>42.25</v>
      </c>
    </row>
    <row r="516" spans="1:2" x14ac:dyDescent="0.5">
      <c r="A516">
        <v>528.59197998046875</v>
      </c>
      <c r="B516">
        <v>52.75</v>
      </c>
    </row>
    <row r="517" spans="1:2" x14ac:dyDescent="0.5">
      <c r="A517">
        <v>528.60198974609375</v>
      </c>
      <c r="B517">
        <v>49</v>
      </c>
    </row>
    <row r="518" spans="1:2" x14ac:dyDescent="0.5">
      <c r="A518">
        <v>528.61199951171875</v>
      </c>
      <c r="B518">
        <v>26</v>
      </c>
    </row>
    <row r="519" spans="1:2" x14ac:dyDescent="0.5">
      <c r="A519">
        <v>528.62200927734375</v>
      </c>
      <c r="B519">
        <v>6</v>
      </c>
    </row>
    <row r="520" spans="1:2" x14ac:dyDescent="0.5">
      <c r="A520">
        <v>528.63201904296875</v>
      </c>
      <c r="B520">
        <v>2.25</v>
      </c>
    </row>
    <row r="521" spans="1:2" x14ac:dyDescent="0.5">
      <c r="A521">
        <v>528.64202880859375</v>
      </c>
      <c r="B521">
        <v>42</v>
      </c>
    </row>
    <row r="522" spans="1:2" x14ac:dyDescent="0.5">
      <c r="A522">
        <v>528.6519775390625</v>
      </c>
      <c r="B522">
        <v>102.30000305175781</v>
      </c>
    </row>
    <row r="523" spans="1:2" x14ac:dyDescent="0.5">
      <c r="A523">
        <v>528.6619873046875</v>
      </c>
      <c r="B523">
        <v>127.5</v>
      </c>
    </row>
    <row r="524" spans="1:2" x14ac:dyDescent="0.5">
      <c r="A524">
        <v>528.6719970703125</v>
      </c>
      <c r="B524">
        <v>107</v>
      </c>
    </row>
    <row r="525" spans="1:2" x14ac:dyDescent="0.5">
      <c r="A525">
        <v>528.6820068359375</v>
      </c>
      <c r="B525">
        <v>51</v>
      </c>
    </row>
    <row r="526" spans="1:2" x14ac:dyDescent="0.5">
      <c r="A526">
        <v>528.6920166015625</v>
      </c>
      <c r="B526">
        <v>27</v>
      </c>
    </row>
    <row r="527" spans="1:2" x14ac:dyDescent="0.5">
      <c r="A527">
        <v>528.7020263671875</v>
      </c>
      <c r="B527">
        <v>42</v>
      </c>
    </row>
    <row r="528" spans="1:2" x14ac:dyDescent="0.5">
      <c r="A528">
        <v>528.71197509765625</v>
      </c>
      <c r="B528">
        <v>56.75</v>
      </c>
    </row>
    <row r="529" spans="1:2" x14ac:dyDescent="0.5">
      <c r="A529">
        <v>528.72198486328125</v>
      </c>
      <c r="B529">
        <v>77.75</v>
      </c>
    </row>
    <row r="530" spans="1:2" x14ac:dyDescent="0.5">
      <c r="A530">
        <v>528.73199462890625</v>
      </c>
      <c r="B530">
        <v>130.30000305175781</v>
      </c>
    </row>
    <row r="531" spans="1:2" x14ac:dyDescent="0.5">
      <c r="A531">
        <v>528.74200439453125</v>
      </c>
      <c r="B531">
        <v>174.5</v>
      </c>
    </row>
    <row r="532" spans="1:2" x14ac:dyDescent="0.5">
      <c r="A532">
        <v>528.75201416015625</v>
      </c>
      <c r="B532">
        <v>136.69999694824219</v>
      </c>
    </row>
    <row r="533" spans="1:2" x14ac:dyDescent="0.5">
      <c r="A533">
        <v>528.76202392578125</v>
      </c>
      <c r="B533">
        <v>119.19999694824219</v>
      </c>
    </row>
    <row r="534" spans="1:2" x14ac:dyDescent="0.5">
      <c r="A534">
        <v>528.77197265625</v>
      </c>
      <c r="B534">
        <v>230.30000305175781</v>
      </c>
    </row>
    <row r="535" spans="1:2" x14ac:dyDescent="0.5">
      <c r="A535">
        <v>528.781982421875</v>
      </c>
      <c r="B535">
        <v>417.79998779296875</v>
      </c>
    </row>
    <row r="536" spans="1:2" x14ac:dyDescent="0.5">
      <c r="A536">
        <v>528.7919921875</v>
      </c>
      <c r="B536">
        <v>596.29998779296875</v>
      </c>
    </row>
    <row r="537" spans="1:2" x14ac:dyDescent="0.5">
      <c r="A537">
        <v>528.802001953125</v>
      </c>
      <c r="B537">
        <v>702</v>
      </c>
    </row>
    <row r="538" spans="1:2" x14ac:dyDescent="0.5">
      <c r="A538">
        <v>528.81201171875</v>
      </c>
      <c r="B538">
        <v>655.29998779296875</v>
      </c>
    </row>
    <row r="539" spans="1:2" x14ac:dyDescent="0.5">
      <c r="A539">
        <v>528.822998046875</v>
      </c>
      <c r="B539">
        <v>480.79998779296875</v>
      </c>
    </row>
    <row r="540" spans="1:2" x14ac:dyDescent="0.5">
      <c r="A540">
        <v>528.8330078125</v>
      </c>
      <c r="B540">
        <v>388</v>
      </c>
    </row>
    <row r="541" spans="1:2" x14ac:dyDescent="0.5">
      <c r="A541">
        <v>528.843017578125</v>
      </c>
      <c r="B541">
        <v>384.20001220703125</v>
      </c>
    </row>
    <row r="542" spans="1:2" x14ac:dyDescent="0.5">
      <c r="A542">
        <v>528.85302734375</v>
      </c>
      <c r="B542">
        <v>312.29998779296875</v>
      </c>
    </row>
    <row r="543" spans="1:2" x14ac:dyDescent="0.5">
      <c r="A543">
        <v>528.86297607421875</v>
      </c>
      <c r="B543">
        <v>218.30000305175781</v>
      </c>
    </row>
    <row r="544" spans="1:2" x14ac:dyDescent="0.5">
      <c r="A544">
        <v>528.87298583984375</v>
      </c>
      <c r="B544">
        <v>154.80000305175781</v>
      </c>
    </row>
    <row r="545" spans="1:2" x14ac:dyDescent="0.5">
      <c r="A545">
        <v>528.88299560546875</v>
      </c>
      <c r="B545">
        <v>100.80000305175781</v>
      </c>
    </row>
    <row r="546" spans="1:2" x14ac:dyDescent="0.5">
      <c r="A546">
        <v>528.89300537109375</v>
      </c>
      <c r="B546">
        <v>58.5</v>
      </c>
    </row>
    <row r="547" spans="1:2" x14ac:dyDescent="0.5">
      <c r="A547">
        <v>528.90301513671875</v>
      </c>
      <c r="B547">
        <v>25.5</v>
      </c>
    </row>
    <row r="548" spans="1:2" x14ac:dyDescent="0.5">
      <c r="A548">
        <v>528.91302490234375</v>
      </c>
      <c r="B548">
        <v>15</v>
      </c>
    </row>
    <row r="549" spans="1:2" x14ac:dyDescent="0.5">
      <c r="A549">
        <v>528.9229736328125</v>
      </c>
      <c r="B549">
        <v>25</v>
      </c>
    </row>
    <row r="550" spans="1:2" x14ac:dyDescent="0.5">
      <c r="A550">
        <v>528.9329833984375</v>
      </c>
      <c r="B550">
        <v>28.25</v>
      </c>
    </row>
    <row r="551" spans="1:2" x14ac:dyDescent="0.5">
      <c r="A551">
        <v>528.9429931640625</v>
      </c>
      <c r="B551">
        <v>29</v>
      </c>
    </row>
    <row r="552" spans="1:2" x14ac:dyDescent="0.5">
      <c r="A552">
        <v>528.9530029296875</v>
      </c>
      <c r="B552">
        <v>30.5</v>
      </c>
    </row>
    <row r="553" spans="1:2" x14ac:dyDescent="0.5">
      <c r="A553">
        <v>528.9630126953125</v>
      </c>
      <c r="B553">
        <v>28.75</v>
      </c>
    </row>
    <row r="554" spans="1:2" x14ac:dyDescent="0.5">
      <c r="A554">
        <v>528.9730224609375</v>
      </c>
      <c r="B554">
        <v>43</v>
      </c>
    </row>
    <row r="555" spans="1:2" x14ac:dyDescent="0.5">
      <c r="A555">
        <v>528.98297119140625</v>
      </c>
      <c r="B555">
        <v>48.5</v>
      </c>
    </row>
    <row r="556" spans="1:2" x14ac:dyDescent="0.5">
      <c r="A556">
        <v>528.99298095703125</v>
      </c>
      <c r="B556">
        <v>37.5</v>
      </c>
    </row>
    <row r="557" spans="1:2" x14ac:dyDescent="0.5">
      <c r="A557">
        <v>529.00299072265625</v>
      </c>
      <c r="B557">
        <v>33.5</v>
      </c>
    </row>
    <row r="558" spans="1:2" x14ac:dyDescent="0.5">
      <c r="A558">
        <v>529.01300048828125</v>
      </c>
      <c r="B558">
        <v>36</v>
      </c>
    </row>
    <row r="559" spans="1:2" x14ac:dyDescent="0.5">
      <c r="A559">
        <v>529.02301025390625</v>
      </c>
      <c r="B559">
        <v>42.25</v>
      </c>
    </row>
    <row r="560" spans="1:2" x14ac:dyDescent="0.5">
      <c r="A560">
        <v>529.03302001953125</v>
      </c>
      <c r="B560">
        <v>41.5</v>
      </c>
    </row>
    <row r="561" spans="1:2" x14ac:dyDescent="0.5">
      <c r="A561">
        <v>529.04302978515625</v>
      </c>
      <c r="B561">
        <v>32.75</v>
      </c>
    </row>
    <row r="562" spans="1:2" x14ac:dyDescent="0.5">
      <c r="A562">
        <v>529.052978515625</v>
      </c>
      <c r="B562">
        <v>17.5</v>
      </c>
    </row>
    <row r="563" spans="1:2" x14ac:dyDescent="0.5">
      <c r="A563">
        <v>529.06298828125</v>
      </c>
      <c r="B563">
        <v>13.5</v>
      </c>
    </row>
    <row r="564" spans="1:2" x14ac:dyDescent="0.5">
      <c r="A564">
        <v>529.072998046875</v>
      </c>
      <c r="B564">
        <v>23.25</v>
      </c>
    </row>
    <row r="565" spans="1:2" x14ac:dyDescent="0.5">
      <c r="A565">
        <v>529.0830078125</v>
      </c>
      <c r="B565">
        <v>19.5</v>
      </c>
    </row>
    <row r="566" spans="1:2" x14ac:dyDescent="0.5">
      <c r="A566">
        <v>529.093994140625</v>
      </c>
      <c r="B566">
        <v>7.25</v>
      </c>
    </row>
    <row r="567" spans="1:2" x14ac:dyDescent="0.5">
      <c r="A567">
        <v>529.10400390625</v>
      </c>
      <c r="B567">
        <v>13.5</v>
      </c>
    </row>
    <row r="568" spans="1:2" x14ac:dyDescent="0.5">
      <c r="A568">
        <v>529.114013671875</v>
      </c>
      <c r="B568">
        <v>26.5</v>
      </c>
    </row>
    <row r="569" spans="1:2" x14ac:dyDescent="0.5">
      <c r="A569">
        <v>529.1240234375</v>
      </c>
      <c r="B569">
        <v>27.25</v>
      </c>
    </row>
    <row r="570" spans="1:2" x14ac:dyDescent="0.5">
      <c r="A570">
        <v>529.13397216796875</v>
      </c>
      <c r="B570">
        <v>33</v>
      </c>
    </row>
    <row r="571" spans="1:2" x14ac:dyDescent="0.5">
      <c r="A571">
        <v>529.14398193359375</v>
      </c>
      <c r="B571">
        <v>32.25</v>
      </c>
    </row>
    <row r="572" spans="1:2" x14ac:dyDescent="0.5">
      <c r="A572">
        <v>529.15399169921875</v>
      </c>
      <c r="B572">
        <v>14.25</v>
      </c>
    </row>
    <row r="573" spans="1:2" x14ac:dyDescent="0.5">
      <c r="A573">
        <v>529.16400146484375</v>
      </c>
      <c r="B573">
        <v>5.75</v>
      </c>
    </row>
    <row r="574" spans="1:2" x14ac:dyDescent="0.5">
      <c r="A574">
        <v>529.17401123046875</v>
      </c>
      <c r="B574">
        <v>9</v>
      </c>
    </row>
    <row r="575" spans="1:2" x14ac:dyDescent="0.5">
      <c r="A575">
        <v>529.18402099609375</v>
      </c>
      <c r="B575">
        <v>9.75</v>
      </c>
    </row>
    <row r="576" spans="1:2" x14ac:dyDescent="0.5">
      <c r="A576">
        <v>529.1939697265625</v>
      </c>
      <c r="B576">
        <v>13</v>
      </c>
    </row>
    <row r="577" spans="1:2" x14ac:dyDescent="0.5">
      <c r="A577">
        <v>529.2039794921875</v>
      </c>
      <c r="B577">
        <v>18.75</v>
      </c>
    </row>
    <row r="578" spans="1:2" x14ac:dyDescent="0.5">
      <c r="A578">
        <v>529.2139892578125</v>
      </c>
      <c r="B578">
        <v>18</v>
      </c>
    </row>
    <row r="579" spans="1:2" x14ac:dyDescent="0.5">
      <c r="A579">
        <v>529.2239990234375</v>
      </c>
      <c r="B579">
        <v>15.5</v>
      </c>
    </row>
    <row r="580" spans="1:2" x14ac:dyDescent="0.5">
      <c r="A580">
        <v>529.2340087890625</v>
      </c>
      <c r="B580">
        <v>31</v>
      </c>
    </row>
    <row r="581" spans="1:2" x14ac:dyDescent="0.5">
      <c r="A581">
        <v>529.2440185546875</v>
      </c>
      <c r="B581">
        <v>66.5</v>
      </c>
    </row>
    <row r="582" spans="1:2" x14ac:dyDescent="0.5">
      <c r="A582">
        <v>529.2540283203125</v>
      </c>
      <c r="B582">
        <v>91</v>
      </c>
    </row>
    <row r="583" spans="1:2" x14ac:dyDescent="0.5">
      <c r="A583">
        <v>529.26397705078125</v>
      </c>
      <c r="B583">
        <v>79</v>
      </c>
    </row>
    <row r="584" spans="1:2" x14ac:dyDescent="0.5">
      <c r="A584">
        <v>529.27398681640625</v>
      </c>
      <c r="B584">
        <v>47.75</v>
      </c>
    </row>
    <row r="585" spans="1:2" x14ac:dyDescent="0.5">
      <c r="A585">
        <v>529.28399658203125</v>
      </c>
      <c r="B585">
        <v>63</v>
      </c>
    </row>
    <row r="586" spans="1:2" x14ac:dyDescent="0.5">
      <c r="A586">
        <v>529.29400634765625</v>
      </c>
      <c r="B586">
        <v>145.19999694824219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106.5</v>
      </c>
      <c r="C1" s="2" t="s">
        <v>21</v>
      </c>
      <c r="D1">
        <v>523.7750244140625</v>
      </c>
      <c r="E1">
        <v>32830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0.1665938145892949</v>
      </c>
      <c r="M1">
        <f>I$7*(L$1*J1) + $I$4</f>
        <v>34402.737828237783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1.3257351650302659E-3</v>
      </c>
      <c r="O1">
        <f>I$10*(N$1*J1) + $I$4</f>
        <v>407.9049861584823</v>
      </c>
      <c r="P1">
        <f>IF(ISNUMBER(D1),SUM(M1,O1)-$I$4,"")</f>
        <v>34793.638621121492</v>
      </c>
      <c r="Q1">
        <f>IF(ISNUMBER(P1),P1-E1,"")</f>
        <v>1963.6386211214922</v>
      </c>
      <c r="R1">
        <f>IF(ISNUMBER(P1),Q1*Q1,"")</f>
        <v>3855876.6343599153</v>
      </c>
      <c r="S1">
        <f>IF(ISNUMBER(P1),((IF(P1&gt;E1,I$5*(P1-E1),P1-E1)))^2,"")</f>
        <v>3855876.6343599153</v>
      </c>
      <c r="T1">
        <f>IF(ISNUMBER(P1),(M1*D1),"")</f>
        <v>18019294.845895838</v>
      </c>
    </row>
    <row r="2" spans="1:20" ht="14.7" thickTop="1" x14ac:dyDescent="0.5">
      <c r="A2">
        <v>523.44500732421875</v>
      </c>
      <c r="B2">
        <v>80.5</v>
      </c>
      <c r="C2" s="2" t="s">
        <v>22</v>
      </c>
      <c r="D2">
        <v>524.27398681640625</v>
      </c>
      <c r="E2">
        <v>108600</v>
      </c>
      <c r="F2" s="3" t="s">
        <v>25</v>
      </c>
      <c r="G2" s="4">
        <v>4.3170166015625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0.39513672046255333</v>
      </c>
      <c r="M2">
        <f>I$7*((L$1*J2)+(L$2*J1)) + $I$4</f>
        <v>102239.35374765181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1.4391420392347675E-2</v>
      </c>
      <c r="O2">
        <f>I$10*((N$1*J2)+(N$2*J1)) + $I$4</f>
        <v>4495.3130138871193</v>
      </c>
      <c r="P2">
        <f t="shared" ref="P2:P30" si="3">IF(ISNUMBER(D2),SUM(M2,O2)-$I$4,"")</f>
        <v>106717.66256826416</v>
      </c>
      <c r="Q2">
        <f t="shared" ref="Q2:Q30" si="4">IF(ISNUMBER(P2),P2-E2,"")</f>
        <v>-1882.3374317358393</v>
      </c>
      <c r="R2">
        <f t="shared" ref="R2:R30" si="5">IF(ISNUMBER(P2),Q2*Q2,"")</f>
        <v>3543194.2069138754</v>
      </c>
      <c r="S2">
        <f t="shared" ref="S2:S30" si="6">IF(ISNUMBER(P2),((IF(P2&gt;E2,I$5*(P2-E2),P2-E2)))^2,"")</f>
        <v>3543194.2069138754</v>
      </c>
      <c r="T2">
        <f t="shared" ref="T2:T30" si="7">IF(ISNUMBER(P2),(M2*D2),"")</f>
        <v>53601433.598814301</v>
      </c>
    </row>
    <row r="3" spans="1:20" x14ac:dyDescent="0.5">
      <c r="A3">
        <v>523.45501708984375</v>
      </c>
      <c r="B3">
        <v>107.5</v>
      </c>
      <c r="D3">
        <v>524.77398681640625</v>
      </c>
      <c r="E3">
        <v>144700</v>
      </c>
      <c r="F3" s="7" t="s">
        <v>19</v>
      </c>
      <c r="G3" s="8">
        <f>IF(ISBLANK(G2),"",$G$2*$G$6)</f>
        <v>8.634033203125</v>
      </c>
      <c r="H3" s="21" t="s">
        <v>435</v>
      </c>
      <c r="I3" s="21">
        <v>3.340342301979764</v>
      </c>
      <c r="J3">
        <f>'hidden params'!J3</f>
        <v>0.20220994369181175</v>
      </c>
      <c r="K3">
        <f t="shared" si="0"/>
        <v>2</v>
      </c>
      <c r="L3">
        <f t="shared" si="1"/>
        <v>0.32831771979598878</v>
      </c>
      <c r="M3">
        <f>I$7*((L$1*J3)+(L$2*J2)+(L$3*J1)) + $I$4</f>
        <v>123749.21146370914</v>
      </c>
      <c r="N3">
        <f t="shared" si="2"/>
        <v>6.7293622564367619E-2</v>
      </c>
      <c r="O3">
        <f>I$10*((N$1*J3)+(N$2*J2)+(N$3*J1)) + $I$4</f>
        <v>22488.060074938428</v>
      </c>
      <c r="P3">
        <f t="shared" si="3"/>
        <v>146220.26734537279</v>
      </c>
      <c r="Q3">
        <f t="shared" si="4"/>
        <v>1520.2673453727912</v>
      </c>
      <c r="R3">
        <f t="shared" si="5"/>
        <v>2311212.8014068333</v>
      </c>
      <c r="S3">
        <f t="shared" si="6"/>
        <v>2311212.8014068333</v>
      </c>
      <c r="T3">
        <f t="shared" si="7"/>
        <v>64940367.06519717</v>
      </c>
    </row>
    <row r="4" spans="1:20" x14ac:dyDescent="0.5">
      <c r="A4">
        <v>523.46502685546875</v>
      </c>
      <c r="B4">
        <v>158.69999694824219</v>
      </c>
      <c r="D4">
        <v>525.28497314453125</v>
      </c>
      <c r="E4">
        <v>145900</v>
      </c>
      <c r="F4" s="5" t="s">
        <v>26</v>
      </c>
      <c r="G4" s="6">
        <v>525.66357421875</v>
      </c>
      <c r="H4" t="s">
        <v>11</v>
      </c>
      <c r="I4">
        <v>17.004193274768316</v>
      </c>
      <c r="J4">
        <f>'hidden params'!J4</f>
        <v>4.9195920044795109E-2</v>
      </c>
      <c r="K4">
        <f t="shared" si="0"/>
        <v>3</v>
      </c>
      <c r="L4">
        <f t="shared" si="1"/>
        <v>0.10415649034434617</v>
      </c>
      <c r="M4">
        <f>I$7*((L$1*J4)+(L$2*J3)+(L$3*J2)+(L$4*J1)) + $I$4</f>
        <v>80423.414173816316</v>
      </c>
      <c r="N4">
        <f t="shared" si="2"/>
        <v>0.17604887536639033</v>
      </c>
      <c r="O4">
        <f>I$10*((N$1*J4)+(N$2*J3)+(N$3*J2)+(N$4*J1)) + $I$4</f>
        <v>64727.450562097125</v>
      </c>
      <c r="P4">
        <f t="shared" si="3"/>
        <v>145133.86054263866</v>
      </c>
      <c r="Q4">
        <f t="shared" si="4"/>
        <v>-766.1394573613361</v>
      </c>
      <c r="R4">
        <f t="shared" si="5"/>
        <v>586969.66812592256</v>
      </c>
      <c r="S4">
        <f t="shared" si="6"/>
        <v>586969.66812592256</v>
      </c>
      <c r="T4">
        <f t="shared" si="7"/>
        <v>42245210.954484619</v>
      </c>
    </row>
    <row r="5" spans="1:20" ht="14.7" thickBot="1" x14ac:dyDescent="0.55000000000000004">
      <c r="A5">
        <v>523.4749755859375</v>
      </c>
      <c r="B5">
        <v>101.30000305175781</v>
      </c>
      <c r="D5">
        <v>525.78497314453125</v>
      </c>
      <c r="E5">
        <v>150300</v>
      </c>
      <c r="F5" s="9" t="s">
        <v>27</v>
      </c>
      <c r="G5" s="10">
        <f>($G$4-1.00794)*$G$6</f>
        <v>1049.3112684375001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6.2927405056797444E-3</v>
      </c>
      <c r="M5">
        <f>I$7*((L$1*J5)+(L$2*J4)+(L$3*J3)+(L$4*J2)+(L$5*J1)) + $I$4</f>
        <v>32279.594823970536</v>
      </c>
      <c r="N5">
        <f t="shared" si="2"/>
        <v>0.2792519192348239</v>
      </c>
      <c r="O5">
        <f>I$10*((N$1*J5)+(N$2*J4)+(N$3*J3)+(N$4*J2)+(N$5*J1)) + $I$4</f>
        <v>117775.83748928639</v>
      </c>
      <c r="P5">
        <f t="shared" si="3"/>
        <v>150038.42811998216</v>
      </c>
      <c r="Q5">
        <f t="shared" si="4"/>
        <v>-261.5718800178438</v>
      </c>
      <c r="R5">
        <f t="shared" si="5"/>
        <v>68419.848416069275</v>
      </c>
      <c r="S5">
        <f t="shared" si="6"/>
        <v>68419.848416069275</v>
      </c>
      <c r="T5">
        <f t="shared" si="7"/>
        <v>16972125.897637699</v>
      </c>
    </row>
    <row r="6" spans="1:20" ht="14.7" thickTop="1" x14ac:dyDescent="0.5">
      <c r="A6">
        <v>523.4849853515625</v>
      </c>
      <c r="B6">
        <v>46</v>
      </c>
      <c r="D6">
        <v>526.2860107421875</v>
      </c>
      <c r="E6">
        <v>149100</v>
      </c>
      <c r="F6" t="s">
        <v>28</v>
      </c>
      <c r="G6">
        <v>2</v>
      </c>
      <c r="H6" t="s">
        <v>437</v>
      </c>
      <c r="I6">
        <f>SUM(S1:S30)</f>
        <v>22566772.015730534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9312.3175887250127</v>
      </c>
      <c r="N6">
        <f t="shared" si="2"/>
        <v>0.27039151447106602</v>
      </c>
      <c r="O6">
        <f>I$10*((N$1*J6)+(N$2*J5)+(N$3*J4)+(N$4*J3)+(N$5*J2)+(N$6*J1)) + $I$4</f>
        <v>140739.51931064948</v>
      </c>
      <c r="P6">
        <f t="shared" si="3"/>
        <v>150034.83270609973</v>
      </c>
      <c r="Q6">
        <f t="shared" si="4"/>
        <v>934.83270609972533</v>
      </c>
      <c r="R6">
        <f t="shared" si="5"/>
        <v>873912.18839373544</v>
      </c>
      <c r="S6">
        <f t="shared" si="6"/>
        <v>873912.18839373544</v>
      </c>
      <c r="T6">
        <f t="shared" si="7"/>
        <v>4900942.4745343933</v>
      </c>
    </row>
    <row r="7" spans="1:20" x14ac:dyDescent="0.5">
      <c r="A7">
        <v>523.4949951171875</v>
      </c>
      <c r="B7">
        <v>71.75</v>
      </c>
      <c r="D7">
        <v>526.7860107421875</v>
      </c>
      <c r="E7">
        <v>114900</v>
      </c>
      <c r="F7" t="s">
        <v>29</v>
      </c>
      <c r="G7" s="11">
        <v>0.10000000149011612</v>
      </c>
      <c r="H7" s="21" t="s">
        <v>438</v>
      </c>
      <c r="I7" s="21">
        <v>206404.62384353494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2120.650101377832</v>
      </c>
      <c r="N7">
        <f t="shared" si="2"/>
        <v>0.15042045387717748</v>
      </c>
      <c r="O7">
        <f>I$10*((N$1*J7)+(N$2*J6)+(N$3*J5)+(N$4*J4)+(N$5*J3)+(N$6*J2)+(N$7*J1)) + $I$4</f>
        <v>111681.43386841973</v>
      </c>
      <c r="P7">
        <f t="shared" si="3"/>
        <v>113785.07977652279</v>
      </c>
      <c r="Q7">
        <f t="shared" si="4"/>
        <v>-1114.9202234772092</v>
      </c>
      <c r="R7">
        <f t="shared" si="5"/>
        <v>1243047.1047184702</v>
      </c>
      <c r="S7">
        <f t="shared" si="6"/>
        <v>1243047.1047184702</v>
      </c>
      <c r="T7">
        <f t="shared" si="7"/>
        <v>1117128.8070848435</v>
      </c>
    </row>
    <row r="8" spans="1:20" x14ac:dyDescent="0.5">
      <c r="A8">
        <v>523.5050048828125</v>
      </c>
      <c r="B8">
        <v>92.5</v>
      </c>
      <c r="D8">
        <v>527.2979736328125</v>
      </c>
      <c r="E8">
        <v>57850</v>
      </c>
      <c r="F8" t="s">
        <v>30</v>
      </c>
      <c r="G8" s="11">
        <v>2.9999999329447746E-2</v>
      </c>
      <c r="H8" s="21" t="s">
        <v>439</v>
      </c>
      <c r="I8" s="21">
        <v>0.41522659274775936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411.71912624884266</v>
      </c>
      <c r="N8">
        <f t="shared" si="2"/>
        <v>3.9417009290415542E-2</v>
      </c>
      <c r="O8">
        <f>I$10*((N$1*J8)+(N$2*J7)+(N$3*J6)+(N$4*J5)+(N$5*J4)+(N$6*J3)+(N$7*J2)+(N$8*J1)) + $I$4</f>
        <v>58993.796093097699</v>
      </c>
      <c r="P8">
        <f t="shared" si="3"/>
        <v>59388.51102607177</v>
      </c>
      <c r="Q8">
        <f t="shared" si="4"/>
        <v>1538.5110260717702</v>
      </c>
      <c r="R8">
        <f t="shared" si="5"/>
        <v>2367016.1773444111</v>
      </c>
      <c r="S8">
        <f t="shared" si="6"/>
        <v>2367016.1773444111</v>
      </c>
      <c r="T8">
        <f t="shared" si="7"/>
        <v>217098.66097688684</v>
      </c>
    </row>
    <row r="9" spans="1:20" x14ac:dyDescent="0.5">
      <c r="A9">
        <v>523.5150146484375</v>
      </c>
      <c r="B9">
        <v>86</v>
      </c>
      <c r="D9">
        <v>527.79901123046875</v>
      </c>
      <c r="E9">
        <v>22960</v>
      </c>
      <c r="F9" t="s">
        <v>31</v>
      </c>
      <c r="G9">
        <v>6</v>
      </c>
      <c r="H9" t="s">
        <v>445</v>
      </c>
      <c r="I9">
        <f>I3*I8</f>
        <v>1.3869989526622646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80.594323666441383</v>
      </c>
      <c r="N9">
        <f t="shared" si="2"/>
        <v>1.6298976229262056E-3</v>
      </c>
      <c r="O9">
        <f>I$10*((N$1*J9)+(N$2*J8)+(N$3*J7)+(N$4*J6)+(N$5*J5)+(N$6*J4)+(N$7*J3)+(N$8*J2)+(N$9*J1)) + $I$4</f>
        <v>21245.999279607142</v>
      </c>
      <c r="P9">
        <f t="shared" si="3"/>
        <v>21309.589409998815</v>
      </c>
      <c r="Q9">
        <f t="shared" si="4"/>
        <v>-1650.4105900011855</v>
      </c>
      <c r="R9">
        <f t="shared" si="5"/>
        <v>2723855.115588061</v>
      </c>
      <c r="S9">
        <f t="shared" si="6"/>
        <v>2723855.115588061</v>
      </c>
      <c r="T9">
        <f t="shared" si="7"/>
        <v>42537.60434193613</v>
      </c>
    </row>
    <row r="10" spans="1:20" x14ac:dyDescent="0.5">
      <c r="A10">
        <v>523.5250244140625</v>
      </c>
      <c r="B10">
        <v>69.75</v>
      </c>
      <c r="D10">
        <v>528.301025390625</v>
      </c>
      <c r="E10">
        <v>7582</v>
      </c>
      <c r="F10" s="2" t="s">
        <v>22</v>
      </c>
      <c r="G10">
        <v>523.7408447265625</v>
      </c>
      <c r="H10" s="22" t="s">
        <v>454</v>
      </c>
      <c r="I10" s="22">
        <v>294855.86804570421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26.014360428426173</v>
      </c>
      <c r="N10">
        <f t="shared" si="2"/>
        <v>0</v>
      </c>
      <c r="O10">
        <f>I$10*((N1*J$10)+(N2*J$9)+(N3*J$8)+(N4*J$7)+(N5*J$6)+(N6*J$5)+(N7*J$4)+(N8*J$3)+(N9*J$2)+(N10*J$1)) + $I$4</f>
        <v>5741.3685766285826</v>
      </c>
      <c r="P10">
        <f t="shared" si="3"/>
        <v>5750.3787437822402</v>
      </c>
      <c r="Q10">
        <f t="shared" si="4"/>
        <v>-1831.6212562177598</v>
      </c>
      <c r="R10">
        <f t="shared" si="5"/>
        <v>3354836.4262287244</v>
      </c>
      <c r="S10">
        <f t="shared" si="6"/>
        <v>3354836.4262287244</v>
      </c>
      <c r="T10">
        <f t="shared" si="7"/>
        <v>13743.413289218846</v>
      </c>
    </row>
    <row r="11" spans="1:20" x14ac:dyDescent="0.5">
      <c r="A11">
        <v>523.53497314453125</v>
      </c>
      <c r="B11">
        <v>74.25</v>
      </c>
      <c r="D11">
        <f>D10 + (1/$G$6)</f>
        <v>528.801025390625</v>
      </c>
      <c r="E11">
        <v>0</v>
      </c>
      <c r="F11" s="2" t="s">
        <v>32</v>
      </c>
      <c r="G11">
        <v>528.057861328125</v>
      </c>
      <c r="H11" s="22" t="s">
        <v>455</v>
      </c>
      <c r="I11" s="22">
        <v>0.60056207628494407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18.145527807318711</v>
      </c>
      <c r="N11">
        <f t="shared" si="2"/>
        <v>0</v>
      </c>
      <c r="O11">
        <f t="shared" ref="O11:O30" si="9">I$10*((N2*J$10)+(N3*J$9)+(N4*J$8)+(N5*J$7)+(N6*J$6)+(N7*J$5)+(N8*J$4)+(N9*J$3)+(N10*J$2)+(N11*J$1)) + $I$4</f>
        <v>1254.7755181910231</v>
      </c>
      <c r="P11">
        <f t="shared" si="3"/>
        <v>1255.9168527235736</v>
      </c>
      <c r="Q11">
        <f t="shared" si="4"/>
        <v>1255.9168527235736</v>
      </c>
      <c r="R11">
        <f t="shared" si="5"/>
        <v>1577327.1409550863</v>
      </c>
      <c r="S11">
        <f t="shared" si="6"/>
        <v>1577327.1409550863</v>
      </c>
      <c r="T11">
        <f t="shared" si="7"/>
        <v>9595.3737107642337</v>
      </c>
    </row>
    <row r="12" spans="1:20" x14ac:dyDescent="0.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4.3360689468462814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17.132783907778197</v>
      </c>
      <c r="N12">
        <f t="shared" si="2"/>
        <v>0</v>
      </c>
      <c r="O12">
        <f t="shared" si="9"/>
        <v>241.48592892110594</v>
      </c>
      <c r="P12">
        <f t="shared" si="3"/>
        <v>241.61451955411584</v>
      </c>
      <c r="Q12">
        <f t="shared" si="4"/>
        <v>241.61451955411584</v>
      </c>
      <c r="R12">
        <f t="shared" si="5"/>
        <v>58377.576059366227</v>
      </c>
      <c r="S12">
        <f t="shared" si="6"/>
        <v>58377.576059366227</v>
      </c>
      <c r="T12">
        <f t="shared" si="7"/>
        <v>9068.4000901829986</v>
      </c>
    </row>
    <row r="13" spans="1:20" x14ac:dyDescent="0.5">
      <c r="A13">
        <v>523.55499267578125</v>
      </c>
      <c r="B13">
        <v>44.75</v>
      </c>
      <c r="D13">
        <f>D12 + (1/$G$6)</f>
        <v>529.801025390625</v>
      </c>
      <c r="E13">
        <v>0</v>
      </c>
      <c r="F13">
        <v>15030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17.015589343623525</v>
      </c>
      <c r="N13">
        <f t="shared" si="2"/>
        <v>0</v>
      </c>
      <c r="O13">
        <f t="shared" si="9"/>
        <v>52.210507573791006</v>
      </c>
      <c r="P13">
        <f t="shared" si="3"/>
        <v>52.221903642646225</v>
      </c>
      <c r="Q13">
        <f t="shared" si="4"/>
        <v>52.221903642646225</v>
      </c>
      <c r="R13">
        <f t="shared" si="5"/>
        <v>2727.1272200618273</v>
      </c>
      <c r="S13">
        <f t="shared" si="6"/>
        <v>2727.1272200618273</v>
      </c>
      <c r="T13">
        <f t="shared" si="7"/>
        <v>9014.8766818775348</v>
      </c>
    </row>
    <row r="14" spans="1:20" x14ac:dyDescent="0.5">
      <c r="A14">
        <v>523.56500244140625</v>
      </c>
      <c r="B14">
        <v>24.75</v>
      </c>
      <c r="E14">
        <v>0</v>
      </c>
      <c r="F14">
        <v>15030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17.004629111488956</v>
      </c>
      <c r="N14">
        <f t="shared" si="2"/>
        <v>0</v>
      </c>
      <c r="O14">
        <f t="shared" si="9"/>
        <v>21.882083470738969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22.25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17.004193274768316</v>
      </c>
      <c r="N15">
        <f t="shared" si="2"/>
        <v>0</v>
      </c>
      <c r="O15">
        <f t="shared" si="9"/>
        <v>17.608630840694047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30.75</v>
      </c>
      <c r="E16">
        <v>0</v>
      </c>
      <c r="F16">
        <v>22566770.306813862</v>
      </c>
      <c r="H16" t="s">
        <v>456</v>
      </c>
      <c r="I16">
        <f>I7/(I7+I10)</f>
        <v>0.4117711792238018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17.004193274768316</v>
      </c>
      <c r="N16">
        <f t="shared" si="2"/>
        <v>0</v>
      </c>
      <c r="O16">
        <f t="shared" si="9"/>
        <v>17.070051586076659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43.5</v>
      </c>
      <c r="E17">
        <v>0</v>
      </c>
      <c r="F17">
        <v>22580839.756059218</v>
      </c>
      <c r="H17" t="s">
        <v>457</v>
      </c>
      <c r="I17">
        <f>I10/(I10+I7)</f>
        <v>0.5882288207761982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17.004193274768316</v>
      </c>
      <c r="N17">
        <f t="shared" si="2"/>
        <v>0</v>
      </c>
      <c r="O17">
        <f t="shared" si="9"/>
        <v>17.009640649294582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54.25</v>
      </c>
      <c r="E18">
        <v>0</v>
      </c>
      <c r="F18">
        <v>22566770.306788329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17.004193274768316</v>
      </c>
      <c r="N18">
        <f t="shared" si="2"/>
        <v>0</v>
      </c>
      <c r="O18">
        <f t="shared" si="9"/>
        <v>17.004354537745989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77.5</v>
      </c>
      <c r="E19">
        <v>0</v>
      </c>
      <c r="H19" t="s">
        <v>444</v>
      </c>
      <c r="I19">
        <v>6479.8752166377817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17.004193274768316</v>
      </c>
      <c r="N19">
        <f t="shared" si="2"/>
        <v>0</v>
      </c>
      <c r="O19">
        <f t="shared" si="9"/>
        <v>17.004193274768316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128.30000305175781</v>
      </c>
      <c r="E20">
        <v>0</v>
      </c>
      <c r="F20">
        <v>0.41522659274775936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17.004193274768316</v>
      </c>
      <c r="N20">
        <f t="shared" si="2"/>
        <v>0</v>
      </c>
      <c r="O20">
        <f t="shared" si="9"/>
        <v>17.004193274768316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192.5</v>
      </c>
      <c r="E21">
        <v>0</v>
      </c>
      <c r="F21">
        <v>0.60056207628494407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17.004193274768316</v>
      </c>
      <c r="N21">
        <f t="shared" si="2"/>
        <v>0</v>
      </c>
      <c r="O21">
        <f t="shared" si="9"/>
        <v>17.004193274768316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185.5</v>
      </c>
      <c r="E22">
        <v>0</v>
      </c>
      <c r="F22">
        <v>206404.62384353494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17.004193274768316</v>
      </c>
      <c r="N22">
        <f t="shared" si="2"/>
        <v>0</v>
      </c>
      <c r="O22">
        <f t="shared" si="9"/>
        <v>17.004193274768316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127.5</v>
      </c>
      <c r="E23">
        <v>0</v>
      </c>
      <c r="F23">
        <v>3.340342301979764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17.004193274768316</v>
      </c>
      <c r="N23">
        <f t="shared" si="2"/>
        <v>0</v>
      </c>
      <c r="O23">
        <f t="shared" si="9"/>
        <v>17.004193274768316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109</v>
      </c>
      <c r="E24">
        <v>0</v>
      </c>
      <c r="F24">
        <v>7.2200180148492263</v>
      </c>
      <c r="H24" t="s">
        <v>446</v>
      </c>
      <c r="I24">
        <v>12456671103.156363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17.004193274768316</v>
      </c>
      <c r="N24">
        <f t="shared" si="2"/>
        <v>0</v>
      </c>
      <c r="O24">
        <f t="shared" si="9"/>
        <v>17.004193274768316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81.25</v>
      </c>
      <c r="E25">
        <v>0</v>
      </c>
      <c r="H25" t="s">
        <v>452</v>
      </c>
      <c r="I25">
        <v>3898566191.591404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17.004193274768316</v>
      </c>
      <c r="N25">
        <f t="shared" si="2"/>
        <v>0</v>
      </c>
      <c r="O25">
        <f t="shared" si="9"/>
        <v>17.004193274768316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51.75</v>
      </c>
      <c r="E26">
        <v>0</v>
      </c>
      <c r="H26" t="s">
        <v>453</v>
      </c>
      <c r="I26">
        <v>170.43695745738222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17.004193274768316</v>
      </c>
      <c r="N26">
        <f t="shared" si="2"/>
        <v>0</v>
      </c>
      <c r="O26">
        <f t="shared" si="9"/>
        <v>17.004193274768316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108.5</v>
      </c>
      <c r="E27">
        <v>0</v>
      </c>
      <c r="H27" t="s">
        <v>474</v>
      </c>
      <c r="I27">
        <f xml:space="preserve"> 1 + 1.5*EXP(-(I22 * 0.000239 * I19))</f>
        <v>1.0000208928052376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17.004193274768316</v>
      </c>
      <c r="N27">
        <f t="shared" si="2"/>
        <v>0</v>
      </c>
      <c r="O27">
        <f t="shared" si="9"/>
        <v>17.004193274768316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160</v>
      </c>
      <c r="E28">
        <v>0</v>
      </c>
      <c r="H28" t="s">
        <v>473</v>
      </c>
      <c r="I28">
        <f>(2^0.5)*(ABS((I3*I8)-I22*I11))/((((I3*I8*(1-I8))+(I22*I11*(1-I11))))^0.5)</f>
        <v>2.6152961822698866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17.004193274768316</v>
      </c>
      <c r="N28">
        <f t="shared" si="2"/>
        <v>0</v>
      </c>
      <c r="O28">
        <f t="shared" si="9"/>
        <v>17.004193274768316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147.80000305175781</v>
      </c>
      <c r="H29" t="s">
        <v>475</v>
      </c>
      <c r="I29">
        <f>(I24-I25)/I25</f>
        <v>2.1951929224706892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17.004193274768316</v>
      </c>
      <c r="N29">
        <f t="shared" si="2"/>
        <v>0</v>
      </c>
      <c r="O29">
        <f t="shared" si="9"/>
        <v>17.004193274768316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283.29998779296875</v>
      </c>
      <c r="H30" t="s">
        <v>476</v>
      </c>
      <c r="I30">
        <f>(I25-I6)/I6</f>
        <v>171.75692725897375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17.004193274768316</v>
      </c>
      <c r="N30">
        <f t="shared" si="2"/>
        <v>0</v>
      </c>
      <c r="O30">
        <f t="shared" si="9"/>
        <v>17.004193274768316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819.29998779296875</v>
      </c>
      <c r="H31" t="s">
        <v>477</v>
      </c>
      <c r="I31">
        <f>(0.25* 0.0058*I22*I19)*EXP(-((I17-0.5)^2)/(2*((0.174318)^2)))</f>
        <v>59.682259857702974</v>
      </c>
    </row>
    <row r="32" spans="1:20" x14ac:dyDescent="0.5">
      <c r="A32">
        <v>523.7449951171875</v>
      </c>
      <c r="B32">
        <v>3121</v>
      </c>
      <c r="H32" t="s">
        <v>500</v>
      </c>
      <c r="I32">
        <f xml:space="preserve"> ($R$69 / 100)^-1</f>
        <v>14.872851317092966</v>
      </c>
    </row>
    <row r="33" spans="1:9" x14ac:dyDescent="0.5">
      <c r="A33">
        <v>523.7550048828125</v>
      </c>
      <c r="B33">
        <v>12190</v>
      </c>
      <c r="F33">
        <v>7582</v>
      </c>
      <c r="H33" t="s">
        <v>501</v>
      </c>
      <c r="I33">
        <f xml:space="preserve"> ($R$72 / 100)^-1</f>
        <v>20.654701241022117</v>
      </c>
    </row>
    <row r="34" spans="1:9" x14ac:dyDescent="0.5">
      <c r="A34">
        <v>523.7650146484375</v>
      </c>
      <c r="B34">
        <v>27620</v>
      </c>
    </row>
    <row r="35" spans="1:9" ht="14.7" thickBot="1" x14ac:dyDescent="0.55000000000000004">
      <c r="A35">
        <v>523.7750244140625</v>
      </c>
      <c r="B35">
        <v>32830</v>
      </c>
    </row>
    <row r="36" spans="1:9" x14ac:dyDescent="0.5">
      <c r="A36">
        <v>523.78497314453125</v>
      </c>
      <c r="B36">
        <v>20640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7166</v>
      </c>
      <c r="G37" s="13" t="s">
        <v>462</v>
      </c>
      <c r="H37">
        <f>AVERAGE(K101:K110)</f>
        <v>1.4939241868346356</v>
      </c>
      <c r="I37" s="19">
        <f>STDEV(K101:K110)</f>
        <v>0.28780698510069769</v>
      </c>
    </row>
    <row r="38" spans="1:9" x14ac:dyDescent="0.5">
      <c r="A38">
        <v>523.80499267578125</v>
      </c>
      <c r="B38">
        <v>1763</v>
      </c>
      <c r="G38" s="13" t="s">
        <v>464</v>
      </c>
      <c r="H38">
        <f>AVERAGE(M101:M110)</f>
        <v>4.4685758080156557</v>
      </c>
      <c r="I38" s="19">
        <f>STDEV(M101:M110)</f>
        <v>0.27779783244546463</v>
      </c>
    </row>
    <row r="39" spans="1:9" x14ac:dyDescent="0.5">
      <c r="A39">
        <v>523.81500244140625</v>
      </c>
      <c r="B39">
        <v>659.29998779296875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691.79998779296875</v>
      </c>
      <c r="G40" s="13" t="s">
        <v>509</v>
      </c>
      <c r="H40">
        <f>AVERAGE(Q101:Q110)</f>
        <v>0.43864660239044817</v>
      </c>
      <c r="I40" s="19">
        <f>STDEV(Q101:Q110)</f>
        <v>9.4290961262369327E-2</v>
      </c>
    </row>
    <row r="41" spans="1:9" x14ac:dyDescent="0.5">
      <c r="A41">
        <v>523.83502197265625</v>
      </c>
      <c r="B41">
        <v>831.5</v>
      </c>
      <c r="G41" s="13" t="s">
        <v>510</v>
      </c>
      <c r="H41">
        <f>AVERAGE(R101:R110)</f>
        <v>0.56135339760955183</v>
      </c>
      <c r="I41" s="19">
        <f>STDEV(R101:R110)</f>
        <v>9.4290961262368411E-2</v>
      </c>
    </row>
    <row r="42" spans="1:9" ht="14.7" thickBot="1" x14ac:dyDescent="0.55000000000000004">
      <c r="A42">
        <v>523.844970703125</v>
      </c>
      <c r="B42">
        <v>905.29998779296875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808.5</v>
      </c>
      <c r="F43">
        <v>71.115097035990132</v>
      </c>
    </row>
    <row r="44" spans="1:9" x14ac:dyDescent="0.5">
      <c r="A44">
        <v>523.864990234375</v>
      </c>
      <c r="B44">
        <v>524.5</v>
      </c>
      <c r="F44">
        <f xml:space="preserve"> $F$51 / 2</f>
        <v>71.115097035990132</v>
      </c>
    </row>
    <row r="45" spans="1:9" x14ac:dyDescent="0.5">
      <c r="A45">
        <v>523.875</v>
      </c>
      <c r="B45">
        <v>257.79998779296875</v>
      </c>
    </row>
    <row r="46" spans="1:9" x14ac:dyDescent="0.5">
      <c r="A46">
        <v>523.885009765625</v>
      </c>
      <c r="B46">
        <v>180.80000305175781</v>
      </c>
    </row>
    <row r="47" spans="1:9" x14ac:dyDescent="0.5">
      <c r="A47">
        <v>523.89501953125</v>
      </c>
      <c r="B47">
        <v>168</v>
      </c>
    </row>
    <row r="48" spans="1:9" x14ac:dyDescent="0.5">
      <c r="A48">
        <v>523.905029296875</v>
      </c>
      <c r="B48">
        <v>147.19999694824219</v>
      </c>
    </row>
    <row r="49" spans="1:16" x14ac:dyDescent="0.5">
      <c r="A49">
        <v>523.91497802734375</v>
      </c>
      <c r="B49">
        <v>110.5</v>
      </c>
    </row>
    <row r="50" spans="1:16" x14ac:dyDescent="0.5">
      <c r="A50">
        <v>523.92498779296875</v>
      </c>
      <c r="B50">
        <v>55.75</v>
      </c>
      <c r="E50" t="s">
        <v>440</v>
      </c>
      <c r="F50">
        <f>MEDIAN(F54:F68)</f>
        <v>144.25</v>
      </c>
    </row>
    <row r="51" spans="1:16" x14ac:dyDescent="0.5">
      <c r="A51">
        <v>523.93499755859375</v>
      </c>
      <c r="B51">
        <v>50.75</v>
      </c>
      <c r="E51" t="s">
        <v>441</v>
      </c>
      <c r="F51">
        <f>AVERAGE(F54:F68)</f>
        <v>142.23019407198026</v>
      </c>
    </row>
    <row r="52" spans="1:16" x14ac:dyDescent="0.5">
      <c r="A52">
        <v>523.94500732421875</v>
      </c>
      <c r="B52">
        <v>105.30000305175781</v>
      </c>
      <c r="E52" t="s">
        <v>442</v>
      </c>
      <c r="F52">
        <f>SUM(E$1:E$12)</f>
        <v>934722</v>
      </c>
    </row>
    <row r="53" spans="1:16" x14ac:dyDescent="0.5">
      <c r="A53">
        <v>523.95501708984375</v>
      </c>
      <c r="B53">
        <v>145</v>
      </c>
      <c r="E53" t="s">
        <v>443</v>
      </c>
      <c r="F53">
        <f>ABS(F52/F50)</f>
        <v>6479.8752166377817</v>
      </c>
    </row>
    <row r="54" spans="1:16" x14ac:dyDescent="0.5">
      <c r="A54">
        <v>523.96502685546875</v>
      </c>
      <c r="B54">
        <v>105.80000305175781</v>
      </c>
      <c r="F54">
        <f>AVERAGE(B1:B10)</f>
        <v>92.05</v>
      </c>
    </row>
    <row r="55" spans="1:16" x14ac:dyDescent="0.5">
      <c r="A55">
        <v>523.9749755859375</v>
      </c>
      <c r="B55">
        <v>73.5</v>
      </c>
      <c r="F55">
        <v>186.69999694824219</v>
      </c>
    </row>
    <row r="56" spans="1:16" x14ac:dyDescent="0.5">
      <c r="A56">
        <v>523.9849853515625</v>
      </c>
      <c r="B56">
        <v>133.5</v>
      </c>
      <c r="F56">
        <v>118.30000305175781</v>
      </c>
    </row>
    <row r="57" spans="1:16" x14ac:dyDescent="0.5">
      <c r="A57">
        <v>523.9949951171875</v>
      </c>
      <c r="B57">
        <v>194.19999694824219</v>
      </c>
      <c r="F57">
        <v>214.30000305175781</v>
      </c>
    </row>
    <row r="58" spans="1:16" x14ac:dyDescent="0.5">
      <c r="A58">
        <v>524.0050048828125</v>
      </c>
      <c r="B58">
        <v>185.69999694824219</v>
      </c>
      <c r="F58">
        <v>245</v>
      </c>
    </row>
    <row r="59" spans="1:16" x14ac:dyDescent="0.5">
      <c r="A59">
        <v>524.0150146484375</v>
      </c>
      <c r="B59">
        <v>164.30000305175781</v>
      </c>
      <c r="F59">
        <v>173</v>
      </c>
    </row>
    <row r="60" spans="1:16" x14ac:dyDescent="0.5">
      <c r="A60">
        <v>524.0250244140625</v>
      </c>
      <c r="B60">
        <v>186.69999694824219</v>
      </c>
      <c r="F60">
        <v>178.80000305175781</v>
      </c>
    </row>
    <row r="61" spans="1:16" x14ac:dyDescent="0.5">
      <c r="A61">
        <v>524.03497314453125</v>
      </c>
      <c r="B61">
        <v>209.19999694824219</v>
      </c>
      <c r="F61">
        <v>170.19999694824219</v>
      </c>
    </row>
    <row r="62" spans="1:16" x14ac:dyDescent="0.5">
      <c r="A62">
        <v>524.04498291015625</v>
      </c>
      <c r="B62">
        <v>151.80000305175781</v>
      </c>
      <c r="F62">
        <v>25.5</v>
      </c>
    </row>
    <row r="63" spans="1:16" x14ac:dyDescent="0.5">
      <c r="A63">
        <v>524.05499267578125</v>
      </c>
      <c r="B63">
        <v>86.75</v>
      </c>
      <c r="F63">
        <v>65.5</v>
      </c>
    </row>
    <row r="64" spans="1:16" x14ac:dyDescent="0.5">
      <c r="A64">
        <v>524.06500244140625</v>
      </c>
      <c r="B64">
        <v>88.5</v>
      </c>
      <c r="F64">
        <v>21.75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107</v>
      </c>
      <c r="F65">
        <v>63.5</v>
      </c>
      <c r="I65" t="s">
        <v>493</v>
      </c>
      <c r="L65">
        <v>0.99977359471370419</v>
      </c>
      <c r="M65">
        <v>0.99886963733698453</v>
      </c>
      <c r="N65">
        <v>0.99995466868831073</v>
      </c>
      <c r="O65">
        <v>0.99954724068676204</v>
      </c>
      <c r="P65">
        <v>0.99922384117730645</v>
      </c>
    </row>
    <row r="66" spans="1:20" x14ac:dyDescent="0.5">
      <c r="A66">
        <v>524.08502197265625</v>
      </c>
      <c r="B66">
        <v>115.30000305175781</v>
      </c>
      <c r="F66">
        <v>341.29998779296875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111</v>
      </c>
      <c r="F67">
        <f>AVERAGE(B$576:B$586)</f>
        <v>95.322726162997157</v>
      </c>
      <c r="I67" t="s">
        <v>478</v>
      </c>
      <c r="J67">
        <v>3.340342301979764</v>
      </c>
      <c r="K67">
        <v>0.62006570165870756</v>
      </c>
      <c r="L67">
        <v>5.3870780032570371</v>
      </c>
      <c r="M67">
        <v>2.3646242515927849</v>
      </c>
      <c r="N67">
        <v>1.8741199062566876</v>
      </c>
      <c r="O67">
        <v>4.8065646977028402</v>
      </c>
      <c r="P67">
        <v>1.0225650862699328E-3</v>
      </c>
      <c r="Q67" t="s">
        <v>486</v>
      </c>
      <c r="R67">
        <v>18.562938932671816</v>
      </c>
      <c r="S67">
        <v>2.8896037142939899E-2</v>
      </c>
      <c r="T67" t="s">
        <v>486</v>
      </c>
    </row>
    <row r="68" spans="1:20" x14ac:dyDescent="0.5">
      <c r="A68">
        <v>524.10400390625</v>
      </c>
      <c r="B68">
        <v>124.5</v>
      </c>
      <c r="I68" t="s">
        <v>479</v>
      </c>
      <c r="J68">
        <v>0.41522659274775936</v>
      </c>
      <c r="K68">
        <v>5.3277369319960174E-2</v>
      </c>
      <c r="L68">
        <v>7.7936767157945281</v>
      </c>
      <c r="M68">
        <v>2.3646242515927849</v>
      </c>
      <c r="N68">
        <v>0.28924563319271612</v>
      </c>
      <c r="O68">
        <v>0.5412075523028026</v>
      </c>
      <c r="P68">
        <v>1.076571803287463E-4</v>
      </c>
      <c r="Q68" t="s">
        <v>486</v>
      </c>
      <c r="R68">
        <v>12.830914553761483</v>
      </c>
      <c r="S68">
        <v>3.7136111107064725E-3</v>
      </c>
      <c r="T68" t="s">
        <v>486</v>
      </c>
    </row>
    <row r="69" spans="1:20" x14ac:dyDescent="0.5">
      <c r="A69">
        <v>524.114990234375</v>
      </c>
      <c r="B69">
        <v>171.19999694824219</v>
      </c>
      <c r="I69" t="s">
        <v>480</v>
      </c>
      <c r="J69">
        <v>206404.62384353494</v>
      </c>
      <c r="K69">
        <v>13877.945757873587</v>
      </c>
      <c r="L69">
        <v>14.872851317092968</v>
      </c>
      <c r="M69">
        <v>2.3646242515927849</v>
      </c>
      <c r="N69">
        <v>173588.49674217784</v>
      </c>
      <c r="O69">
        <v>239220.75094489203</v>
      </c>
      <c r="P69">
        <v>1.4890443579818297E-6</v>
      </c>
      <c r="Q69" t="s">
        <v>486</v>
      </c>
      <c r="R69">
        <v>6.7236603034599494</v>
      </c>
      <c r="S69">
        <v>5.9608979349286844E-5</v>
      </c>
      <c r="T69" t="s">
        <v>486</v>
      </c>
    </row>
    <row r="70" spans="1:20" x14ac:dyDescent="0.5">
      <c r="A70">
        <v>524.125</v>
      </c>
      <c r="B70">
        <v>174.19999694824219</v>
      </c>
      <c r="I70" t="s">
        <v>481</v>
      </c>
      <c r="J70">
        <v>7.2200179100036621</v>
      </c>
      <c r="K70">
        <v>0.27292225821553823</v>
      </c>
      <c r="L70">
        <v>26.454485453882288</v>
      </c>
      <c r="M70">
        <v>2.3646242515927849</v>
      </c>
      <c r="N70">
        <v>6.5746593194277319</v>
      </c>
      <c r="O70">
        <v>7.8653765005795924</v>
      </c>
      <c r="P70">
        <v>2.8237827452919726E-8</v>
      </c>
      <c r="Q70" t="s">
        <v>486</v>
      </c>
      <c r="R70">
        <v>3.7800773019882965</v>
      </c>
      <c r="S70">
        <v>1.1777415661834927E-6</v>
      </c>
      <c r="T70" t="s">
        <v>486</v>
      </c>
    </row>
    <row r="71" spans="1:20" x14ac:dyDescent="0.5">
      <c r="A71">
        <v>524.135009765625</v>
      </c>
      <c r="B71">
        <v>136.5</v>
      </c>
      <c r="I71" t="s">
        <v>482</v>
      </c>
      <c r="J71">
        <v>0.60056207628494407</v>
      </c>
      <c r="K71">
        <v>3.0849371275333444E-2</v>
      </c>
      <c r="L71">
        <v>19.467562918053432</v>
      </c>
      <c r="M71">
        <v>2.3646242515927849</v>
      </c>
      <c r="N71">
        <v>0.52761490482090079</v>
      </c>
      <c r="O71">
        <v>0.67350924774898735</v>
      </c>
      <c r="P71">
        <v>2.3542967448897329E-7</v>
      </c>
      <c r="Q71" t="s">
        <v>486</v>
      </c>
      <c r="R71">
        <v>5.1367498038115516</v>
      </c>
      <c r="S71">
        <v>9.6617007125853415E-6</v>
      </c>
      <c r="T71" t="s">
        <v>486</v>
      </c>
    </row>
    <row r="72" spans="1:20" x14ac:dyDescent="0.5">
      <c r="A72">
        <v>524.14398193359375</v>
      </c>
      <c r="B72">
        <v>131</v>
      </c>
      <c r="I72" t="s">
        <v>483</v>
      </c>
      <c r="J72">
        <v>294855.86804570421</v>
      </c>
      <c r="K72">
        <v>14275.484530373822</v>
      </c>
      <c r="L72">
        <v>20.654701241022117</v>
      </c>
      <c r="M72">
        <v>2.3646242515927849</v>
      </c>
      <c r="N72">
        <v>261099.71112194462</v>
      </c>
      <c r="O72">
        <v>328612.02496946376</v>
      </c>
      <c r="P72">
        <v>1.5654866314534048E-7</v>
      </c>
      <c r="Q72" t="s">
        <v>486</v>
      </c>
      <c r="R72">
        <v>4.8415127787658774</v>
      </c>
      <c r="S72">
        <v>6.4497977879715334E-6</v>
      </c>
      <c r="T72" t="s">
        <v>486</v>
      </c>
    </row>
    <row r="73" spans="1:20" x14ac:dyDescent="0.5">
      <c r="A73">
        <v>524.15399169921875</v>
      </c>
      <c r="B73">
        <v>140.5</v>
      </c>
    </row>
    <row r="74" spans="1:20" x14ac:dyDescent="0.5">
      <c r="A74">
        <v>524.16400146484375</v>
      </c>
      <c r="B74">
        <v>164.80000305175781</v>
      </c>
    </row>
    <row r="75" spans="1:20" x14ac:dyDescent="0.5">
      <c r="A75">
        <v>524.17401123046875</v>
      </c>
      <c r="B75">
        <v>193.30000305175781</v>
      </c>
    </row>
    <row r="76" spans="1:20" x14ac:dyDescent="0.5">
      <c r="A76">
        <v>524.18402099609375</v>
      </c>
      <c r="B76">
        <v>189</v>
      </c>
    </row>
    <row r="77" spans="1:20" x14ac:dyDescent="0.5">
      <c r="A77">
        <v>524.1939697265625</v>
      </c>
      <c r="B77">
        <v>204.30000305175781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212</v>
      </c>
      <c r="I78">
        <f>MIN(I32:I34)</f>
        <v>14.872851317092966</v>
      </c>
      <c r="J78">
        <f>I30</f>
        <v>171.75692725897375</v>
      </c>
      <c r="K78">
        <f>I28</f>
        <v>2.6152961822698866</v>
      </c>
    </row>
    <row r="79" spans="1:20" x14ac:dyDescent="0.5">
      <c r="A79">
        <v>524.2139892578125</v>
      </c>
      <c r="B79">
        <v>183</v>
      </c>
      <c r="I79">
        <f>8</f>
        <v>8</v>
      </c>
      <c r="J79">
        <f>J80*2</f>
        <v>119.36451971540595</v>
      </c>
      <c r="K79">
        <v>2</v>
      </c>
    </row>
    <row r="80" spans="1:20" x14ac:dyDescent="0.5">
      <c r="A80">
        <v>524.2239990234375</v>
      </c>
      <c r="B80">
        <v>236.5</v>
      </c>
      <c r="I80">
        <f>4</f>
        <v>4</v>
      </c>
      <c r="J80">
        <f>I31</f>
        <v>59.682259857702974</v>
      </c>
      <c r="K80">
        <v>1.5</v>
      </c>
    </row>
    <row r="81" spans="1:11" x14ac:dyDescent="0.5">
      <c r="A81">
        <v>524.2340087890625</v>
      </c>
      <c r="B81">
        <v>546.29998779296875</v>
      </c>
      <c r="I81">
        <f>2</f>
        <v>2</v>
      </c>
      <c r="J81">
        <f>J80/2</f>
        <v>29.841129928851487</v>
      </c>
      <c r="K81">
        <v>1</v>
      </c>
    </row>
    <row r="82" spans="1:11" x14ac:dyDescent="0.5">
      <c r="A82">
        <v>524.2440185546875</v>
      </c>
      <c r="B82">
        <v>2537</v>
      </c>
    </row>
    <row r="83" spans="1:11" x14ac:dyDescent="0.5">
      <c r="A83">
        <v>524.2540283203125</v>
      </c>
      <c r="B83">
        <v>19140</v>
      </c>
    </row>
    <row r="84" spans="1:11" x14ac:dyDescent="0.5">
      <c r="A84">
        <v>524.26397705078125</v>
      </c>
      <c r="B84">
        <v>68560</v>
      </c>
    </row>
    <row r="85" spans="1:11" x14ac:dyDescent="0.5">
      <c r="A85">
        <v>524.27398681640625</v>
      </c>
      <c r="B85">
        <v>108600</v>
      </c>
    </row>
    <row r="86" spans="1:11" x14ac:dyDescent="0.5">
      <c r="A86">
        <v>524.28399658203125</v>
      </c>
      <c r="B86">
        <v>81000</v>
      </c>
    </row>
    <row r="87" spans="1:11" x14ac:dyDescent="0.5">
      <c r="A87">
        <v>524.29400634765625</v>
      </c>
      <c r="B87">
        <v>27630</v>
      </c>
    </row>
    <row r="88" spans="1:11" x14ac:dyDescent="0.5">
      <c r="A88">
        <v>524.30401611328125</v>
      </c>
      <c r="B88">
        <v>4245</v>
      </c>
    </row>
    <row r="89" spans="1:11" x14ac:dyDescent="0.5">
      <c r="A89">
        <v>524.31402587890625</v>
      </c>
      <c r="B89">
        <v>856.29998779296875</v>
      </c>
      <c r="I89">
        <v>3898566191.591404</v>
      </c>
    </row>
    <row r="90" spans="1:11" x14ac:dyDescent="0.5">
      <c r="A90">
        <v>524.323974609375</v>
      </c>
      <c r="B90">
        <v>703.70001220703125</v>
      </c>
      <c r="H90" t="s">
        <v>505</v>
      </c>
      <c r="I90">
        <f>((MIN(I24:I25)-I6)/(I98-I97))/((I6/(I96-I98)))</f>
        <v>171.75692725897372</v>
      </c>
    </row>
    <row r="91" spans="1:11" x14ac:dyDescent="0.5">
      <c r="A91">
        <v>524.333984375</v>
      </c>
      <c r="B91">
        <v>964.79998779296875</v>
      </c>
      <c r="H91" t="s">
        <v>506</v>
      </c>
      <c r="I91">
        <f>_xlfn.F.DIST(I90,I96-I97,I96-I98,FALSE)</f>
        <v>5.9232179753249633E-6</v>
      </c>
    </row>
    <row r="92" spans="1:11" x14ac:dyDescent="0.5">
      <c r="A92">
        <v>524.343994140625</v>
      </c>
      <c r="B92">
        <v>1134</v>
      </c>
      <c r="I92">
        <f>ROUND(I91,3-(1+INT(LOG10(I91))))</f>
        <v>5.9200000000000001E-6</v>
      </c>
    </row>
    <row r="93" spans="1:11" x14ac:dyDescent="0.5">
      <c r="A93">
        <v>524.35400390625</v>
      </c>
      <c r="B93">
        <v>907.5</v>
      </c>
    </row>
    <row r="94" spans="1:11" x14ac:dyDescent="0.5">
      <c r="A94">
        <v>524.364013671875</v>
      </c>
      <c r="B94">
        <v>541</v>
      </c>
    </row>
    <row r="95" spans="1:11" x14ac:dyDescent="0.5">
      <c r="A95">
        <v>524.3740234375</v>
      </c>
      <c r="B95">
        <v>306</v>
      </c>
      <c r="I95" t="e">
        <f>ROUND(I94,3-(1+INT(LOG10(I94))))</f>
        <v>#NUM!</v>
      </c>
    </row>
    <row r="96" spans="1:11" x14ac:dyDescent="0.5">
      <c r="A96">
        <v>524.38397216796875</v>
      </c>
      <c r="B96">
        <v>193</v>
      </c>
      <c r="H96" t="s">
        <v>504</v>
      </c>
      <c r="I96">
        <v>10</v>
      </c>
    </row>
    <row r="97" spans="1:19" x14ac:dyDescent="0.5">
      <c r="A97">
        <v>524.39398193359375</v>
      </c>
      <c r="B97">
        <v>203</v>
      </c>
      <c r="H97" t="s">
        <v>23</v>
      </c>
      <c r="I97">
        <v>4</v>
      </c>
      <c r="J97" t="s">
        <v>468</v>
      </c>
      <c r="K97">
        <f>AVERAGE(K101:K120)</f>
        <v>1.4939241868346356</v>
      </c>
      <c r="L97">
        <f t="shared" ref="L97:P97" si="10">AVERAGE(L101:L120)</f>
        <v>218287.15352141531</v>
      </c>
      <c r="M97">
        <f t="shared" si="10"/>
        <v>4.4685758080156557</v>
      </c>
      <c r="N97">
        <f t="shared" si="10"/>
        <v>279568.63927381422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221.5</v>
      </c>
      <c r="H98" t="s">
        <v>24</v>
      </c>
      <c r="I98">
        <v>7</v>
      </c>
      <c r="J98" t="s">
        <v>469</v>
      </c>
      <c r="K98">
        <f>K99/AVERAGE(K101:K120)</f>
        <v>0.1926516670906242</v>
      </c>
      <c r="L98">
        <f t="shared" ref="L98:P98" si="11">L99/AVERAGE(L101:L120)</f>
        <v>0.21697756816214689</v>
      </c>
      <c r="M98">
        <f t="shared" si="11"/>
        <v>6.2166973188002225E-2</v>
      </c>
      <c r="N98">
        <f t="shared" si="11"/>
        <v>0.17428395770599966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191.5</v>
      </c>
      <c r="H99" t="s">
        <v>1</v>
      </c>
      <c r="I99">
        <v>10</v>
      </c>
      <c r="J99" t="s">
        <v>460</v>
      </c>
      <c r="K99">
        <f>STDEV(K101:K120)</f>
        <v>0.28780698510069769</v>
      </c>
      <c r="L99">
        <f t="shared" ref="L99:P99" si="12">STDEV(L101:L120)</f>
        <v>47363.415732113914</v>
      </c>
      <c r="M99">
        <f t="shared" si="12"/>
        <v>0.27779783244546463</v>
      </c>
      <c r="N99">
        <f t="shared" si="12"/>
        <v>48724.328903121313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161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140.80000305175781</v>
      </c>
      <c r="J101">
        <v>1</v>
      </c>
      <c r="K101">
        <v>1.3765892455312836</v>
      </c>
      <c r="L101">
        <v>191329.82592933002</v>
      </c>
      <c r="M101">
        <v>4.2676502294481802</v>
      </c>
      <c r="N101">
        <v>313691.29869474418</v>
      </c>
      <c r="Q101">
        <f>L101/SUM(P101,N101,L101)</f>
        <v>0.37885509457005667</v>
      </c>
      <c r="R101">
        <f>N101/SUM(P101,N101,L101)</f>
        <v>0.62114490542994327</v>
      </c>
      <c r="S101">
        <f>P101/SUM(P101,N101,L101)</f>
        <v>0</v>
      </c>
    </row>
    <row r="102" spans="1:19" x14ac:dyDescent="0.5">
      <c r="A102">
        <v>524.4439697265625</v>
      </c>
      <c r="B102">
        <v>128.5</v>
      </c>
      <c r="J102">
        <v>2</v>
      </c>
      <c r="K102">
        <v>1.2168314894595886</v>
      </c>
      <c r="L102">
        <v>178900.25113426035</v>
      </c>
      <c r="M102">
        <v>4.2133314378913473</v>
      </c>
      <c r="N102">
        <v>329456.68708758755</v>
      </c>
      <c r="Q102">
        <f t="shared" ref="Q102:Q120" si="13">L102/SUM(P102,N102,L102)</f>
        <v>0.35191857862710624</v>
      </c>
      <c r="R102">
        <f t="shared" ref="R102:R120" si="14">N102/SUM(P102,N102,L102)</f>
        <v>0.64808142137289382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151.5</v>
      </c>
      <c r="J103">
        <v>3</v>
      </c>
      <c r="K103">
        <v>2.1215900233784786</v>
      </c>
      <c r="L103">
        <v>328700.73400097049</v>
      </c>
      <c r="M103">
        <v>5.0617871693417422</v>
      </c>
      <c r="N103">
        <v>180011.25380186291</v>
      </c>
      <c r="Q103">
        <f t="shared" si="13"/>
        <v>0.64614308662285413</v>
      </c>
      <c r="R103">
        <f t="shared" si="14"/>
        <v>0.35385691337714587</v>
      </c>
      <c r="S103">
        <f t="shared" si="15"/>
        <v>0</v>
      </c>
    </row>
    <row r="104" spans="1:19" x14ac:dyDescent="0.5">
      <c r="A104">
        <v>524.4639892578125</v>
      </c>
      <c r="B104">
        <v>222.5</v>
      </c>
      <c r="J104">
        <v>4</v>
      </c>
      <c r="K104">
        <v>1.3028920873100651</v>
      </c>
      <c r="L104">
        <v>189039.54344983381</v>
      </c>
      <c r="M104">
        <v>4.2937320453271282</v>
      </c>
      <c r="N104">
        <v>296307.78651094361</v>
      </c>
      <c r="Q104">
        <f t="shared" si="13"/>
        <v>0.38949332113377599</v>
      </c>
      <c r="R104">
        <f t="shared" si="14"/>
        <v>0.61050667886622401</v>
      </c>
      <c r="S104">
        <f t="shared" si="15"/>
        <v>0</v>
      </c>
    </row>
    <row r="105" spans="1:19" x14ac:dyDescent="0.5">
      <c r="A105">
        <v>524.4739990234375</v>
      </c>
      <c r="B105">
        <v>260.5</v>
      </c>
      <c r="J105">
        <v>5</v>
      </c>
      <c r="K105">
        <v>1.5441694854581596</v>
      </c>
      <c r="L105">
        <v>228247.08053012376</v>
      </c>
      <c r="M105">
        <v>4.5407544309007566</v>
      </c>
      <c r="N105">
        <v>282334.29573863279</v>
      </c>
      <c r="Q105">
        <f t="shared" si="13"/>
        <v>0.44703369754321104</v>
      </c>
      <c r="R105">
        <f t="shared" si="14"/>
        <v>0.55296630245678891</v>
      </c>
      <c r="S105">
        <f t="shared" si="15"/>
        <v>0</v>
      </c>
    </row>
    <row r="106" spans="1:19" x14ac:dyDescent="0.5">
      <c r="A106">
        <v>524.4840087890625</v>
      </c>
      <c r="B106">
        <v>228.5</v>
      </c>
      <c r="J106">
        <v>6</v>
      </c>
      <c r="K106">
        <v>1.301638876877774</v>
      </c>
      <c r="L106">
        <v>195005.29515023294</v>
      </c>
      <c r="M106">
        <v>4.3965981943683099</v>
      </c>
      <c r="N106">
        <v>290757.94546033535</v>
      </c>
      <c r="Q106">
        <f t="shared" si="13"/>
        <v>0.4014410289776677</v>
      </c>
      <c r="R106">
        <f t="shared" si="14"/>
        <v>0.59855897102233224</v>
      </c>
      <c r="S106">
        <f t="shared" si="15"/>
        <v>0</v>
      </c>
    </row>
    <row r="107" spans="1:19" x14ac:dyDescent="0.5">
      <c r="A107">
        <v>524.4940185546875</v>
      </c>
      <c r="B107">
        <v>172.80000305175781</v>
      </c>
      <c r="J107">
        <v>7</v>
      </c>
      <c r="K107">
        <v>1.5337503747334194</v>
      </c>
      <c r="L107">
        <v>206398.41858093409</v>
      </c>
      <c r="M107">
        <v>4.5489887752712832</v>
      </c>
      <c r="N107">
        <v>267799.45448498573</v>
      </c>
      <c r="Q107">
        <f t="shared" si="13"/>
        <v>0.43525800157319966</v>
      </c>
      <c r="R107">
        <f t="shared" si="14"/>
        <v>0.56474199842680028</v>
      </c>
      <c r="S107">
        <f t="shared" si="15"/>
        <v>0</v>
      </c>
    </row>
    <row r="108" spans="1:19" x14ac:dyDescent="0.5">
      <c r="A108">
        <v>524.5040283203125</v>
      </c>
      <c r="B108">
        <v>137.69999694824219</v>
      </c>
      <c r="J108">
        <v>8</v>
      </c>
      <c r="K108">
        <v>1.2962860939297167</v>
      </c>
      <c r="L108">
        <v>186450.55975748567</v>
      </c>
      <c r="M108">
        <v>4.2234954330326984</v>
      </c>
      <c r="N108">
        <v>328726.21816641046</v>
      </c>
      <c r="Q108">
        <f t="shared" si="13"/>
        <v>0.36191569136493351</v>
      </c>
      <c r="R108">
        <f t="shared" si="14"/>
        <v>0.6380843086350666</v>
      </c>
      <c r="S108">
        <f t="shared" si="15"/>
        <v>0</v>
      </c>
    </row>
    <row r="109" spans="1:19" x14ac:dyDescent="0.5">
      <c r="A109">
        <v>524.51397705078125</v>
      </c>
      <c r="B109">
        <v>130.80000305175781</v>
      </c>
      <c r="J109">
        <v>9</v>
      </c>
      <c r="K109">
        <v>1.8584952390056084</v>
      </c>
      <c r="L109">
        <v>272395.20283744665</v>
      </c>
      <c r="M109">
        <v>4.8033513547625608</v>
      </c>
      <c r="N109">
        <v>211745.58474693538</v>
      </c>
      <c r="Q109">
        <f t="shared" si="13"/>
        <v>0.56263634426787534</v>
      </c>
      <c r="R109">
        <f t="shared" si="14"/>
        <v>0.43736365573212471</v>
      </c>
      <c r="S109">
        <f t="shared" si="15"/>
        <v>0</v>
      </c>
    </row>
    <row r="110" spans="1:19" x14ac:dyDescent="0.5">
      <c r="A110">
        <v>524.52398681640625</v>
      </c>
      <c r="B110">
        <v>118.30000305175781</v>
      </c>
      <c r="J110">
        <v>10</v>
      </c>
      <c r="K110">
        <v>1.3869989526622646</v>
      </c>
      <c r="L110">
        <v>206404.62384353494</v>
      </c>
      <c r="M110">
        <v>4.3360690098125518</v>
      </c>
      <c r="N110">
        <v>294855.86804570421</v>
      </c>
      <c r="Q110">
        <f t="shared" si="13"/>
        <v>0.4117711792238018</v>
      </c>
      <c r="R110">
        <f t="shared" si="14"/>
        <v>0.5882288207761982</v>
      </c>
      <c r="S110">
        <f t="shared" si="15"/>
        <v>0</v>
      </c>
    </row>
    <row r="111" spans="1:19" x14ac:dyDescent="0.5">
      <c r="A111">
        <v>524.53399658203125</v>
      </c>
      <c r="B111">
        <v>90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78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136.30000305175781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234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264.5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246.5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204.5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162.30000305175781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193.5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226.80000305175781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237.30000305175781</v>
      </c>
    </row>
    <row r="122" spans="1:19" x14ac:dyDescent="0.5">
      <c r="A122">
        <v>524.64398193359375</v>
      </c>
      <c r="B122">
        <v>243.30000305175781</v>
      </c>
    </row>
    <row r="123" spans="1:19" x14ac:dyDescent="0.5">
      <c r="A123">
        <v>524.65399169921875</v>
      </c>
      <c r="B123">
        <v>220.5</v>
      </c>
    </row>
    <row r="124" spans="1:19" x14ac:dyDescent="0.5">
      <c r="A124">
        <v>524.66400146484375</v>
      </c>
      <c r="B124">
        <v>233.5</v>
      </c>
    </row>
    <row r="125" spans="1:19" x14ac:dyDescent="0.5">
      <c r="A125">
        <v>524.67401123046875</v>
      </c>
      <c r="B125">
        <v>263.79998779296875</v>
      </c>
    </row>
    <row r="126" spans="1:19" x14ac:dyDescent="0.5">
      <c r="A126">
        <v>524.68402099609375</v>
      </c>
      <c r="B126">
        <v>249.30000305175781</v>
      </c>
    </row>
    <row r="127" spans="1:19" x14ac:dyDescent="0.5">
      <c r="A127">
        <v>524.6939697265625</v>
      </c>
      <c r="B127">
        <v>245.30000305175781</v>
      </c>
    </row>
    <row r="128" spans="1:19" x14ac:dyDescent="0.5">
      <c r="A128">
        <v>524.7039794921875</v>
      </c>
      <c r="B128">
        <v>275.70001220703125</v>
      </c>
    </row>
    <row r="129" spans="1:2" x14ac:dyDescent="0.5">
      <c r="A129">
        <v>524.7139892578125</v>
      </c>
      <c r="B129">
        <v>346.5</v>
      </c>
    </row>
    <row r="130" spans="1:2" x14ac:dyDescent="0.5">
      <c r="A130">
        <v>524.7239990234375</v>
      </c>
      <c r="B130">
        <v>450</v>
      </c>
    </row>
    <row r="131" spans="1:2" x14ac:dyDescent="0.5">
      <c r="A131">
        <v>524.7340087890625</v>
      </c>
      <c r="B131">
        <v>599.70001220703125</v>
      </c>
    </row>
    <row r="132" spans="1:2" x14ac:dyDescent="0.5">
      <c r="A132">
        <v>524.7440185546875</v>
      </c>
      <c r="B132">
        <v>1638</v>
      </c>
    </row>
    <row r="133" spans="1:2" x14ac:dyDescent="0.5">
      <c r="A133">
        <v>524.7540283203125</v>
      </c>
      <c r="B133">
        <v>12790</v>
      </c>
    </row>
    <row r="134" spans="1:2" x14ac:dyDescent="0.5">
      <c r="A134">
        <v>524.76397705078125</v>
      </c>
      <c r="B134">
        <v>69190</v>
      </c>
    </row>
    <row r="135" spans="1:2" x14ac:dyDescent="0.5">
      <c r="A135">
        <v>524.77398681640625</v>
      </c>
      <c r="B135">
        <v>144700</v>
      </c>
    </row>
    <row r="136" spans="1:2" x14ac:dyDescent="0.5">
      <c r="A136">
        <v>524.78399658203125</v>
      </c>
      <c r="B136">
        <v>134200</v>
      </c>
    </row>
    <row r="137" spans="1:2" x14ac:dyDescent="0.5">
      <c r="A137">
        <v>524.79400634765625</v>
      </c>
      <c r="B137">
        <v>55310</v>
      </c>
    </row>
    <row r="138" spans="1:2" x14ac:dyDescent="0.5">
      <c r="A138">
        <v>524.80401611328125</v>
      </c>
      <c r="B138">
        <v>9089</v>
      </c>
    </row>
    <row r="139" spans="1:2" x14ac:dyDescent="0.5">
      <c r="A139">
        <v>524.81402587890625</v>
      </c>
      <c r="B139">
        <v>1361</v>
      </c>
    </row>
    <row r="140" spans="1:2" x14ac:dyDescent="0.5">
      <c r="A140">
        <v>524.823974609375</v>
      </c>
      <c r="B140">
        <v>965</v>
      </c>
    </row>
    <row r="141" spans="1:2" x14ac:dyDescent="0.5">
      <c r="A141">
        <v>524.833984375</v>
      </c>
      <c r="B141">
        <v>1436</v>
      </c>
    </row>
    <row r="142" spans="1:2" x14ac:dyDescent="0.5">
      <c r="A142">
        <v>524.843994140625</v>
      </c>
      <c r="B142">
        <v>1753</v>
      </c>
    </row>
    <row r="143" spans="1:2" x14ac:dyDescent="0.5">
      <c r="A143">
        <v>524.85400390625</v>
      </c>
      <c r="B143">
        <v>1368</v>
      </c>
    </row>
    <row r="144" spans="1:2" x14ac:dyDescent="0.5">
      <c r="A144">
        <v>524.864013671875</v>
      </c>
      <c r="B144">
        <v>695.20001220703125</v>
      </c>
    </row>
    <row r="145" spans="1:2" x14ac:dyDescent="0.5">
      <c r="A145">
        <v>524.8740234375</v>
      </c>
      <c r="B145">
        <v>325.20001220703125</v>
      </c>
    </row>
    <row r="146" spans="1:2" x14ac:dyDescent="0.5">
      <c r="A146">
        <v>524.88397216796875</v>
      </c>
      <c r="B146">
        <v>260.70001220703125</v>
      </c>
    </row>
    <row r="147" spans="1:2" x14ac:dyDescent="0.5">
      <c r="A147">
        <v>524.89398193359375</v>
      </c>
      <c r="B147">
        <v>384.5</v>
      </c>
    </row>
    <row r="148" spans="1:2" x14ac:dyDescent="0.5">
      <c r="A148">
        <v>524.90399169921875</v>
      </c>
      <c r="B148">
        <v>479.79998779296875</v>
      </c>
    </row>
    <row r="149" spans="1:2" x14ac:dyDescent="0.5">
      <c r="A149">
        <v>524.91400146484375</v>
      </c>
      <c r="B149">
        <v>354.29998779296875</v>
      </c>
    </row>
    <row r="150" spans="1:2" x14ac:dyDescent="0.5">
      <c r="A150">
        <v>524.92401123046875</v>
      </c>
      <c r="B150">
        <v>187.5</v>
      </c>
    </row>
    <row r="151" spans="1:2" x14ac:dyDescent="0.5">
      <c r="A151">
        <v>524.93402099609375</v>
      </c>
      <c r="B151">
        <v>144.5</v>
      </c>
    </row>
    <row r="152" spans="1:2" x14ac:dyDescent="0.5">
      <c r="A152">
        <v>524.9439697265625</v>
      </c>
      <c r="B152">
        <v>186</v>
      </c>
    </row>
    <row r="153" spans="1:2" x14ac:dyDescent="0.5">
      <c r="A153">
        <v>524.9539794921875</v>
      </c>
      <c r="B153">
        <v>361.79998779296875</v>
      </c>
    </row>
    <row r="154" spans="1:2" x14ac:dyDescent="0.5">
      <c r="A154">
        <v>524.9639892578125</v>
      </c>
      <c r="B154">
        <v>589.79998779296875</v>
      </c>
    </row>
    <row r="155" spans="1:2" x14ac:dyDescent="0.5">
      <c r="A155">
        <v>524.9739990234375</v>
      </c>
      <c r="B155">
        <v>551</v>
      </c>
    </row>
    <row r="156" spans="1:2" x14ac:dyDescent="0.5">
      <c r="A156">
        <v>524.9840087890625</v>
      </c>
      <c r="B156">
        <v>337.70001220703125</v>
      </c>
    </row>
    <row r="157" spans="1:2" x14ac:dyDescent="0.5">
      <c r="A157">
        <v>524.9940185546875</v>
      </c>
      <c r="B157">
        <v>238.19999694824219</v>
      </c>
    </row>
    <row r="158" spans="1:2" x14ac:dyDescent="0.5">
      <c r="A158">
        <v>525.0040283203125</v>
      </c>
      <c r="B158">
        <v>178</v>
      </c>
    </row>
    <row r="159" spans="1:2" x14ac:dyDescent="0.5">
      <c r="A159">
        <v>525.01397705078125</v>
      </c>
      <c r="B159">
        <v>147.5</v>
      </c>
    </row>
    <row r="160" spans="1:2" x14ac:dyDescent="0.5">
      <c r="A160">
        <v>525.02398681640625</v>
      </c>
      <c r="B160">
        <v>214.30000305175781</v>
      </c>
    </row>
    <row r="161" spans="1:2" x14ac:dyDescent="0.5">
      <c r="A161">
        <v>525.03399658203125</v>
      </c>
      <c r="B161">
        <v>230.30000305175781</v>
      </c>
    </row>
    <row r="162" spans="1:2" x14ac:dyDescent="0.5">
      <c r="A162">
        <v>525.04400634765625</v>
      </c>
      <c r="B162">
        <v>179.5</v>
      </c>
    </row>
    <row r="163" spans="1:2" x14ac:dyDescent="0.5">
      <c r="A163">
        <v>525.05401611328125</v>
      </c>
      <c r="B163">
        <v>204.30000305175781</v>
      </c>
    </row>
    <row r="164" spans="1:2" x14ac:dyDescent="0.5">
      <c r="A164">
        <v>525.06402587890625</v>
      </c>
      <c r="B164">
        <v>265.5</v>
      </c>
    </row>
    <row r="165" spans="1:2" x14ac:dyDescent="0.5">
      <c r="A165">
        <v>525.073974609375</v>
      </c>
      <c r="B165">
        <v>315.20001220703125</v>
      </c>
    </row>
    <row r="166" spans="1:2" x14ac:dyDescent="0.5">
      <c r="A166">
        <v>525.083984375</v>
      </c>
      <c r="B166">
        <v>336.20001220703125</v>
      </c>
    </row>
    <row r="167" spans="1:2" x14ac:dyDescent="0.5">
      <c r="A167">
        <v>525.093994140625</v>
      </c>
      <c r="B167">
        <v>254.5</v>
      </c>
    </row>
    <row r="168" spans="1:2" x14ac:dyDescent="0.5">
      <c r="A168">
        <v>525.10400390625</v>
      </c>
      <c r="B168">
        <v>136.30000305175781</v>
      </c>
    </row>
    <row r="169" spans="1:2" x14ac:dyDescent="0.5">
      <c r="A169">
        <v>525.114013671875</v>
      </c>
      <c r="B169">
        <v>113</v>
      </c>
    </row>
    <row r="170" spans="1:2" x14ac:dyDescent="0.5">
      <c r="A170">
        <v>525.1240234375</v>
      </c>
      <c r="B170">
        <v>179.5</v>
      </c>
    </row>
    <row r="171" spans="1:2" x14ac:dyDescent="0.5">
      <c r="A171">
        <v>525.13397216796875</v>
      </c>
      <c r="B171">
        <v>222.30000305175781</v>
      </c>
    </row>
    <row r="172" spans="1:2" x14ac:dyDescent="0.5">
      <c r="A172">
        <v>525.14398193359375</v>
      </c>
      <c r="B172">
        <v>180.80000305175781</v>
      </c>
    </row>
    <row r="173" spans="1:2" x14ac:dyDescent="0.5">
      <c r="A173">
        <v>525.15399169921875</v>
      </c>
      <c r="B173">
        <v>126.80000305175781</v>
      </c>
    </row>
    <row r="174" spans="1:2" x14ac:dyDescent="0.5">
      <c r="A174">
        <v>525.16400146484375</v>
      </c>
      <c r="B174">
        <v>140.80000305175781</v>
      </c>
    </row>
    <row r="175" spans="1:2" x14ac:dyDescent="0.5">
      <c r="A175">
        <v>525.17401123046875</v>
      </c>
      <c r="B175">
        <v>170</v>
      </c>
    </row>
    <row r="176" spans="1:2" x14ac:dyDescent="0.5">
      <c r="A176">
        <v>525.18499755859375</v>
      </c>
      <c r="B176">
        <v>168</v>
      </c>
    </row>
    <row r="177" spans="1:2" x14ac:dyDescent="0.5">
      <c r="A177">
        <v>525.19500732421875</v>
      </c>
      <c r="B177">
        <v>198.5</v>
      </c>
    </row>
    <row r="178" spans="1:2" x14ac:dyDescent="0.5">
      <c r="A178">
        <v>525.2039794921875</v>
      </c>
      <c r="B178">
        <v>258.29998779296875</v>
      </c>
    </row>
    <row r="179" spans="1:2" x14ac:dyDescent="0.5">
      <c r="A179">
        <v>525.2139892578125</v>
      </c>
      <c r="B179">
        <v>319</v>
      </c>
    </row>
    <row r="180" spans="1:2" x14ac:dyDescent="0.5">
      <c r="A180">
        <v>525.2239990234375</v>
      </c>
      <c r="B180">
        <v>394.20001220703125</v>
      </c>
    </row>
    <row r="181" spans="1:2" x14ac:dyDescent="0.5">
      <c r="A181">
        <v>525.2340087890625</v>
      </c>
      <c r="B181">
        <v>525</v>
      </c>
    </row>
    <row r="182" spans="1:2" x14ac:dyDescent="0.5">
      <c r="A182">
        <v>525.2449951171875</v>
      </c>
      <c r="B182">
        <v>1289</v>
      </c>
    </row>
    <row r="183" spans="1:2" x14ac:dyDescent="0.5">
      <c r="A183">
        <v>525.2550048828125</v>
      </c>
      <c r="B183">
        <v>6921</v>
      </c>
    </row>
    <row r="184" spans="1:2" x14ac:dyDescent="0.5">
      <c r="A184">
        <v>525.2650146484375</v>
      </c>
      <c r="B184">
        <v>47320</v>
      </c>
    </row>
    <row r="185" spans="1:2" x14ac:dyDescent="0.5">
      <c r="A185">
        <v>525.2750244140625</v>
      </c>
      <c r="B185">
        <v>126400</v>
      </c>
    </row>
    <row r="186" spans="1:2" x14ac:dyDescent="0.5">
      <c r="A186">
        <v>525.28497314453125</v>
      </c>
      <c r="B186">
        <v>145900</v>
      </c>
    </row>
    <row r="187" spans="1:2" x14ac:dyDescent="0.5">
      <c r="A187">
        <v>525.29400634765625</v>
      </c>
      <c r="B187">
        <v>74050</v>
      </c>
    </row>
    <row r="188" spans="1:2" x14ac:dyDescent="0.5">
      <c r="A188">
        <v>525.30499267578125</v>
      </c>
      <c r="B188">
        <v>14440</v>
      </c>
    </row>
    <row r="189" spans="1:2" x14ac:dyDescent="0.5">
      <c r="A189">
        <v>525.31500244140625</v>
      </c>
      <c r="B189">
        <v>1447</v>
      </c>
    </row>
    <row r="190" spans="1:2" x14ac:dyDescent="0.5">
      <c r="A190">
        <v>525.32501220703125</v>
      </c>
      <c r="B190">
        <v>435</v>
      </c>
    </row>
    <row r="191" spans="1:2" x14ac:dyDescent="0.5">
      <c r="A191">
        <v>525.33502197265625</v>
      </c>
      <c r="B191">
        <v>810.70001220703125</v>
      </c>
    </row>
    <row r="192" spans="1:2" x14ac:dyDescent="0.5">
      <c r="A192">
        <v>525.344970703125</v>
      </c>
      <c r="B192">
        <v>1197</v>
      </c>
    </row>
    <row r="193" spans="1:2" x14ac:dyDescent="0.5">
      <c r="A193">
        <v>525.35498046875</v>
      </c>
      <c r="B193">
        <v>1028</v>
      </c>
    </row>
    <row r="194" spans="1:2" x14ac:dyDescent="0.5">
      <c r="A194">
        <v>525.364990234375</v>
      </c>
      <c r="B194">
        <v>606.5</v>
      </c>
    </row>
    <row r="195" spans="1:2" x14ac:dyDescent="0.5">
      <c r="A195">
        <v>525.375</v>
      </c>
      <c r="B195">
        <v>344</v>
      </c>
    </row>
    <row r="196" spans="1:2" x14ac:dyDescent="0.5">
      <c r="A196">
        <v>525.385009765625</v>
      </c>
      <c r="B196">
        <v>352.70001220703125</v>
      </c>
    </row>
    <row r="197" spans="1:2" x14ac:dyDescent="0.5">
      <c r="A197">
        <v>525.39501953125</v>
      </c>
      <c r="B197">
        <v>671.79998779296875</v>
      </c>
    </row>
    <row r="198" spans="1:2" x14ac:dyDescent="0.5">
      <c r="A198">
        <v>525.405029296875</v>
      </c>
      <c r="B198">
        <v>914.29998779296875</v>
      </c>
    </row>
    <row r="199" spans="1:2" x14ac:dyDescent="0.5">
      <c r="A199">
        <v>525.41497802734375</v>
      </c>
      <c r="B199">
        <v>696.29998779296875</v>
      </c>
    </row>
    <row r="200" spans="1:2" x14ac:dyDescent="0.5">
      <c r="A200">
        <v>525.42498779296875</v>
      </c>
      <c r="B200">
        <v>354.70001220703125</v>
      </c>
    </row>
    <row r="201" spans="1:2" x14ac:dyDescent="0.5">
      <c r="A201">
        <v>525.43499755859375</v>
      </c>
      <c r="B201">
        <v>223.5</v>
      </c>
    </row>
    <row r="202" spans="1:2" x14ac:dyDescent="0.5">
      <c r="A202">
        <v>525.44500732421875</v>
      </c>
      <c r="B202">
        <v>189.30000305175781</v>
      </c>
    </row>
    <row r="203" spans="1:2" x14ac:dyDescent="0.5">
      <c r="A203">
        <v>525.45501708984375</v>
      </c>
      <c r="B203">
        <v>223.19999694824219</v>
      </c>
    </row>
    <row r="204" spans="1:2" x14ac:dyDescent="0.5">
      <c r="A204">
        <v>525.46502685546875</v>
      </c>
      <c r="B204">
        <v>344</v>
      </c>
    </row>
    <row r="205" spans="1:2" x14ac:dyDescent="0.5">
      <c r="A205">
        <v>525.4749755859375</v>
      </c>
      <c r="B205">
        <v>408.79998779296875</v>
      </c>
    </row>
    <row r="206" spans="1:2" x14ac:dyDescent="0.5">
      <c r="A206">
        <v>525.4849853515625</v>
      </c>
      <c r="B206">
        <v>357.5</v>
      </c>
    </row>
    <row r="207" spans="1:2" x14ac:dyDescent="0.5">
      <c r="A207">
        <v>525.4949951171875</v>
      </c>
      <c r="B207">
        <v>291.5</v>
      </c>
    </row>
    <row r="208" spans="1:2" x14ac:dyDescent="0.5">
      <c r="A208">
        <v>525.5050048828125</v>
      </c>
      <c r="B208">
        <v>235.30000305175781</v>
      </c>
    </row>
    <row r="209" spans="1:2" x14ac:dyDescent="0.5">
      <c r="A209">
        <v>525.5150146484375</v>
      </c>
      <c r="B209">
        <v>206.30000305175781</v>
      </c>
    </row>
    <row r="210" spans="1:2" x14ac:dyDescent="0.5">
      <c r="A210">
        <v>525.5250244140625</v>
      </c>
      <c r="B210">
        <v>237.69999694824219</v>
      </c>
    </row>
    <row r="211" spans="1:2" x14ac:dyDescent="0.5">
      <c r="A211">
        <v>525.53497314453125</v>
      </c>
      <c r="B211">
        <v>245</v>
      </c>
    </row>
    <row r="212" spans="1:2" x14ac:dyDescent="0.5">
      <c r="A212">
        <v>525.54498291015625</v>
      </c>
      <c r="B212">
        <v>182.69999694824219</v>
      </c>
    </row>
    <row r="213" spans="1:2" x14ac:dyDescent="0.5">
      <c r="A213">
        <v>525.55499267578125</v>
      </c>
      <c r="B213">
        <v>113</v>
      </c>
    </row>
    <row r="214" spans="1:2" x14ac:dyDescent="0.5">
      <c r="A214">
        <v>525.56500244140625</v>
      </c>
      <c r="B214">
        <v>91.25</v>
      </c>
    </row>
    <row r="215" spans="1:2" x14ac:dyDescent="0.5">
      <c r="A215">
        <v>525.57501220703125</v>
      </c>
      <c r="B215">
        <v>121.19999694824219</v>
      </c>
    </row>
    <row r="216" spans="1:2" x14ac:dyDescent="0.5">
      <c r="A216">
        <v>525.58502197265625</v>
      </c>
      <c r="B216">
        <v>159</v>
      </c>
    </row>
    <row r="217" spans="1:2" x14ac:dyDescent="0.5">
      <c r="A217">
        <v>525.594970703125</v>
      </c>
      <c r="B217">
        <v>169.80000305175781</v>
      </c>
    </row>
    <row r="218" spans="1:2" x14ac:dyDescent="0.5">
      <c r="A218">
        <v>525.60498046875</v>
      </c>
      <c r="B218">
        <v>185.5</v>
      </c>
    </row>
    <row r="219" spans="1:2" x14ac:dyDescent="0.5">
      <c r="A219">
        <v>525.614990234375</v>
      </c>
      <c r="B219">
        <v>185</v>
      </c>
    </row>
    <row r="220" spans="1:2" x14ac:dyDescent="0.5">
      <c r="A220">
        <v>525.625</v>
      </c>
      <c r="B220">
        <v>158</v>
      </c>
    </row>
    <row r="221" spans="1:2" x14ac:dyDescent="0.5">
      <c r="A221">
        <v>525.635009765625</v>
      </c>
      <c r="B221">
        <v>153</v>
      </c>
    </row>
    <row r="222" spans="1:2" x14ac:dyDescent="0.5">
      <c r="A222">
        <v>525.64501953125</v>
      </c>
      <c r="B222">
        <v>136.30000305175781</v>
      </c>
    </row>
    <row r="223" spans="1:2" x14ac:dyDescent="0.5">
      <c r="A223">
        <v>525.655029296875</v>
      </c>
      <c r="B223">
        <v>103</v>
      </c>
    </row>
    <row r="224" spans="1:2" x14ac:dyDescent="0.5">
      <c r="A224">
        <v>525.66497802734375</v>
      </c>
      <c r="B224">
        <v>115.5</v>
      </c>
    </row>
    <row r="225" spans="1:2" x14ac:dyDescent="0.5">
      <c r="A225">
        <v>525.67498779296875</v>
      </c>
      <c r="B225">
        <v>149</v>
      </c>
    </row>
    <row r="226" spans="1:2" x14ac:dyDescent="0.5">
      <c r="A226">
        <v>525.68499755859375</v>
      </c>
      <c r="B226">
        <v>162.30000305175781</v>
      </c>
    </row>
    <row r="227" spans="1:2" x14ac:dyDescent="0.5">
      <c r="A227">
        <v>525.69500732421875</v>
      </c>
      <c r="B227">
        <v>194.5</v>
      </c>
    </row>
    <row r="228" spans="1:2" x14ac:dyDescent="0.5">
      <c r="A228">
        <v>525.70501708984375</v>
      </c>
      <c r="B228">
        <v>299</v>
      </c>
    </row>
    <row r="229" spans="1:2" x14ac:dyDescent="0.5">
      <c r="A229">
        <v>525.71502685546875</v>
      </c>
      <c r="B229">
        <v>446.29998779296875</v>
      </c>
    </row>
    <row r="230" spans="1:2" x14ac:dyDescent="0.5">
      <c r="A230">
        <v>525.7249755859375</v>
      </c>
      <c r="B230">
        <v>515.20001220703125</v>
      </c>
    </row>
    <row r="231" spans="1:2" x14ac:dyDescent="0.5">
      <c r="A231">
        <v>525.7349853515625</v>
      </c>
      <c r="B231">
        <v>565.5</v>
      </c>
    </row>
    <row r="232" spans="1:2" x14ac:dyDescent="0.5">
      <c r="A232">
        <v>525.7449951171875</v>
      </c>
      <c r="B232">
        <v>962.5</v>
      </c>
    </row>
    <row r="233" spans="1:2" x14ac:dyDescent="0.5">
      <c r="A233">
        <v>525.7550048828125</v>
      </c>
      <c r="B233">
        <v>4058</v>
      </c>
    </row>
    <row r="234" spans="1:2" x14ac:dyDescent="0.5">
      <c r="A234">
        <v>525.7650146484375</v>
      </c>
      <c r="B234">
        <v>31380</v>
      </c>
    </row>
    <row r="235" spans="1:2" x14ac:dyDescent="0.5">
      <c r="A235">
        <v>525.7750244140625</v>
      </c>
      <c r="B235">
        <v>105800</v>
      </c>
    </row>
    <row r="236" spans="1:2" x14ac:dyDescent="0.5">
      <c r="A236">
        <v>525.78497314453125</v>
      </c>
      <c r="B236">
        <v>150300</v>
      </c>
    </row>
    <row r="237" spans="1:2" x14ac:dyDescent="0.5">
      <c r="A237">
        <v>525.79498291015625</v>
      </c>
      <c r="B237">
        <v>94350</v>
      </c>
    </row>
    <row r="238" spans="1:2" x14ac:dyDescent="0.5">
      <c r="A238">
        <v>525.80499267578125</v>
      </c>
      <c r="B238">
        <v>24130</v>
      </c>
    </row>
    <row r="239" spans="1:2" x14ac:dyDescent="0.5">
      <c r="A239">
        <v>525.81500244140625</v>
      </c>
      <c r="B239">
        <v>2712</v>
      </c>
    </row>
    <row r="240" spans="1:2" x14ac:dyDescent="0.5">
      <c r="A240">
        <v>525.82501220703125</v>
      </c>
      <c r="B240">
        <v>749</v>
      </c>
    </row>
    <row r="241" spans="1:2" x14ac:dyDescent="0.5">
      <c r="A241">
        <v>525.83502197265625</v>
      </c>
      <c r="B241">
        <v>832.79998779296875</v>
      </c>
    </row>
    <row r="242" spans="1:2" x14ac:dyDescent="0.5">
      <c r="A242">
        <v>525.844970703125</v>
      </c>
      <c r="B242">
        <v>1156</v>
      </c>
    </row>
    <row r="243" spans="1:2" x14ac:dyDescent="0.5">
      <c r="A243">
        <v>525.85498046875</v>
      </c>
      <c r="B243">
        <v>1117</v>
      </c>
    </row>
    <row r="244" spans="1:2" x14ac:dyDescent="0.5">
      <c r="A244">
        <v>525.864990234375</v>
      </c>
      <c r="B244">
        <v>637.5</v>
      </c>
    </row>
    <row r="245" spans="1:2" x14ac:dyDescent="0.5">
      <c r="A245">
        <v>525.875</v>
      </c>
      <c r="B245">
        <v>292.20001220703125</v>
      </c>
    </row>
    <row r="246" spans="1:2" x14ac:dyDescent="0.5">
      <c r="A246">
        <v>525.885009765625</v>
      </c>
      <c r="B246">
        <v>245.5</v>
      </c>
    </row>
    <row r="247" spans="1:2" x14ac:dyDescent="0.5">
      <c r="A247">
        <v>525.89501953125</v>
      </c>
      <c r="B247">
        <v>448.5</v>
      </c>
    </row>
    <row r="248" spans="1:2" x14ac:dyDescent="0.5">
      <c r="A248">
        <v>525.905029296875</v>
      </c>
      <c r="B248">
        <v>770.5</v>
      </c>
    </row>
    <row r="249" spans="1:2" x14ac:dyDescent="0.5">
      <c r="A249">
        <v>525.91497802734375</v>
      </c>
      <c r="B249">
        <v>715</v>
      </c>
    </row>
    <row r="250" spans="1:2" x14ac:dyDescent="0.5">
      <c r="A250">
        <v>525.92498779296875</v>
      </c>
      <c r="B250">
        <v>330.79998779296875</v>
      </c>
    </row>
    <row r="251" spans="1:2" x14ac:dyDescent="0.5">
      <c r="A251">
        <v>525.93499755859375</v>
      </c>
      <c r="B251">
        <v>115.5</v>
      </c>
    </row>
    <row r="252" spans="1:2" x14ac:dyDescent="0.5">
      <c r="A252">
        <v>525.94500732421875</v>
      </c>
      <c r="B252">
        <v>114.80000305175781</v>
      </c>
    </row>
    <row r="253" spans="1:2" x14ac:dyDescent="0.5">
      <c r="A253">
        <v>525.95501708984375</v>
      </c>
      <c r="B253">
        <v>170.19999694824219</v>
      </c>
    </row>
    <row r="254" spans="1:2" x14ac:dyDescent="0.5">
      <c r="A254">
        <v>525.96502685546875</v>
      </c>
      <c r="B254">
        <v>263.5</v>
      </c>
    </row>
    <row r="255" spans="1:2" x14ac:dyDescent="0.5">
      <c r="A255">
        <v>525.9749755859375</v>
      </c>
      <c r="B255">
        <v>351.5</v>
      </c>
    </row>
    <row r="256" spans="1:2" x14ac:dyDescent="0.5">
      <c r="A256">
        <v>525.9849853515625</v>
      </c>
      <c r="B256">
        <v>297.5</v>
      </c>
    </row>
    <row r="257" spans="1:2" x14ac:dyDescent="0.5">
      <c r="A257">
        <v>525.9949951171875</v>
      </c>
      <c r="B257">
        <v>163.5</v>
      </c>
    </row>
    <row r="258" spans="1:2" x14ac:dyDescent="0.5">
      <c r="A258">
        <v>526.0050048828125</v>
      </c>
      <c r="B258">
        <v>135.5</v>
      </c>
    </row>
    <row r="259" spans="1:2" x14ac:dyDescent="0.5">
      <c r="A259">
        <v>526.0150146484375</v>
      </c>
      <c r="B259">
        <v>152.80000305175781</v>
      </c>
    </row>
    <row r="260" spans="1:2" x14ac:dyDescent="0.5">
      <c r="A260">
        <v>526.0250244140625</v>
      </c>
      <c r="B260">
        <v>145</v>
      </c>
    </row>
    <row r="261" spans="1:2" x14ac:dyDescent="0.5">
      <c r="A261">
        <v>526.03497314453125</v>
      </c>
      <c r="B261">
        <v>173</v>
      </c>
    </row>
    <row r="262" spans="1:2" x14ac:dyDescent="0.5">
      <c r="A262">
        <v>526.04498291015625</v>
      </c>
      <c r="B262">
        <v>203.30000305175781</v>
      </c>
    </row>
    <row r="263" spans="1:2" x14ac:dyDescent="0.5">
      <c r="A263">
        <v>526.05499267578125</v>
      </c>
      <c r="B263">
        <v>196</v>
      </c>
    </row>
    <row r="264" spans="1:2" x14ac:dyDescent="0.5">
      <c r="A264">
        <v>526.06500244140625</v>
      </c>
      <c r="B264">
        <v>161.69999694824219</v>
      </c>
    </row>
    <row r="265" spans="1:2" x14ac:dyDescent="0.5">
      <c r="A265">
        <v>526.07501220703125</v>
      </c>
      <c r="B265">
        <v>162.5</v>
      </c>
    </row>
    <row r="266" spans="1:2" x14ac:dyDescent="0.5">
      <c r="A266">
        <v>526.08502197265625</v>
      </c>
      <c r="B266">
        <v>208.30000305175781</v>
      </c>
    </row>
    <row r="267" spans="1:2" x14ac:dyDescent="0.5">
      <c r="A267">
        <v>526.094970703125</v>
      </c>
      <c r="B267">
        <v>214.80000305175781</v>
      </c>
    </row>
    <row r="268" spans="1:2" x14ac:dyDescent="0.5">
      <c r="A268">
        <v>526.10498046875</v>
      </c>
      <c r="B268">
        <v>169.5</v>
      </c>
    </row>
    <row r="269" spans="1:2" x14ac:dyDescent="0.5">
      <c r="A269">
        <v>526.114990234375</v>
      </c>
      <c r="B269">
        <v>134</v>
      </c>
    </row>
    <row r="270" spans="1:2" x14ac:dyDescent="0.5">
      <c r="A270">
        <v>526.125</v>
      </c>
      <c r="B270">
        <v>179.80000305175781</v>
      </c>
    </row>
    <row r="271" spans="1:2" x14ac:dyDescent="0.5">
      <c r="A271">
        <v>526.135009765625</v>
      </c>
      <c r="B271">
        <v>212.30000305175781</v>
      </c>
    </row>
    <row r="272" spans="1:2" x14ac:dyDescent="0.5">
      <c r="A272">
        <v>526.14501953125</v>
      </c>
      <c r="B272">
        <v>172.19999694824219</v>
      </c>
    </row>
    <row r="273" spans="1:2" x14ac:dyDescent="0.5">
      <c r="A273">
        <v>526.155029296875</v>
      </c>
      <c r="B273">
        <v>167.80000305175781</v>
      </c>
    </row>
    <row r="274" spans="1:2" x14ac:dyDescent="0.5">
      <c r="A274">
        <v>526.16497802734375</v>
      </c>
      <c r="B274">
        <v>155</v>
      </c>
    </row>
    <row r="275" spans="1:2" x14ac:dyDescent="0.5">
      <c r="A275">
        <v>526.17498779296875</v>
      </c>
      <c r="B275">
        <v>109.69999694824219</v>
      </c>
    </row>
    <row r="276" spans="1:2" x14ac:dyDescent="0.5">
      <c r="A276">
        <v>526.18499755859375</v>
      </c>
      <c r="B276">
        <v>98.75</v>
      </c>
    </row>
    <row r="277" spans="1:2" x14ac:dyDescent="0.5">
      <c r="A277">
        <v>526.19500732421875</v>
      </c>
      <c r="B277">
        <v>153.5</v>
      </c>
    </row>
    <row r="278" spans="1:2" x14ac:dyDescent="0.5">
      <c r="A278">
        <v>526.20501708984375</v>
      </c>
      <c r="B278">
        <v>241</v>
      </c>
    </row>
    <row r="279" spans="1:2" x14ac:dyDescent="0.5">
      <c r="A279">
        <v>526.21502685546875</v>
      </c>
      <c r="B279">
        <v>247.80000305175781</v>
      </c>
    </row>
    <row r="280" spans="1:2" x14ac:dyDescent="0.5">
      <c r="A280">
        <v>526.2249755859375</v>
      </c>
      <c r="B280">
        <v>239.30000305175781</v>
      </c>
    </row>
    <row r="281" spans="1:2" x14ac:dyDescent="0.5">
      <c r="A281">
        <v>526.2349853515625</v>
      </c>
      <c r="B281">
        <v>306.29998779296875</v>
      </c>
    </row>
    <row r="282" spans="1:2" x14ac:dyDescent="0.5">
      <c r="A282">
        <v>526.2449951171875</v>
      </c>
      <c r="B282">
        <v>617</v>
      </c>
    </row>
    <row r="283" spans="1:2" x14ac:dyDescent="0.5">
      <c r="A283">
        <v>526.2550048828125</v>
      </c>
      <c r="B283">
        <v>2636</v>
      </c>
    </row>
    <row r="284" spans="1:2" x14ac:dyDescent="0.5">
      <c r="A284">
        <v>526.2659912109375</v>
      </c>
      <c r="B284">
        <v>19590</v>
      </c>
    </row>
    <row r="285" spans="1:2" x14ac:dyDescent="0.5">
      <c r="A285">
        <v>526.2760009765625</v>
      </c>
      <c r="B285">
        <v>84870</v>
      </c>
    </row>
    <row r="286" spans="1:2" x14ac:dyDescent="0.5">
      <c r="A286">
        <v>526.2860107421875</v>
      </c>
      <c r="B286">
        <v>149100</v>
      </c>
    </row>
    <row r="287" spans="1:2" x14ac:dyDescent="0.5">
      <c r="A287">
        <v>526.2960205078125</v>
      </c>
      <c r="B287">
        <v>115700</v>
      </c>
    </row>
    <row r="288" spans="1:2" x14ac:dyDescent="0.5">
      <c r="A288">
        <v>526.3060302734375</v>
      </c>
      <c r="B288">
        <v>39050</v>
      </c>
    </row>
    <row r="289" spans="1:2" x14ac:dyDescent="0.5">
      <c r="A289">
        <v>526.31597900390625</v>
      </c>
      <c r="B289">
        <v>5536</v>
      </c>
    </row>
    <row r="290" spans="1:2" x14ac:dyDescent="0.5">
      <c r="A290">
        <v>526.32598876953125</v>
      </c>
      <c r="B290">
        <v>824.79998779296875</v>
      </c>
    </row>
    <row r="291" spans="1:2" x14ac:dyDescent="0.5">
      <c r="A291">
        <v>526.33599853515625</v>
      </c>
      <c r="B291">
        <v>531.5</v>
      </c>
    </row>
    <row r="292" spans="1:2" x14ac:dyDescent="0.5">
      <c r="A292">
        <v>526.34600830078125</v>
      </c>
      <c r="B292">
        <v>911</v>
      </c>
    </row>
    <row r="293" spans="1:2" x14ac:dyDescent="0.5">
      <c r="A293">
        <v>526.35601806640625</v>
      </c>
      <c r="B293">
        <v>1121</v>
      </c>
    </row>
    <row r="294" spans="1:2" x14ac:dyDescent="0.5">
      <c r="A294">
        <v>526.36602783203125</v>
      </c>
      <c r="B294">
        <v>768.5</v>
      </c>
    </row>
    <row r="295" spans="1:2" x14ac:dyDescent="0.5">
      <c r="A295">
        <v>526.3759765625</v>
      </c>
      <c r="B295">
        <v>366.79998779296875</v>
      </c>
    </row>
    <row r="296" spans="1:2" x14ac:dyDescent="0.5">
      <c r="A296">
        <v>526.385986328125</v>
      </c>
      <c r="B296">
        <v>219</v>
      </c>
    </row>
    <row r="297" spans="1:2" x14ac:dyDescent="0.5">
      <c r="A297">
        <v>526.39599609375</v>
      </c>
      <c r="B297">
        <v>306.5</v>
      </c>
    </row>
    <row r="298" spans="1:2" x14ac:dyDescent="0.5">
      <c r="A298">
        <v>526.406005859375</v>
      </c>
      <c r="B298">
        <v>577</v>
      </c>
    </row>
    <row r="299" spans="1:2" x14ac:dyDescent="0.5">
      <c r="A299">
        <v>526.416015625</v>
      </c>
      <c r="B299">
        <v>640.20001220703125</v>
      </c>
    </row>
    <row r="300" spans="1:2" x14ac:dyDescent="0.5">
      <c r="A300">
        <v>526.426025390625</v>
      </c>
      <c r="B300">
        <v>420.5</v>
      </c>
    </row>
    <row r="301" spans="1:2" x14ac:dyDescent="0.5">
      <c r="A301">
        <v>526.43597412109375</v>
      </c>
      <c r="B301">
        <v>239.30000305175781</v>
      </c>
    </row>
    <row r="302" spans="1:2" x14ac:dyDescent="0.5">
      <c r="A302">
        <v>526.44598388671875</v>
      </c>
      <c r="B302">
        <v>144.80000305175781</v>
      </c>
    </row>
    <row r="303" spans="1:2" x14ac:dyDescent="0.5">
      <c r="A303">
        <v>526.45599365234375</v>
      </c>
      <c r="B303">
        <v>121.80000305175781</v>
      </c>
    </row>
    <row r="304" spans="1:2" x14ac:dyDescent="0.5">
      <c r="A304">
        <v>526.46600341796875</v>
      </c>
      <c r="B304">
        <v>213.80000305175781</v>
      </c>
    </row>
    <row r="305" spans="1:2" x14ac:dyDescent="0.5">
      <c r="A305">
        <v>526.47601318359375</v>
      </c>
      <c r="B305">
        <v>373.5</v>
      </c>
    </row>
    <row r="306" spans="1:2" x14ac:dyDescent="0.5">
      <c r="A306">
        <v>526.48602294921875</v>
      </c>
      <c r="B306">
        <v>406.70001220703125</v>
      </c>
    </row>
    <row r="307" spans="1:2" x14ac:dyDescent="0.5">
      <c r="A307">
        <v>526.4959716796875</v>
      </c>
      <c r="B307">
        <v>262.70001220703125</v>
      </c>
    </row>
    <row r="308" spans="1:2" x14ac:dyDescent="0.5">
      <c r="A308">
        <v>526.5059814453125</v>
      </c>
      <c r="B308">
        <v>180</v>
      </c>
    </row>
    <row r="309" spans="1:2" x14ac:dyDescent="0.5">
      <c r="A309">
        <v>526.5159912109375</v>
      </c>
      <c r="B309">
        <v>194</v>
      </c>
    </row>
    <row r="310" spans="1:2" x14ac:dyDescent="0.5">
      <c r="A310">
        <v>526.5260009765625</v>
      </c>
      <c r="B310">
        <v>191.80000305175781</v>
      </c>
    </row>
    <row r="311" spans="1:2" x14ac:dyDescent="0.5">
      <c r="A311">
        <v>526.5360107421875</v>
      </c>
      <c r="B311">
        <v>178.80000305175781</v>
      </c>
    </row>
    <row r="312" spans="1:2" x14ac:dyDescent="0.5">
      <c r="A312">
        <v>526.5460205078125</v>
      </c>
      <c r="B312">
        <v>164.30000305175781</v>
      </c>
    </row>
    <row r="313" spans="1:2" x14ac:dyDescent="0.5">
      <c r="A313">
        <v>526.5560302734375</v>
      </c>
      <c r="B313">
        <v>127</v>
      </c>
    </row>
    <row r="314" spans="1:2" x14ac:dyDescent="0.5">
      <c r="A314">
        <v>526.56597900390625</v>
      </c>
      <c r="B314">
        <v>102.80000305175781</v>
      </c>
    </row>
    <row r="315" spans="1:2" x14ac:dyDescent="0.5">
      <c r="A315">
        <v>526.57598876953125</v>
      </c>
      <c r="B315">
        <v>126.5</v>
      </c>
    </row>
    <row r="316" spans="1:2" x14ac:dyDescent="0.5">
      <c r="A316">
        <v>526.58599853515625</v>
      </c>
      <c r="B316">
        <v>210</v>
      </c>
    </row>
    <row r="317" spans="1:2" x14ac:dyDescent="0.5">
      <c r="A317">
        <v>526.59600830078125</v>
      </c>
      <c r="B317">
        <v>256.29998779296875</v>
      </c>
    </row>
    <row r="318" spans="1:2" x14ac:dyDescent="0.5">
      <c r="A318">
        <v>526.60601806640625</v>
      </c>
      <c r="B318">
        <v>185.5</v>
      </c>
    </row>
    <row r="319" spans="1:2" x14ac:dyDescent="0.5">
      <c r="A319">
        <v>526.61602783203125</v>
      </c>
      <c r="B319">
        <v>153.80000305175781</v>
      </c>
    </row>
    <row r="320" spans="1:2" x14ac:dyDescent="0.5">
      <c r="A320">
        <v>526.6259765625</v>
      </c>
      <c r="B320">
        <v>164.80000305175781</v>
      </c>
    </row>
    <row r="321" spans="1:2" x14ac:dyDescent="0.5">
      <c r="A321">
        <v>526.635986328125</v>
      </c>
      <c r="B321">
        <v>113.30000305175781</v>
      </c>
    </row>
    <row r="322" spans="1:2" x14ac:dyDescent="0.5">
      <c r="A322">
        <v>526.64599609375</v>
      </c>
      <c r="B322">
        <v>111</v>
      </c>
    </row>
    <row r="323" spans="1:2" x14ac:dyDescent="0.5">
      <c r="A323">
        <v>526.656005859375</v>
      </c>
      <c r="B323">
        <v>204.5</v>
      </c>
    </row>
    <row r="324" spans="1:2" x14ac:dyDescent="0.5">
      <c r="A324">
        <v>526.666015625</v>
      </c>
      <c r="B324">
        <v>264.5</v>
      </c>
    </row>
    <row r="325" spans="1:2" x14ac:dyDescent="0.5">
      <c r="A325">
        <v>526.676025390625</v>
      </c>
      <c r="B325">
        <v>251</v>
      </c>
    </row>
    <row r="326" spans="1:2" x14ac:dyDescent="0.5">
      <c r="A326">
        <v>526.68597412109375</v>
      </c>
      <c r="B326">
        <v>201.5</v>
      </c>
    </row>
    <row r="327" spans="1:2" x14ac:dyDescent="0.5">
      <c r="A327">
        <v>526.69598388671875</v>
      </c>
      <c r="B327">
        <v>146</v>
      </c>
    </row>
    <row r="328" spans="1:2" x14ac:dyDescent="0.5">
      <c r="A328">
        <v>526.70599365234375</v>
      </c>
      <c r="B328">
        <v>191</v>
      </c>
    </row>
    <row r="329" spans="1:2" x14ac:dyDescent="0.5">
      <c r="A329">
        <v>526.71600341796875</v>
      </c>
      <c r="B329">
        <v>304</v>
      </c>
    </row>
    <row r="330" spans="1:2" x14ac:dyDescent="0.5">
      <c r="A330">
        <v>526.72601318359375</v>
      </c>
      <c r="B330">
        <v>319</v>
      </c>
    </row>
    <row r="331" spans="1:2" x14ac:dyDescent="0.5">
      <c r="A331">
        <v>526.73602294921875</v>
      </c>
      <c r="B331">
        <v>270.29998779296875</v>
      </c>
    </row>
    <row r="332" spans="1:2" x14ac:dyDescent="0.5">
      <c r="A332">
        <v>526.7459716796875</v>
      </c>
      <c r="B332">
        <v>369.5</v>
      </c>
    </row>
    <row r="333" spans="1:2" x14ac:dyDescent="0.5">
      <c r="A333">
        <v>526.7559814453125</v>
      </c>
      <c r="B333">
        <v>1569</v>
      </c>
    </row>
    <row r="334" spans="1:2" x14ac:dyDescent="0.5">
      <c r="A334">
        <v>526.7659912109375</v>
      </c>
      <c r="B334">
        <v>11670</v>
      </c>
    </row>
    <row r="335" spans="1:2" x14ac:dyDescent="0.5">
      <c r="A335">
        <v>526.7760009765625</v>
      </c>
      <c r="B335">
        <v>56940</v>
      </c>
    </row>
    <row r="336" spans="1:2" x14ac:dyDescent="0.5">
      <c r="A336">
        <v>526.7860107421875</v>
      </c>
      <c r="B336">
        <v>114900</v>
      </c>
    </row>
    <row r="337" spans="1:2" x14ac:dyDescent="0.5">
      <c r="A337">
        <v>526.7960205078125</v>
      </c>
      <c r="B337">
        <v>105100</v>
      </c>
    </row>
    <row r="338" spans="1:2" x14ac:dyDescent="0.5">
      <c r="A338">
        <v>526.8060302734375</v>
      </c>
      <c r="B338">
        <v>43160</v>
      </c>
    </row>
    <row r="339" spans="1:2" x14ac:dyDescent="0.5">
      <c r="A339">
        <v>526.81597900390625</v>
      </c>
      <c r="B339">
        <v>7191</v>
      </c>
    </row>
    <row r="340" spans="1:2" x14ac:dyDescent="0.5">
      <c r="A340">
        <v>526.8270263671875</v>
      </c>
      <c r="B340">
        <v>1039</v>
      </c>
    </row>
    <row r="341" spans="1:2" x14ac:dyDescent="0.5">
      <c r="A341">
        <v>526.83697509765625</v>
      </c>
      <c r="B341">
        <v>679.79998779296875</v>
      </c>
    </row>
    <row r="342" spans="1:2" x14ac:dyDescent="0.5">
      <c r="A342">
        <v>526.84698486328125</v>
      </c>
      <c r="B342">
        <v>1031</v>
      </c>
    </row>
    <row r="343" spans="1:2" x14ac:dyDescent="0.5">
      <c r="A343">
        <v>526.85699462890625</v>
      </c>
      <c r="B343">
        <v>1123</v>
      </c>
    </row>
    <row r="344" spans="1:2" x14ac:dyDescent="0.5">
      <c r="A344">
        <v>526.86700439453125</v>
      </c>
      <c r="B344">
        <v>791.5</v>
      </c>
    </row>
    <row r="345" spans="1:2" x14ac:dyDescent="0.5">
      <c r="A345">
        <v>526.87701416015625</v>
      </c>
      <c r="B345">
        <v>435.29998779296875</v>
      </c>
    </row>
    <row r="346" spans="1:2" x14ac:dyDescent="0.5">
      <c r="A346">
        <v>526.88702392578125</v>
      </c>
      <c r="B346">
        <v>220.5</v>
      </c>
    </row>
    <row r="347" spans="1:2" x14ac:dyDescent="0.5">
      <c r="A347">
        <v>526.89697265625</v>
      </c>
      <c r="B347">
        <v>249</v>
      </c>
    </row>
    <row r="348" spans="1:2" x14ac:dyDescent="0.5">
      <c r="A348">
        <v>526.906982421875</v>
      </c>
      <c r="B348">
        <v>579</v>
      </c>
    </row>
    <row r="349" spans="1:2" x14ac:dyDescent="0.5">
      <c r="A349">
        <v>526.9169921875</v>
      </c>
      <c r="B349">
        <v>731.70001220703125</v>
      </c>
    </row>
    <row r="350" spans="1:2" x14ac:dyDescent="0.5">
      <c r="A350">
        <v>526.927001953125</v>
      </c>
      <c r="B350">
        <v>452.5</v>
      </c>
    </row>
    <row r="351" spans="1:2" x14ac:dyDescent="0.5">
      <c r="A351">
        <v>526.93701171875</v>
      </c>
      <c r="B351">
        <v>218.80000305175781</v>
      </c>
    </row>
    <row r="352" spans="1:2" x14ac:dyDescent="0.5">
      <c r="A352">
        <v>526.947021484375</v>
      </c>
      <c r="B352">
        <v>201</v>
      </c>
    </row>
    <row r="353" spans="1:2" x14ac:dyDescent="0.5">
      <c r="A353">
        <v>526.95697021484375</v>
      </c>
      <c r="B353">
        <v>199.19999694824219</v>
      </c>
    </row>
    <row r="354" spans="1:2" x14ac:dyDescent="0.5">
      <c r="A354">
        <v>526.96697998046875</v>
      </c>
      <c r="B354">
        <v>207.19999694824219</v>
      </c>
    </row>
    <row r="355" spans="1:2" x14ac:dyDescent="0.5">
      <c r="A355">
        <v>526.97698974609375</v>
      </c>
      <c r="B355">
        <v>255.30000305175781</v>
      </c>
    </row>
    <row r="356" spans="1:2" x14ac:dyDescent="0.5">
      <c r="A356">
        <v>526.98699951171875</v>
      </c>
      <c r="B356">
        <v>246.5</v>
      </c>
    </row>
    <row r="357" spans="1:2" x14ac:dyDescent="0.5">
      <c r="A357">
        <v>526.99700927734375</v>
      </c>
      <c r="B357">
        <v>164.5</v>
      </c>
    </row>
    <row r="358" spans="1:2" x14ac:dyDescent="0.5">
      <c r="A358">
        <v>527.00701904296875</v>
      </c>
      <c r="B358">
        <v>122.5</v>
      </c>
    </row>
    <row r="359" spans="1:2" x14ac:dyDescent="0.5">
      <c r="A359">
        <v>527.01702880859375</v>
      </c>
      <c r="B359">
        <v>149</v>
      </c>
    </row>
    <row r="360" spans="1:2" x14ac:dyDescent="0.5">
      <c r="A360">
        <v>527.0269775390625</v>
      </c>
      <c r="B360">
        <v>170.19999694824219</v>
      </c>
    </row>
    <row r="361" spans="1:2" x14ac:dyDescent="0.5">
      <c r="A361">
        <v>527.0369873046875</v>
      </c>
      <c r="B361">
        <v>190.5</v>
      </c>
    </row>
    <row r="362" spans="1:2" x14ac:dyDescent="0.5">
      <c r="A362">
        <v>527.0469970703125</v>
      </c>
      <c r="B362">
        <v>207.80000305175781</v>
      </c>
    </row>
    <row r="363" spans="1:2" x14ac:dyDescent="0.5">
      <c r="A363">
        <v>527.0570068359375</v>
      </c>
      <c r="B363">
        <v>168</v>
      </c>
    </row>
    <row r="364" spans="1:2" x14ac:dyDescent="0.5">
      <c r="A364">
        <v>527.0670166015625</v>
      </c>
      <c r="B364">
        <v>121</v>
      </c>
    </row>
    <row r="365" spans="1:2" x14ac:dyDescent="0.5">
      <c r="A365">
        <v>527.0770263671875</v>
      </c>
      <c r="B365">
        <v>116.5</v>
      </c>
    </row>
    <row r="366" spans="1:2" x14ac:dyDescent="0.5">
      <c r="A366">
        <v>527.08697509765625</v>
      </c>
      <c r="B366">
        <v>136.5</v>
      </c>
    </row>
    <row r="367" spans="1:2" x14ac:dyDescent="0.5">
      <c r="A367">
        <v>527.09698486328125</v>
      </c>
      <c r="B367">
        <v>121</v>
      </c>
    </row>
    <row r="368" spans="1:2" x14ac:dyDescent="0.5">
      <c r="A368">
        <v>527.10699462890625</v>
      </c>
      <c r="B368">
        <v>88.5</v>
      </c>
    </row>
    <row r="369" spans="1:2" x14ac:dyDescent="0.5">
      <c r="A369">
        <v>527.11700439453125</v>
      </c>
      <c r="B369">
        <v>110.5</v>
      </c>
    </row>
    <row r="370" spans="1:2" x14ac:dyDescent="0.5">
      <c r="A370">
        <v>527.12701416015625</v>
      </c>
      <c r="B370">
        <v>120</v>
      </c>
    </row>
    <row r="371" spans="1:2" x14ac:dyDescent="0.5">
      <c r="A371">
        <v>527.13702392578125</v>
      </c>
      <c r="B371">
        <v>69.25</v>
      </c>
    </row>
    <row r="372" spans="1:2" x14ac:dyDescent="0.5">
      <c r="A372">
        <v>527.14697265625</v>
      </c>
      <c r="B372">
        <v>47.75</v>
      </c>
    </row>
    <row r="373" spans="1:2" x14ac:dyDescent="0.5">
      <c r="A373">
        <v>527.156982421875</v>
      </c>
      <c r="B373">
        <v>104.80000305175781</v>
      </c>
    </row>
    <row r="374" spans="1:2" x14ac:dyDescent="0.5">
      <c r="A374">
        <v>527.1669921875</v>
      </c>
      <c r="B374">
        <v>135.5</v>
      </c>
    </row>
    <row r="375" spans="1:2" x14ac:dyDescent="0.5">
      <c r="A375">
        <v>527.177001953125</v>
      </c>
      <c r="B375">
        <v>95</v>
      </c>
    </row>
    <row r="376" spans="1:2" x14ac:dyDescent="0.5">
      <c r="A376">
        <v>527.18701171875</v>
      </c>
      <c r="B376">
        <v>74</v>
      </c>
    </row>
    <row r="377" spans="1:2" x14ac:dyDescent="0.5">
      <c r="A377">
        <v>527.197021484375</v>
      </c>
      <c r="B377">
        <v>69</v>
      </c>
    </row>
    <row r="378" spans="1:2" x14ac:dyDescent="0.5">
      <c r="A378">
        <v>527.20697021484375</v>
      </c>
      <c r="B378">
        <v>64.25</v>
      </c>
    </row>
    <row r="379" spans="1:2" x14ac:dyDescent="0.5">
      <c r="A379">
        <v>527.21697998046875</v>
      </c>
      <c r="B379">
        <v>94.75</v>
      </c>
    </row>
    <row r="380" spans="1:2" x14ac:dyDescent="0.5">
      <c r="A380">
        <v>527.22698974609375</v>
      </c>
      <c r="B380">
        <v>183.69999694824219</v>
      </c>
    </row>
    <row r="381" spans="1:2" x14ac:dyDescent="0.5">
      <c r="A381">
        <v>527.23699951171875</v>
      </c>
      <c r="B381">
        <v>272.29998779296875</v>
      </c>
    </row>
    <row r="382" spans="1:2" x14ac:dyDescent="0.5">
      <c r="A382">
        <v>527.24700927734375</v>
      </c>
      <c r="B382">
        <v>340.20001220703125</v>
      </c>
    </row>
    <row r="383" spans="1:2" x14ac:dyDescent="0.5">
      <c r="A383">
        <v>527.25799560546875</v>
      </c>
      <c r="B383">
        <v>975.20001220703125</v>
      </c>
    </row>
    <row r="384" spans="1:2" x14ac:dyDescent="0.5">
      <c r="A384">
        <v>527.26800537109375</v>
      </c>
      <c r="B384">
        <v>6413</v>
      </c>
    </row>
    <row r="385" spans="1:2" x14ac:dyDescent="0.5">
      <c r="A385">
        <v>527.27801513671875</v>
      </c>
      <c r="B385">
        <v>27700</v>
      </c>
    </row>
    <row r="386" spans="1:2" x14ac:dyDescent="0.5">
      <c r="A386">
        <v>527.28802490234375</v>
      </c>
      <c r="B386">
        <v>56840</v>
      </c>
    </row>
    <row r="387" spans="1:2" x14ac:dyDescent="0.5">
      <c r="A387">
        <v>527.2979736328125</v>
      </c>
      <c r="B387">
        <v>57850</v>
      </c>
    </row>
    <row r="388" spans="1:2" x14ac:dyDescent="0.5">
      <c r="A388">
        <v>527.3079833984375</v>
      </c>
      <c r="B388">
        <v>29410</v>
      </c>
    </row>
    <row r="389" spans="1:2" x14ac:dyDescent="0.5">
      <c r="A389">
        <v>527.3179931640625</v>
      </c>
      <c r="B389">
        <v>7399</v>
      </c>
    </row>
    <row r="390" spans="1:2" x14ac:dyDescent="0.5">
      <c r="A390">
        <v>527.3280029296875</v>
      </c>
      <c r="B390">
        <v>1269</v>
      </c>
    </row>
    <row r="391" spans="1:2" x14ac:dyDescent="0.5">
      <c r="A391">
        <v>527.3380126953125</v>
      </c>
      <c r="B391">
        <v>414.29998779296875</v>
      </c>
    </row>
    <row r="392" spans="1:2" x14ac:dyDescent="0.5">
      <c r="A392">
        <v>527.3480224609375</v>
      </c>
      <c r="B392">
        <v>500</v>
      </c>
    </row>
    <row r="393" spans="1:2" x14ac:dyDescent="0.5">
      <c r="A393">
        <v>527.35797119140625</v>
      </c>
      <c r="B393">
        <v>502.70001220703125</v>
      </c>
    </row>
    <row r="394" spans="1:2" x14ac:dyDescent="0.5">
      <c r="A394">
        <v>527.36798095703125</v>
      </c>
      <c r="B394">
        <v>338.20001220703125</v>
      </c>
    </row>
    <row r="395" spans="1:2" x14ac:dyDescent="0.5">
      <c r="A395">
        <v>527.37799072265625</v>
      </c>
      <c r="B395">
        <v>177.30000305175781</v>
      </c>
    </row>
    <row r="396" spans="1:2" x14ac:dyDescent="0.5">
      <c r="A396">
        <v>527.38800048828125</v>
      </c>
      <c r="B396">
        <v>88.5</v>
      </c>
    </row>
    <row r="397" spans="1:2" x14ac:dyDescent="0.5">
      <c r="A397">
        <v>527.39801025390625</v>
      </c>
      <c r="B397">
        <v>122</v>
      </c>
    </row>
    <row r="398" spans="1:2" x14ac:dyDescent="0.5">
      <c r="A398">
        <v>527.40802001953125</v>
      </c>
      <c r="B398">
        <v>231.30000305175781</v>
      </c>
    </row>
    <row r="399" spans="1:2" x14ac:dyDescent="0.5">
      <c r="A399">
        <v>527.41802978515625</v>
      </c>
      <c r="B399">
        <v>256</v>
      </c>
    </row>
    <row r="400" spans="1:2" x14ac:dyDescent="0.5">
      <c r="A400">
        <v>527.427978515625</v>
      </c>
      <c r="B400">
        <v>176.30000305175781</v>
      </c>
    </row>
    <row r="401" spans="1:2" x14ac:dyDescent="0.5">
      <c r="A401">
        <v>527.43798828125</v>
      </c>
      <c r="B401">
        <v>128.80000305175781</v>
      </c>
    </row>
    <row r="402" spans="1:2" x14ac:dyDescent="0.5">
      <c r="A402">
        <v>527.447998046875</v>
      </c>
      <c r="B402">
        <v>128.5</v>
      </c>
    </row>
    <row r="403" spans="1:2" x14ac:dyDescent="0.5">
      <c r="A403">
        <v>527.4580078125</v>
      </c>
      <c r="B403">
        <v>103.80000305175781</v>
      </c>
    </row>
    <row r="404" spans="1:2" x14ac:dyDescent="0.5">
      <c r="A404">
        <v>527.468017578125</v>
      </c>
      <c r="B404">
        <v>93.75</v>
      </c>
    </row>
    <row r="405" spans="1:2" x14ac:dyDescent="0.5">
      <c r="A405">
        <v>527.47802734375</v>
      </c>
      <c r="B405">
        <v>101.30000305175781</v>
      </c>
    </row>
    <row r="406" spans="1:2" x14ac:dyDescent="0.5">
      <c r="A406">
        <v>527.48797607421875</v>
      </c>
      <c r="B406">
        <v>94.5</v>
      </c>
    </row>
    <row r="407" spans="1:2" x14ac:dyDescent="0.5">
      <c r="A407">
        <v>527.49798583984375</v>
      </c>
      <c r="B407">
        <v>88.25</v>
      </c>
    </row>
    <row r="408" spans="1:2" x14ac:dyDescent="0.5">
      <c r="A408">
        <v>527.50799560546875</v>
      </c>
      <c r="B408">
        <v>87</v>
      </c>
    </row>
    <row r="409" spans="1:2" x14ac:dyDescent="0.5">
      <c r="A409">
        <v>527.51800537109375</v>
      </c>
      <c r="B409">
        <v>67.75</v>
      </c>
    </row>
    <row r="410" spans="1:2" x14ac:dyDescent="0.5">
      <c r="A410">
        <v>527.52801513671875</v>
      </c>
      <c r="B410">
        <v>39</v>
      </c>
    </row>
    <row r="411" spans="1:2" x14ac:dyDescent="0.5">
      <c r="A411">
        <v>527.53802490234375</v>
      </c>
      <c r="B411">
        <v>29.75</v>
      </c>
    </row>
    <row r="412" spans="1:2" x14ac:dyDescent="0.5">
      <c r="A412">
        <v>527.5479736328125</v>
      </c>
      <c r="B412">
        <v>25.5</v>
      </c>
    </row>
    <row r="413" spans="1:2" x14ac:dyDescent="0.5">
      <c r="A413">
        <v>527.5579833984375</v>
      </c>
      <c r="B413">
        <v>31</v>
      </c>
    </row>
    <row r="414" spans="1:2" x14ac:dyDescent="0.5">
      <c r="A414">
        <v>527.5679931640625</v>
      </c>
      <c r="B414">
        <v>49.25</v>
      </c>
    </row>
    <row r="415" spans="1:2" x14ac:dyDescent="0.5">
      <c r="A415">
        <v>527.5780029296875</v>
      </c>
      <c r="B415">
        <v>64.25</v>
      </c>
    </row>
    <row r="416" spans="1:2" x14ac:dyDescent="0.5">
      <c r="A416">
        <v>527.5880126953125</v>
      </c>
      <c r="B416">
        <v>67.5</v>
      </c>
    </row>
    <row r="417" spans="1:2" x14ac:dyDescent="0.5">
      <c r="A417">
        <v>527.5980224609375</v>
      </c>
      <c r="B417">
        <v>55</v>
      </c>
    </row>
    <row r="418" spans="1:2" x14ac:dyDescent="0.5">
      <c r="A418">
        <v>527.60797119140625</v>
      </c>
      <c r="B418">
        <v>59.75</v>
      </c>
    </row>
    <row r="419" spans="1:2" x14ac:dyDescent="0.5">
      <c r="A419">
        <v>527.61798095703125</v>
      </c>
      <c r="B419">
        <v>100.5</v>
      </c>
    </row>
    <row r="420" spans="1:2" x14ac:dyDescent="0.5">
      <c r="A420">
        <v>527.62799072265625</v>
      </c>
      <c r="B420">
        <v>103.5</v>
      </c>
    </row>
    <row r="421" spans="1:2" x14ac:dyDescent="0.5">
      <c r="A421">
        <v>527.63800048828125</v>
      </c>
      <c r="B421">
        <v>66.5</v>
      </c>
    </row>
    <row r="422" spans="1:2" x14ac:dyDescent="0.5">
      <c r="A422">
        <v>527.64801025390625</v>
      </c>
      <c r="B422">
        <v>83.25</v>
      </c>
    </row>
    <row r="423" spans="1:2" x14ac:dyDescent="0.5">
      <c r="A423">
        <v>527.65899658203125</v>
      </c>
      <c r="B423">
        <v>129.5</v>
      </c>
    </row>
    <row r="424" spans="1:2" x14ac:dyDescent="0.5">
      <c r="A424">
        <v>527.66900634765625</v>
      </c>
      <c r="B424">
        <v>156.30000305175781</v>
      </c>
    </row>
    <row r="425" spans="1:2" x14ac:dyDescent="0.5">
      <c r="A425">
        <v>527.67901611328125</v>
      </c>
      <c r="B425">
        <v>153.5</v>
      </c>
    </row>
    <row r="426" spans="1:2" x14ac:dyDescent="0.5">
      <c r="A426">
        <v>527.68902587890625</v>
      </c>
      <c r="B426">
        <v>120.19999694824219</v>
      </c>
    </row>
    <row r="427" spans="1:2" x14ac:dyDescent="0.5">
      <c r="A427">
        <v>527.698974609375</v>
      </c>
      <c r="B427">
        <v>96.75</v>
      </c>
    </row>
    <row r="428" spans="1:2" x14ac:dyDescent="0.5">
      <c r="A428">
        <v>527.708984375</v>
      </c>
      <c r="B428">
        <v>89</v>
      </c>
    </row>
    <row r="429" spans="1:2" x14ac:dyDescent="0.5">
      <c r="A429">
        <v>527.718994140625</v>
      </c>
      <c r="B429">
        <v>81.5</v>
      </c>
    </row>
    <row r="430" spans="1:2" x14ac:dyDescent="0.5">
      <c r="A430">
        <v>527.72900390625</v>
      </c>
      <c r="B430">
        <v>90</v>
      </c>
    </row>
    <row r="431" spans="1:2" x14ac:dyDescent="0.5">
      <c r="A431">
        <v>527.739013671875</v>
      </c>
      <c r="B431">
        <v>152</v>
      </c>
    </row>
    <row r="432" spans="1:2" x14ac:dyDescent="0.5">
      <c r="A432">
        <v>527.7490234375</v>
      </c>
      <c r="B432">
        <v>288</v>
      </c>
    </row>
    <row r="433" spans="1:2" x14ac:dyDescent="0.5">
      <c r="A433">
        <v>527.75897216796875</v>
      </c>
      <c r="B433">
        <v>679.5</v>
      </c>
    </row>
    <row r="434" spans="1:2" x14ac:dyDescent="0.5">
      <c r="A434">
        <v>527.76898193359375</v>
      </c>
      <c r="B434">
        <v>3334</v>
      </c>
    </row>
    <row r="435" spans="1:2" x14ac:dyDescent="0.5">
      <c r="A435">
        <v>527.77899169921875</v>
      </c>
      <c r="B435">
        <v>12040</v>
      </c>
    </row>
    <row r="436" spans="1:2" x14ac:dyDescent="0.5">
      <c r="A436">
        <v>527.78900146484375</v>
      </c>
      <c r="B436">
        <v>22780</v>
      </c>
    </row>
    <row r="437" spans="1:2" x14ac:dyDescent="0.5">
      <c r="A437">
        <v>527.79901123046875</v>
      </c>
      <c r="B437">
        <v>22960</v>
      </c>
    </row>
    <row r="438" spans="1:2" x14ac:dyDescent="0.5">
      <c r="A438">
        <v>527.80902099609375</v>
      </c>
      <c r="B438">
        <v>12500</v>
      </c>
    </row>
    <row r="439" spans="1:2" x14ac:dyDescent="0.5">
      <c r="A439">
        <v>527.8189697265625</v>
      </c>
      <c r="B439">
        <v>3908</v>
      </c>
    </row>
    <row r="440" spans="1:2" x14ac:dyDescent="0.5">
      <c r="A440">
        <v>527.8289794921875</v>
      </c>
      <c r="B440">
        <v>1108</v>
      </c>
    </row>
    <row r="441" spans="1:2" x14ac:dyDescent="0.5">
      <c r="A441">
        <v>527.8389892578125</v>
      </c>
      <c r="B441">
        <v>527</v>
      </c>
    </row>
    <row r="442" spans="1:2" x14ac:dyDescent="0.5">
      <c r="A442">
        <v>527.8489990234375</v>
      </c>
      <c r="B442">
        <v>390.20001220703125</v>
      </c>
    </row>
    <row r="443" spans="1:2" x14ac:dyDescent="0.5">
      <c r="A443">
        <v>527.8590087890625</v>
      </c>
      <c r="B443">
        <v>307.20001220703125</v>
      </c>
    </row>
    <row r="444" spans="1:2" x14ac:dyDescent="0.5">
      <c r="A444">
        <v>527.8690185546875</v>
      </c>
      <c r="B444">
        <v>214.5</v>
      </c>
    </row>
    <row r="445" spans="1:2" x14ac:dyDescent="0.5">
      <c r="A445">
        <v>527.8790283203125</v>
      </c>
      <c r="B445">
        <v>171.19999694824219</v>
      </c>
    </row>
    <row r="446" spans="1:2" x14ac:dyDescent="0.5">
      <c r="A446">
        <v>527.88897705078125</v>
      </c>
      <c r="B446">
        <v>133.69999694824219</v>
      </c>
    </row>
    <row r="447" spans="1:2" x14ac:dyDescent="0.5">
      <c r="A447">
        <v>527.89898681640625</v>
      </c>
      <c r="B447">
        <v>82.25</v>
      </c>
    </row>
    <row r="448" spans="1:2" x14ac:dyDescent="0.5">
      <c r="A448">
        <v>527.90899658203125</v>
      </c>
      <c r="B448">
        <v>102.80000305175781</v>
      </c>
    </row>
    <row r="449" spans="1:2" x14ac:dyDescent="0.5">
      <c r="A449">
        <v>527.91900634765625</v>
      </c>
      <c r="B449">
        <v>138</v>
      </c>
    </row>
    <row r="450" spans="1:2" x14ac:dyDescent="0.5">
      <c r="A450">
        <v>527.92901611328125</v>
      </c>
      <c r="B450">
        <v>112.5</v>
      </c>
    </row>
    <row r="451" spans="1:2" x14ac:dyDescent="0.5">
      <c r="A451">
        <v>527.93902587890625</v>
      </c>
      <c r="B451">
        <v>92.5</v>
      </c>
    </row>
    <row r="452" spans="1:2" x14ac:dyDescent="0.5">
      <c r="A452">
        <v>527.948974609375</v>
      </c>
      <c r="B452">
        <v>93.25</v>
      </c>
    </row>
    <row r="453" spans="1:2" x14ac:dyDescent="0.5">
      <c r="A453">
        <v>527.958984375</v>
      </c>
      <c r="B453">
        <v>73.25</v>
      </c>
    </row>
    <row r="454" spans="1:2" x14ac:dyDescent="0.5">
      <c r="A454">
        <v>527.969970703125</v>
      </c>
      <c r="B454">
        <v>83.5</v>
      </c>
    </row>
    <row r="455" spans="1:2" x14ac:dyDescent="0.5">
      <c r="A455">
        <v>527.97998046875</v>
      </c>
      <c r="B455">
        <v>120</v>
      </c>
    </row>
    <row r="456" spans="1:2" x14ac:dyDescent="0.5">
      <c r="A456">
        <v>527.989990234375</v>
      </c>
      <c r="B456">
        <v>138.30000305175781</v>
      </c>
    </row>
    <row r="457" spans="1:2" x14ac:dyDescent="0.5">
      <c r="A457">
        <v>528</v>
      </c>
      <c r="B457">
        <v>156.69999694824219</v>
      </c>
    </row>
    <row r="458" spans="1:2" x14ac:dyDescent="0.5">
      <c r="A458">
        <v>528.010009765625</v>
      </c>
      <c r="B458">
        <v>122.5</v>
      </c>
    </row>
    <row r="459" spans="1:2" x14ac:dyDescent="0.5">
      <c r="A459">
        <v>528.02001953125</v>
      </c>
      <c r="B459">
        <v>59.25</v>
      </c>
    </row>
    <row r="460" spans="1:2" x14ac:dyDescent="0.5">
      <c r="A460">
        <v>528.030029296875</v>
      </c>
      <c r="B460">
        <v>51.5</v>
      </c>
    </row>
    <row r="461" spans="1:2" x14ac:dyDescent="0.5">
      <c r="A461">
        <v>528.03997802734375</v>
      </c>
      <c r="B461">
        <v>65.5</v>
      </c>
    </row>
    <row r="462" spans="1:2" x14ac:dyDescent="0.5">
      <c r="A462">
        <v>528.04998779296875</v>
      </c>
      <c r="B462">
        <v>81</v>
      </c>
    </row>
    <row r="463" spans="1:2" x14ac:dyDescent="0.5">
      <c r="A463">
        <v>528.05999755859375</v>
      </c>
      <c r="B463">
        <v>117.5</v>
      </c>
    </row>
    <row r="464" spans="1:2" x14ac:dyDescent="0.5">
      <c r="A464">
        <v>528.07000732421875</v>
      </c>
      <c r="B464">
        <v>110.5</v>
      </c>
    </row>
    <row r="465" spans="1:2" x14ac:dyDescent="0.5">
      <c r="A465">
        <v>528.08001708984375</v>
      </c>
      <c r="B465">
        <v>60</v>
      </c>
    </row>
    <row r="466" spans="1:2" x14ac:dyDescent="0.5">
      <c r="A466">
        <v>528.09002685546875</v>
      </c>
      <c r="B466">
        <v>57</v>
      </c>
    </row>
    <row r="467" spans="1:2" x14ac:dyDescent="0.5">
      <c r="A467">
        <v>528.0999755859375</v>
      </c>
      <c r="B467">
        <v>83.25</v>
      </c>
    </row>
    <row r="468" spans="1:2" x14ac:dyDescent="0.5">
      <c r="A468">
        <v>528.1099853515625</v>
      </c>
      <c r="B468">
        <v>78.5</v>
      </c>
    </row>
    <row r="469" spans="1:2" x14ac:dyDescent="0.5">
      <c r="A469">
        <v>528.1199951171875</v>
      </c>
      <c r="B469">
        <v>67.25</v>
      </c>
    </row>
    <row r="470" spans="1:2" x14ac:dyDescent="0.5">
      <c r="A470">
        <v>528.1300048828125</v>
      </c>
      <c r="B470">
        <v>80.25</v>
      </c>
    </row>
    <row r="471" spans="1:2" x14ac:dyDescent="0.5">
      <c r="A471">
        <v>528.1400146484375</v>
      </c>
      <c r="B471">
        <v>78.25</v>
      </c>
    </row>
    <row r="472" spans="1:2" x14ac:dyDescent="0.5">
      <c r="A472">
        <v>528.1500244140625</v>
      </c>
      <c r="B472">
        <v>66</v>
      </c>
    </row>
    <row r="473" spans="1:2" x14ac:dyDescent="0.5">
      <c r="A473">
        <v>528.15997314453125</v>
      </c>
      <c r="B473">
        <v>60.5</v>
      </c>
    </row>
    <row r="474" spans="1:2" x14ac:dyDescent="0.5">
      <c r="A474">
        <v>528.16998291015625</v>
      </c>
      <c r="B474">
        <v>47.75</v>
      </c>
    </row>
    <row r="475" spans="1:2" x14ac:dyDescent="0.5">
      <c r="A475">
        <v>528.17999267578125</v>
      </c>
      <c r="B475">
        <v>56.5</v>
      </c>
    </row>
    <row r="476" spans="1:2" x14ac:dyDescent="0.5">
      <c r="A476">
        <v>528.19000244140625</v>
      </c>
      <c r="B476">
        <v>76.25</v>
      </c>
    </row>
    <row r="477" spans="1:2" x14ac:dyDescent="0.5">
      <c r="A477">
        <v>528.20001220703125</v>
      </c>
      <c r="B477">
        <v>60.75</v>
      </c>
    </row>
    <row r="478" spans="1:2" x14ac:dyDescent="0.5">
      <c r="A478">
        <v>528.21002197265625</v>
      </c>
      <c r="B478">
        <v>28.5</v>
      </c>
    </row>
    <row r="479" spans="1:2" x14ac:dyDescent="0.5">
      <c r="A479">
        <v>528.219970703125</v>
      </c>
      <c r="B479">
        <v>34.75</v>
      </c>
    </row>
    <row r="480" spans="1:2" x14ac:dyDescent="0.5">
      <c r="A480">
        <v>528.22998046875</v>
      </c>
      <c r="B480">
        <v>86.5</v>
      </c>
    </row>
    <row r="481" spans="1:2" x14ac:dyDescent="0.5">
      <c r="A481">
        <v>528.239990234375</v>
      </c>
      <c r="B481">
        <v>128.30000305175781</v>
      </c>
    </row>
    <row r="482" spans="1:2" x14ac:dyDescent="0.5">
      <c r="A482">
        <v>528.25</v>
      </c>
      <c r="B482">
        <v>165</v>
      </c>
    </row>
    <row r="483" spans="1:2" x14ac:dyDescent="0.5">
      <c r="A483">
        <v>528.260009765625</v>
      </c>
      <c r="B483">
        <v>446</v>
      </c>
    </row>
    <row r="484" spans="1:2" x14ac:dyDescent="0.5">
      <c r="A484">
        <v>528.27099609375</v>
      </c>
      <c r="B484">
        <v>1427</v>
      </c>
    </row>
    <row r="485" spans="1:2" x14ac:dyDescent="0.5">
      <c r="A485">
        <v>528.281005859375</v>
      </c>
      <c r="B485">
        <v>3862</v>
      </c>
    </row>
    <row r="486" spans="1:2" x14ac:dyDescent="0.5">
      <c r="A486">
        <v>528.291015625</v>
      </c>
      <c r="B486">
        <v>7000</v>
      </c>
    </row>
    <row r="487" spans="1:2" x14ac:dyDescent="0.5">
      <c r="A487">
        <v>528.301025390625</v>
      </c>
      <c r="B487">
        <v>7582</v>
      </c>
    </row>
    <row r="488" spans="1:2" x14ac:dyDescent="0.5">
      <c r="A488">
        <v>528.31097412109375</v>
      </c>
      <c r="B488">
        <v>4827</v>
      </c>
    </row>
    <row r="489" spans="1:2" x14ac:dyDescent="0.5">
      <c r="A489">
        <v>528.32098388671875</v>
      </c>
      <c r="B489">
        <v>1861</v>
      </c>
    </row>
    <row r="490" spans="1:2" x14ac:dyDescent="0.5">
      <c r="A490">
        <v>528.33099365234375</v>
      </c>
      <c r="B490">
        <v>541</v>
      </c>
    </row>
    <row r="491" spans="1:2" x14ac:dyDescent="0.5">
      <c r="A491">
        <v>528.34100341796875</v>
      </c>
      <c r="B491">
        <v>263.20001220703125</v>
      </c>
    </row>
    <row r="492" spans="1:2" x14ac:dyDescent="0.5">
      <c r="A492">
        <v>528.35101318359375</v>
      </c>
      <c r="B492">
        <v>235.30000305175781</v>
      </c>
    </row>
    <row r="493" spans="1:2" x14ac:dyDescent="0.5">
      <c r="A493">
        <v>528.36102294921875</v>
      </c>
      <c r="B493">
        <v>197.80000305175781</v>
      </c>
    </row>
    <row r="494" spans="1:2" x14ac:dyDescent="0.5">
      <c r="A494">
        <v>528.3709716796875</v>
      </c>
      <c r="B494">
        <v>164.80000305175781</v>
      </c>
    </row>
    <row r="495" spans="1:2" x14ac:dyDescent="0.5">
      <c r="A495">
        <v>528.3809814453125</v>
      </c>
      <c r="B495">
        <v>126</v>
      </c>
    </row>
    <row r="496" spans="1:2" x14ac:dyDescent="0.5">
      <c r="A496">
        <v>528.3909912109375</v>
      </c>
      <c r="B496">
        <v>55.25</v>
      </c>
    </row>
    <row r="497" spans="1:2" x14ac:dyDescent="0.5">
      <c r="A497">
        <v>528.4010009765625</v>
      </c>
      <c r="B497">
        <v>17.75</v>
      </c>
    </row>
    <row r="498" spans="1:2" x14ac:dyDescent="0.5">
      <c r="A498">
        <v>528.4110107421875</v>
      </c>
      <c r="B498">
        <v>24.75</v>
      </c>
    </row>
    <row r="499" spans="1:2" x14ac:dyDescent="0.5">
      <c r="A499">
        <v>528.4210205078125</v>
      </c>
      <c r="B499">
        <v>27</v>
      </c>
    </row>
    <row r="500" spans="1:2" x14ac:dyDescent="0.5">
      <c r="A500">
        <v>528.4310302734375</v>
      </c>
      <c r="B500">
        <v>39.75</v>
      </c>
    </row>
    <row r="501" spans="1:2" x14ac:dyDescent="0.5">
      <c r="A501">
        <v>528.44097900390625</v>
      </c>
      <c r="B501">
        <v>62</v>
      </c>
    </row>
    <row r="502" spans="1:2" x14ac:dyDescent="0.5">
      <c r="A502">
        <v>528.45098876953125</v>
      </c>
      <c r="B502">
        <v>61.25</v>
      </c>
    </row>
    <row r="503" spans="1:2" x14ac:dyDescent="0.5">
      <c r="A503">
        <v>528.46099853515625</v>
      </c>
      <c r="B503">
        <v>49.5</v>
      </c>
    </row>
    <row r="504" spans="1:2" x14ac:dyDescent="0.5">
      <c r="A504">
        <v>528.47100830078125</v>
      </c>
      <c r="B504">
        <v>33.25</v>
      </c>
    </row>
    <row r="505" spans="1:2" x14ac:dyDescent="0.5">
      <c r="A505">
        <v>528.48101806640625</v>
      </c>
      <c r="B505">
        <v>15.5</v>
      </c>
    </row>
    <row r="506" spans="1:2" x14ac:dyDescent="0.5">
      <c r="A506">
        <v>528.49102783203125</v>
      </c>
      <c r="B506">
        <v>7</v>
      </c>
    </row>
    <row r="507" spans="1:2" x14ac:dyDescent="0.5">
      <c r="A507">
        <v>528.5009765625</v>
      </c>
      <c r="B507">
        <v>7.5</v>
      </c>
    </row>
    <row r="508" spans="1:2" x14ac:dyDescent="0.5">
      <c r="A508">
        <v>528.510986328125</v>
      </c>
      <c r="B508">
        <v>13</v>
      </c>
    </row>
    <row r="509" spans="1:2" x14ac:dyDescent="0.5">
      <c r="A509">
        <v>528.52099609375</v>
      </c>
      <c r="B509">
        <v>11.75</v>
      </c>
    </row>
    <row r="510" spans="1:2" x14ac:dyDescent="0.5">
      <c r="A510">
        <v>528.531005859375</v>
      </c>
      <c r="B510">
        <v>11.25</v>
      </c>
    </row>
    <row r="511" spans="1:2" x14ac:dyDescent="0.5">
      <c r="A511">
        <v>528.541015625</v>
      </c>
      <c r="B511">
        <v>21.75</v>
      </c>
    </row>
    <row r="512" spans="1:2" x14ac:dyDescent="0.5">
      <c r="A512">
        <v>528.552001953125</v>
      </c>
      <c r="B512">
        <v>26.5</v>
      </c>
    </row>
    <row r="513" spans="1:2" x14ac:dyDescent="0.5">
      <c r="A513">
        <v>528.56201171875</v>
      </c>
      <c r="B513">
        <v>17</v>
      </c>
    </row>
    <row r="514" spans="1:2" x14ac:dyDescent="0.5">
      <c r="A514">
        <v>528.572021484375</v>
      </c>
      <c r="B514">
        <v>8.5</v>
      </c>
    </row>
    <row r="515" spans="1:2" x14ac:dyDescent="0.5">
      <c r="A515">
        <v>528.58197021484375</v>
      </c>
      <c r="B515">
        <v>9.75</v>
      </c>
    </row>
    <row r="516" spans="1:2" x14ac:dyDescent="0.5">
      <c r="A516">
        <v>528.59197998046875</v>
      </c>
      <c r="B516">
        <v>22.25</v>
      </c>
    </row>
    <row r="517" spans="1:2" x14ac:dyDescent="0.5">
      <c r="A517">
        <v>528.60198974609375</v>
      </c>
      <c r="B517">
        <v>31.25</v>
      </c>
    </row>
    <row r="518" spans="1:2" x14ac:dyDescent="0.5">
      <c r="A518">
        <v>528.61199951171875</v>
      </c>
      <c r="B518">
        <v>49.5</v>
      </c>
    </row>
    <row r="519" spans="1:2" x14ac:dyDescent="0.5">
      <c r="A519">
        <v>528.62200927734375</v>
      </c>
      <c r="B519">
        <v>75.5</v>
      </c>
    </row>
    <row r="520" spans="1:2" x14ac:dyDescent="0.5">
      <c r="A520">
        <v>528.63201904296875</v>
      </c>
      <c r="B520">
        <v>58.25</v>
      </c>
    </row>
    <row r="521" spans="1:2" x14ac:dyDescent="0.5">
      <c r="A521">
        <v>528.64202880859375</v>
      </c>
      <c r="B521">
        <v>28</v>
      </c>
    </row>
    <row r="522" spans="1:2" x14ac:dyDescent="0.5">
      <c r="A522">
        <v>528.6519775390625</v>
      </c>
      <c r="B522">
        <v>38.75</v>
      </c>
    </row>
    <row r="523" spans="1:2" x14ac:dyDescent="0.5">
      <c r="A523">
        <v>528.6619873046875</v>
      </c>
      <c r="B523">
        <v>54.5</v>
      </c>
    </row>
    <row r="524" spans="1:2" x14ac:dyDescent="0.5">
      <c r="A524">
        <v>528.6719970703125</v>
      </c>
      <c r="B524">
        <v>38</v>
      </c>
    </row>
    <row r="525" spans="1:2" x14ac:dyDescent="0.5">
      <c r="A525">
        <v>528.6820068359375</v>
      </c>
      <c r="B525">
        <v>30</v>
      </c>
    </row>
    <row r="526" spans="1:2" x14ac:dyDescent="0.5">
      <c r="A526">
        <v>528.6920166015625</v>
      </c>
      <c r="B526">
        <v>56</v>
      </c>
    </row>
    <row r="527" spans="1:2" x14ac:dyDescent="0.5">
      <c r="A527">
        <v>528.7020263671875</v>
      </c>
      <c r="B527">
        <v>112.5</v>
      </c>
    </row>
    <row r="528" spans="1:2" x14ac:dyDescent="0.5">
      <c r="A528">
        <v>528.71197509765625</v>
      </c>
      <c r="B528">
        <v>165</v>
      </c>
    </row>
    <row r="529" spans="1:2" x14ac:dyDescent="0.5">
      <c r="A529">
        <v>528.72198486328125</v>
      </c>
      <c r="B529">
        <v>168.80000305175781</v>
      </c>
    </row>
    <row r="530" spans="1:2" x14ac:dyDescent="0.5">
      <c r="A530">
        <v>528.73199462890625</v>
      </c>
      <c r="B530">
        <v>166.30000305175781</v>
      </c>
    </row>
    <row r="531" spans="1:2" x14ac:dyDescent="0.5">
      <c r="A531">
        <v>528.74200439453125</v>
      </c>
      <c r="B531">
        <v>194.19999694824219</v>
      </c>
    </row>
    <row r="532" spans="1:2" x14ac:dyDescent="0.5">
      <c r="A532">
        <v>528.75201416015625</v>
      </c>
      <c r="B532">
        <v>191.80000305175781</v>
      </c>
    </row>
    <row r="533" spans="1:2" x14ac:dyDescent="0.5">
      <c r="A533">
        <v>528.76202392578125</v>
      </c>
      <c r="B533">
        <v>207.5</v>
      </c>
    </row>
    <row r="534" spans="1:2" x14ac:dyDescent="0.5">
      <c r="A534">
        <v>528.77197265625</v>
      </c>
      <c r="B534">
        <v>464</v>
      </c>
    </row>
    <row r="535" spans="1:2" x14ac:dyDescent="0.5">
      <c r="A535">
        <v>528.781982421875</v>
      </c>
      <c r="B535">
        <v>1131</v>
      </c>
    </row>
    <row r="536" spans="1:2" x14ac:dyDescent="0.5">
      <c r="A536">
        <v>528.7919921875</v>
      </c>
      <c r="B536">
        <v>1908</v>
      </c>
    </row>
    <row r="537" spans="1:2" x14ac:dyDescent="0.5">
      <c r="A537">
        <v>528.802001953125</v>
      </c>
      <c r="B537">
        <v>1950</v>
      </c>
    </row>
    <row r="538" spans="1:2" x14ac:dyDescent="0.5">
      <c r="A538">
        <v>528.81201171875</v>
      </c>
      <c r="B538">
        <v>1230</v>
      </c>
    </row>
    <row r="539" spans="1:2" x14ac:dyDescent="0.5">
      <c r="A539">
        <v>528.822998046875</v>
      </c>
      <c r="B539">
        <v>612.5</v>
      </c>
    </row>
    <row r="540" spans="1:2" x14ac:dyDescent="0.5">
      <c r="A540">
        <v>528.8330078125</v>
      </c>
      <c r="B540">
        <v>350.70001220703125</v>
      </c>
    </row>
    <row r="541" spans="1:2" x14ac:dyDescent="0.5">
      <c r="A541">
        <v>528.843017578125</v>
      </c>
      <c r="B541">
        <v>304.29998779296875</v>
      </c>
    </row>
    <row r="542" spans="1:2" x14ac:dyDescent="0.5">
      <c r="A542">
        <v>528.85302734375</v>
      </c>
      <c r="B542">
        <v>351.5</v>
      </c>
    </row>
    <row r="543" spans="1:2" x14ac:dyDescent="0.5">
      <c r="A543">
        <v>528.86297607421875</v>
      </c>
      <c r="B543">
        <v>326</v>
      </c>
    </row>
    <row r="544" spans="1:2" x14ac:dyDescent="0.5">
      <c r="A544">
        <v>528.87298583984375</v>
      </c>
      <c r="B544">
        <v>240.5</v>
      </c>
    </row>
    <row r="545" spans="1:2" x14ac:dyDescent="0.5">
      <c r="A545">
        <v>528.88299560546875</v>
      </c>
      <c r="B545">
        <v>159.5</v>
      </c>
    </row>
    <row r="546" spans="1:2" x14ac:dyDescent="0.5">
      <c r="A546">
        <v>528.89300537109375</v>
      </c>
      <c r="B546">
        <v>87.75</v>
      </c>
    </row>
    <row r="547" spans="1:2" x14ac:dyDescent="0.5">
      <c r="A547">
        <v>528.90301513671875</v>
      </c>
      <c r="B547">
        <v>51.25</v>
      </c>
    </row>
    <row r="548" spans="1:2" x14ac:dyDescent="0.5">
      <c r="A548">
        <v>528.91302490234375</v>
      </c>
      <c r="B548">
        <v>63.25</v>
      </c>
    </row>
    <row r="549" spans="1:2" x14ac:dyDescent="0.5">
      <c r="A549">
        <v>528.9229736328125</v>
      </c>
      <c r="B549">
        <v>66.75</v>
      </c>
    </row>
    <row r="550" spans="1:2" x14ac:dyDescent="0.5">
      <c r="A550">
        <v>528.9329833984375</v>
      </c>
      <c r="B550">
        <v>31.5</v>
      </c>
    </row>
    <row r="551" spans="1:2" x14ac:dyDescent="0.5">
      <c r="A551">
        <v>528.9429931640625</v>
      </c>
      <c r="B551">
        <v>8</v>
      </c>
    </row>
    <row r="552" spans="1:2" x14ac:dyDescent="0.5">
      <c r="A552">
        <v>528.9530029296875</v>
      </c>
      <c r="B552">
        <v>20.5</v>
      </c>
    </row>
    <row r="553" spans="1:2" x14ac:dyDescent="0.5">
      <c r="A553">
        <v>528.9630126953125</v>
      </c>
      <c r="B553">
        <v>84.75</v>
      </c>
    </row>
    <row r="554" spans="1:2" x14ac:dyDescent="0.5">
      <c r="A554">
        <v>528.9730224609375</v>
      </c>
      <c r="B554">
        <v>147.5</v>
      </c>
    </row>
    <row r="555" spans="1:2" x14ac:dyDescent="0.5">
      <c r="A555">
        <v>528.98297119140625</v>
      </c>
      <c r="B555">
        <v>111</v>
      </c>
    </row>
    <row r="556" spans="1:2" x14ac:dyDescent="0.5">
      <c r="A556">
        <v>528.99298095703125</v>
      </c>
      <c r="B556">
        <v>55.5</v>
      </c>
    </row>
    <row r="557" spans="1:2" x14ac:dyDescent="0.5">
      <c r="A557">
        <v>529.00299072265625</v>
      </c>
      <c r="B557">
        <v>53</v>
      </c>
    </row>
    <row r="558" spans="1:2" x14ac:dyDescent="0.5">
      <c r="A558">
        <v>529.01300048828125</v>
      </c>
      <c r="B558">
        <v>62.5</v>
      </c>
    </row>
    <row r="559" spans="1:2" x14ac:dyDescent="0.5">
      <c r="A559">
        <v>529.02301025390625</v>
      </c>
      <c r="B559">
        <v>64.75</v>
      </c>
    </row>
    <row r="560" spans="1:2" x14ac:dyDescent="0.5">
      <c r="A560">
        <v>529.03302001953125</v>
      </c>
      <c r="B560">
        <v>67</v>
      </c>
    </row>
    <row r="561" spans="1:2" x14ac:dyDescent="0.5">
      <c r="A561">
        <v>529.04302978515625</v>
      </c>
      <c r="B561">
        <v>63.5</v>
      </c>
    </row>
    <row r="562" spans="1:2" x14ac:dyDescent="0.5">
      <c r="A562">
        <v>529.052978515625</v>
      </c>
      <c r="B562">
        <v>36.25</v>
      </c>
    </row>
    <row r="563" spans="1:2" x14ac:dyDescent="0.5">
      <c r="A563">
        <v>529.06298828125</v>
      </c>
      <c r="B563">
        <v>12.5</v>
      </c>
    </row>
    <row r="564" spans="1:2" x14ac:dyDescent="0.5">
      <c r="A564">
        <v>529.072998046875</v>
      </c>
      <c r="B564">
        <v>20.5</v>
      </c>
    </row>
    <row r="565" spans="1:2" x14ac:dyDescent="0.5">
      <c r="A565">
        <v>529.0830078125</v>
      </c>
      <c r="B565">
        <v>36.25</v>
      </c>
    </row>
    <row r="566" spans="1:2" x14ac:dyDescent="0.5">
      <c r="A566">
        <v>529.093994140625</v>
      </c>
      <c r="B566">
        <v>39</v>
      </c>
    </row>
    <row r="567" spans="1:2" x14ac:dyDescent="0.5">
      <c r="A567">
        <v>529.10400390625</v>
      </c>
      <c r="B567">
        <v>73.25</v>
      </c>
    </row>
    <row r="568" spans="1:2" x14ac:dyDescent="0.5">
      <c r="A568">
        <v>529.114013671875</v>
      </c>
      <c r="B568">
        <v>110.30000305175781</v>
      </c>
    </row>
    <row r="569" spans="1:2" x14ac:dyDescent="0.5">
      <c r="A569">
        <v>529.1240234375</v>
      </c>
      <c r="B569">
        <v>81.75</v>
      </c>
    </row>
    <row r="570" spans="1:2" x14ac:dyDescent="0.5">
      <c r="A570">
        <v>529.13397216796875</v>
      </c>
      <c r="B570">
        <v>38</v>
      </c>
    </row>
    <row r="571" spans="1:2" x14ac:dyDescent="0.5">
      <c r="A571">
        <v>529.14398193359375</v>
      </c>
      <c r="B571">
        <v>15.25</v>
      </c>
    </row>
    <row r="572" spans="1:2" x14ac:dyDescent="0.5">
      <c r="A572">
        <v>529.15399169921875</v>
      </c>
      <c r="B572">
        <v>4.75</v>
      </c>
    </row>
    <row r="573" spans="1:2" x14ac:dyDescent="0.5">
      <c r="A573">
        <v>529.16400146484375</v>
      </c>
      <c r="B573">
        <v>5</v>
      </c>
    </row>
    <row r="574" spans="1:2" x14ac:dyDescent="0.5">
      <c r="A574">
        <v>529.17401123046875</v>
      </c>
      <c r="B574">
        <v>13.75</v>
      </c>
    </row>
    <row r="575" spans="1:2" x14ac:dyDescent="0.5">
      <c r="A575">
        <v>529.18402099609375</v>
      </c>
      <c r="B575">
        <v>40</v>
      </c>
    </row>
    <row r="576" spans="1:2" x14ac:dyDescent="0.5">
      <c r="A576">
        <v>529.1939697265625</v>
      </c>
      <c r="B576">
        <v>57.25</v>
      </c>
    </row>
    <row r="577" spans="1:2" x14ac:dyDescent="0.5">
      <c r="A577">
        <v>529.2039794921875</v>
      </c>
      <c r="B577">
        <v>39</v>
      </c>
    </row>
    <row r="578" spans="1:2" x14ac:dyDescent="0.5">
      <c r="A578">
        <v>529.2139892578125</v>
      </c>
      <c r="B578">
        <v>37.75</v>
      </c>
    </row>
    <row r="579" spans="1:2" x14ac:dyDescent="0.5">
      <c r="A579">
        <v>529.2239990234375</v>
      </c>
      <c r="B579">
        <v>76.5</v>
      </c>
    </row>
    <row r="580" spans="1:2" x14ac:dyDescent="0.5">
      <c r="A580">
        <v>529.2340087890625</v>
      </c>
      <c r="B580">
        <v>87.5</v>
      </c>
    </row>
    <row r="581" spans="1:2" x14ac:dyDescent="0.5">
      <c r="A581">
        <v>529.2440185546875</v>
      </c>
      <c r="B581">
        <v>63.75</v>
      </c>
    </row>
    <row r="582" spans="1:2" x14ac:dyDescent="0.5">
      <c r="A582">
        <v>529.2540283203125</v>
      </c>
      <c r="B582">
        <v>54.5</v>
      </c>
    </row>
    <row r="583" spans="1:2" x14ac:dyDescent="0.5">
      <c r="A583">
        <v>529.26397705078125</v>
      </c>
      <c r="B583">
        <v>53.25</v>
      </c>
    </row>
    <row r="584" spans="1:2" x14ac:dyDescent="0.5">
      <c r="A584">
        <v>529.27398681640625</v>
      </c>
      <c r="B584">
        <v>72.75</v>
      </c>
    </row>
    <row r="585" spans="1:2" x14ac:dyDescent="0.5">
      <c r="A585">
        <v>529.28399658203125</v>
      </c>
      <c r="B585">
        <v>165</v>
      </c>
    </row>
    <row r="586" spans="1:2" x14ac:dyDescent="0.5">
      <c r="A586">
        <v>529.29400634765625</v>
      </c>
      <c r="B586">
        <v>341.29998779296875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26.5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1.2255352011131608E-2</v>
      </c>
      <c r="M1">
        <f>I$7*(L$1*J1) + $I$4</f>
        <v>2596.4765120280604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2.1581857211265186E-5</v>
      </c>
      <c r="O1">
        <f>I$10*(N$1*J1) + $I$4</f>
        <v>5.5136836583991684</v>
      </c>
      <c r="P1">
        <f>IF(ISNUMBER(D1),SUM(M1,O1)-$I$4,"")</f>
        <v>2601.9901956864596</v>
      </c>
      <c r="Q1">
        <f>IF(ISNUMBER(P1),P1-E1,"")</f>
        <v>2601.9901956864596</v>
      </c>
      <c r="R1">
        <f>IF(ISNUMBER(P1),Q1*Q1,"")</f>
        <v>6770352.9784484608</v>
      </c>
      <c r="S1">
        <f>IF(ISNUMBER(P1),((IF(P1&gt;E1,I$5*(P1-E1),P1-E1)))^2,"")</f>
        <v>6770352.9784484608</v>
      </c>
      <c r="T1">
        <f>IF(ISNUMBER(P1),(M1*D1),"")</f>
        <v>1359966.8543800937</v>
      </c>
    </row>
    <row r="2" spans="1:20" ht="14.7" thickTop="1" x14ac:dyDescent="0.5">
      <c r="A2">
        <v>523.44500732421875</v>
      </c>
      <c r="B2">
        <v>34.75</v>
      </c>
      <c r="C2" s="2" t="s">
        <v>22</v>
      </c>
      <c r="D2">
        <v>524.27398681640625</v>
      </c>
      <c r="E2">
        <v>18020</v>
      </c>
      <c r="F2" s="3" t="s">
        <v>25</v>
      </c>
      <c r="G2" s="4">
        <v>4.12091064453125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7.9608157328969503E-2</v>
      </c>
      <c r="M2">
        <f>I$7*((L$1*J2)+(L$2*J1)) + $I$4</f>
        <v>18426.52601433609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5.3421750289963841E-4</v>
      </c>
      <c r="O2">
        <f>I$10*((N$1*J2)+(N$2*J1)) + $I$4</f>
        <v>139.79414899276927</v>
      </c>
      <c r="P2">
        <f t="shared" ref="P2:P30" si="3">IF(ISNUMBER(D2),SUM(M2,O2)-$I$4,"")</f>
        <v>18566.320163328859</v>
      </c>
      <c r="Q2">
        <f t="shared" ref="Q2:Q30" si="4">IF(ISNUMBER(P2),P2-E2,"")</f>
        <v>546.32016332885905</v>
      </c>
      <c r="R2">
        <f t="shared" ref="R2:R30" si="5">IF(ISNUMBER(P2),Q2*Q2,"")</f>
        <v>298465.72085967124</v>
      </c>
      <c r="S2">
        <f t="shared" ref="S2:S30" si="6">IF(ISNUMBER(P2),((IF(P2&gt;E2,I$5*(P2-E2),P2-E2)))^2,"")</f>
        <v>298465.72085967124</v>
      </c>
      <c r="T2">
        <f t="shared" ref="T2:T30" si="7">IF(ISNUMBER(P2),(M2*D2),"")</f>
        <v>9660548.2567122057</v>
      </c>
    </row>
    <row r="3" spans="1:20" x14ac:dyDescent="0.5">
      <c r="A3">
        <v>523.45501708984375</v>
      </c>
      <c r="B3">
        <v>34.5</v>
      </c>
      <c r="D3">
        <v>524.77398681640625</v>
      </c>
      <c r="E3">
        <v>59040</v>
      </c>
      <c r="F3" s="7" t="s">
        <v>19</v>
      </c>
      <c r="G3" s="8">
        <f>IF(ISBLANK(G2),"",$G$2*$G$6)</f>
        <v>8.2418212890625</v>
      </c>
      <c r="H3" s="21" t="s">
        <v>435</v>
      </c>
      <c r="I3" s="21">
        <v>6.0000001290910472</v>
      </c>
      <c r="J3">
        <f>'hidden params'!J3</f>
        <v>0.20220994369181175</v>
      </c>
      <c r="K3">
        <f t="shared" si="0"/>
        <v>2</v>
      </c>
      <c r="L3">
        <f t="shared" si="1"/>
        <v>0.21546568439472782</v>
      </c>
      <c r="M3">
        <f>I$7*((L$1*J3)+(L$2*J2)+(L$3*J1)) + $I$4</f>
        <v>56310.421090650925</v>
      </c>
      <c r="N3">
        <f t="shared" si="2"/>
        <v>5.6960104285616788E-3</v>
      </c>
      <c r="O3">
        <f>I$10*((N$1*J3)+(N$2*J2)+(N$3*J1)) + $I$4</f>
        <v>1538.3375142041616</v>
      </c>
      <c r="P3">
        <f t="shared" si="3"/>
        <v>57848.758604855087</v>
      </c>
      <c r="Q3">
        <f t="shared" si="4"/>
        <v>-1191.2413951449125</v>
      </c>
      <c r="R3">
        <f t="shared" si="5"/>
        <v>1419056.0615067976</v>
      </c>
      <c r="S3">
        <f t="shared" si="6"/>
        <v>1419056.0615067976</v>
      </c>
      <c r="T3">
        <f t="shared" si="7"/>
        <v>29550244.175051533</v>
      </c>
    </row>
    <row r="4" spans="1:20" x14ac:dyDescent="0.5">
      <c r="A4">
        <v>523.46502685546875</v>
      </c>
      <c r="B4">
        <v>19</v>
      </c>
      <c r="D4">
        <v>525.28497314453125</v>
      </c>
      <c r="E4">
        <v>105500</v>
      </c>
      <c r="F4" s="5" t="s">
        <v>26</v>
      </c>
      <c r="G4" s="6">
        <v>526.37701416015625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0.31102649449685493</v>
      </c>
      <c r="M4">
        <f>I$7*((L$1*J4)+(L$2*J3)+(L$3*J2)+(L$4*J1)) + $I$4</f>
        <v>96867.149104926822</v>
      </c>
      <c r="N4">
        <f t="shared" si="2"/>
        <v>3.3979152090039044E-2</v>
      </c>
      <c r="O4">
        <f>I$10*((N$1*J4)+(N$2*J3)+(N$3*J2)+(N$4*J1)) + $I$4</f>
        <v>9583.2983015783193</v>
      </c>
      <c r="P4">
        <f t="shared" si="3"/>
        <v>106450.44740650515</v>
      </c>
      <c r="Q4">
        <f t="shared" si="4"/>
        <v>950.44740650514723</v>
      </c>
      <c r="R4">
        <f t="shared" si="5"/>
        <v>903350.27253236063</v>
      </c>
      <c r="S4">
        <f t="shared" si="6"/>
        <v>903350.27253236063</v>
      </c>
      <c r="T4">
        <f t="shared" si="7"/>
        <v>50882857.816168793</v>
      </c>
    </row>
    <row r="5" spans="1:20" ht="14.7" thickBot="1" x14ac:dyDescent="0.55000000000000004">
      <c r="A5">
        <v>523.4749755859375</v>
      </c>
      <c r="B5">
        <v>7.5</v>
      </c>
      <c r="D5">
        <v>525.78497314453125</v>
      </c>
      <c r="E5">
        <v>140800</v>
      </c>
      <c r="F5" s="9" t="s">
        <v>27</v>
      </c>
      <c r="G5" s="10">
        <f>($G$4-1.00794)*$G$6</f>
        <v>1050.7381483203126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0.25254524123026645</v>
      </c>
      <c r="M5">
        <f>I$7*((L$1*J5)+(L$2*J4)+(L$3*J3)+(L$4*J2)+(L$5*J1)) + $I$4</f>
        <v>103191.09514887436</v>
      </c>
      <c r="N5">
        <f t="shared" si="2"/>
        <v>0.12290169242510572</v>
      </c>
      <c r="O5">
        <f>I$10*((N$1*J5)+(N$2*J4)+(N$3*J3)+(N$4*J2)+(N$5*J1)) + $I$4</f>
        <v>36916.51407968194</v>
      </c>
      <c r="P5">
        <f t="shared" si="3"/>
        <v>140107.60922855631</v>
      </c>
      <c r="Q5">
        <f t="shared" si="4"/>
        <v>-692.39077144369367</v>
      </c>
      <c r="R5">
        <f t="shared" si="5"/>
        <v>479404.98038039322</v>
      </c>
      <c r="S5">
        <f t="shared" si="6"/>
        <v>479404.98038039322</v>
      </c>
      <c r="T5">
        <f t="shared" si="7"/>
        <v>54256327.191605672</v>
      </c>
    </row>
    <row r="6" spans="1:20" ht="14.7" thickTop="1" x14ac:dyDescent="0.5">
      <c r="A6">
        <v>523.4849853515625</v>
      </c>
      <c r="B6">
        <v>9.5</v>
      </c>
      <c r="D6">
        <v>526.2860107421875</v>
      </c>
      <c r="E6">
        <v>160300</v>
      </c>
      <c r="F6" t="s">
        <v>28</v>
      </c>
      <c r="G6">
        <v>2</v>
      </c>
      <c r="H6" t="s">
        <v>437</v>
      </c>
      <c r="I6">
        <f>SUM(S1:S30)</f>
        <v>27679065.297685191</v>
      </c>
      <c r="J6">
        <f>'hidden params'!J6</f>
        <v>1.5654537401586068E-3</v>
      </c>
      <c r="K6">
        <f t="shared" si="0"/>
        <v>5</v>
      </c>
      <c r="L6">
        <f t="shared" si="1"/>
        <v>0.1093653458145797</v>
      </c>
      <c r="M6">
        <f>I$7*((L$1*J6)+(L$2*J5)+(L$3*J4)+(L$4*J3)+(L$5*J2)+(L$6*J1)) + $I$4</f>
        <v>71060.903480070381</v>
      </c>
      <c r="N6">
        <f t="shared" si="2"/>
        <v>0.27135458841586452</v>
      </c>
      <c r="O6">
        <f>I$10*((N$1*J6)+(N$2*J5)+(N$3*J4)+(N$4*J3)+(N$5*J2)+(N$6*J1)) + $I$4</f>
        <v>90022.517649020854</v>
      </c>
      <c r="P6">
        <f t="shared" si="3"/>
        <v>161083.42112909124</v>
      </c>
      <c r="Q6">
        <f t="shared" si="4"/>
        <v>783.42112909123534</v>
      </c>
      <c r="R6">
        <f t="shared" si="5"/>
        <v>613748.66550658608</v>
      </c>
      <c r="S6">
        <f t="shared" si="6"/>
        <v>613748.66550658608</v>
      </c>
      <c r="T6">
        <f t="shared" si="7"/>
        <v>37398359.412261866</v>
      </c>
    </row>
    <row r="7" spans="1:20" x14ac:dyDescent="0.5">
      <c r="A7">
        <v>523.4949951171875</v>
      </c>
      <c r="B7">
        <v>8.75</v>
      </c>
      <c r="D7">
        <v>526.7860107421875</v>
      </c>
      <c r="E7">
        <v>170400</v>
      </c>
      <c r="F7" t="s">
        <v>29</v>
      </c>
      <c r="G7" s="11">
        <v>0.10000000149011612</v>
      </c>
      <c r="H7" s="21" t="s">
        <v>438</v>
      </c>
      <c r="I7" s="21">
        <v>211864.70283918941</v>
      </c>
      <c r="J7">
        <f>'hidden params'!J7</f>
        <v>2.2288478874357397E-4</v>
      </c>
      <c r="K7">
        <f t="shared" si="0"/>
        <v>6</v>
      </c>
      <c r="L7">
        <f t="shared" si="1"/>
        <v>1.9733724372992048E-2</v>
      </c>
      <c r="M7">
        <f>I$7*((L$1*J7)+(L$2*J6)+(L$3*J5)+(L$4*J4)+(L$5*J3)+(L$6*J2)+(L$7*J1)) + $I$4</f>
        <v>32630.056402983479</v>
      </c>
      <c r="N7">
        <f t="shared" si="2"/>
        <v>0.34421787610285115</v>
      </c>
      <c r="O7">
        <f>I$10*((N$1*J7)+(N$2*J6)+(N$3*J5)+(N$4*J4)+(N$5*J3)+(N$6*J2)+(N$7*J1)) + $I$4</f>
        <v>136391.59863080949</v>
      </c>
      <c r="P7">
        <f t="shared" si="3"/>
        <v>169021.65503379295</v>
      </c>
      <c r="Q7">
        <f t="shared" si="4"/>
        <v>-1378.3449662070489</v>
      </c>
      <c r="R7">
        <f t="shared" si="5"/>
        <v>1899834.8458683107</v>
      </c>
      <c r="S7">
        <f t="shared" si="6"/>
        <v>1899834.8458683107</v>
      </c>
      <c r="T7">
        <f t="shared" si="7"/>
        <v>17189057.242820241</v>
      </c>
    </row>
    <row r="8" spans="1:20" x14ac:dyDescent="0.5">
      <c r="A8">
        <v>523.5050048828125</v>
      </c>
      <c r="B8">
        <v>4.75</v>
      </c>
      <c r="D8">
        <v>527.2979736328125</v>
      </c>
      <c r="E8">
        <v>129100</v>
      </c>
      <c r="F8" t="s">
        <v>30</v>
      </c>
      <c r="G8" s="11">
        <v>2.9999999329447746E-2</v>
      </c>
      <c r="H8" s="21" t="s">
        <v>439</v>
      </c>
      <c r="I8" s="21">
        <v>0.51983816419197748</v>
      </c>
      <c r="J8">
        <f>'hidden params'!J8</f>
        <v>2.8200854503395628E-5</v>
      </c>
      <c r="K8">
        <f t="shared" si="0"/>
        <v>7</v>
      </c>
      <c r="L8">
        <f t="shared" si="1"/>
        <v>3.9399223584527465E-10</v>
      </c>
      <c r="M8">
        <f>I$7*((L$1*J8)+(L$2*J7)+(L$3*J6)+(L$4*J5)+(L$5*J4)+(L$6*J3)+(L$7*J2)+(L$8*J1)) + $I$4</f>
        <v>10535.547679627227</v>
      </c>
      <c r="N8">
        <f t="shared" si="2"/>
        <v>0.20568025876814849</v>
      </c>
      <c r="O8">
        <f>I$10*((N$1*J8)+(N$2*J7)+(N$3*J6)+(N$4*J5)+(N$5*J4)+(N$6*J3)+(N$7*J2)+(N$8*J1)) + $I$4</f>
        <v>121042.99053405362</v>
      </c>
      <c r="P8">
        <f t="shared" si="3"/>
        <v>131578.53821368085</v>
      </c>
      <c r="Q8">
        <f t="shared" si="4"/>
        <v>2478.5382136808475</v>
      </c>
      <c r="R8">
        <f t="shared" si="5"/>
        <v>6143151.6766762463</v>
      </c>
      <c r="S8">
        <f t="shared" si="6"/>
        <v>6143151.6766762463</v>
      </c>
      <c r="T8">
        <f t="shared" si="7"/>
        <v>5555372.942579316</v>
      </c>
    </row>
    <row r="9" spans="1:20" x14ac:dyDescent="0.5">
      <c r="A9">
        <v>523.5150146484375</v>
      </c>
      <c r="B9">
        <v>5.75</v>
      </c>
      <c r="D9">
        <v>527.79901123046875</v>
      </c>
      <c r="E9">
        <v>63220</v>
      </c>
      <c r="F9" t="s">
        <v>31</v>
      </c>
      <c r="G9">
        <v>6</v>
      </c>
      <c r="H9" t="s">
        <v>445</v>
      </c>
      <c r="I9">
        <f>I3*I8</f>
        <v>3.1190290522583179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2610.7921751580629</v>
      </c>
      <c r="N9">
        <f t="shared" si="2"/>
        <v>1.9393298457514203E-2</v>
      </c>
      <c r="O9">
        <f>I$10*((N$1*J9)+(N$2*J8)+(N$3*J7)+(N$4*J6)+(N$5*J5)+(N$6*J4)+(N$7*J3)+(N$8*J2)+(N$9*J1)) + $I$4</f>
        <v>58039.837220924943</v>
      </c>
      <c r="P9">
        <f t="shared" si="3"/>
        <v>60650.629396083008</v>
      </c>
      <c r="Q9">
        <f t="shared" si="4"/>
        <v>-2569.370603916992</v>
      </c>
      <c r="R9">
        <f t="shared" si="5"/>
        <v>6601665.3002727684</v>
      </c>
      <c r="S9">
        <f t="shared" si="6"/>
        <v>6601665.3002727684</v>
      </c>
      <c r="T9">
        <f t="shared" si="7"/>
        <v>1377973.5285766704</v>
      </c>
    </row>
    <row r="10" spans="1:20" x14ac:dyDescent="0.5">
      <c r="A10">
        <v>523.5250244140625</v>
      </c>
      <c r="B10">
        <v>11.5</v>
      </c>
      <c r="D10">
        <v>528.301025390625</v>
      </c>
      <c r="E10">
        <v>19750</v>
      </c>
      <c r="F10" s="2" t="s">
        <v>22</v>
      </c>
      <c r="G10">
        <v>524.27740478515625</v>
      </c>
      <c r="H10" s="22" t="s">
        <v>454</v>
      </c>
      <c r="I10" s="22">
        <v>255477.71929105176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527.04774970352537</v>
      </c>
      <c r="N10">
        <f t="shared" si="2"/>
        <v>0</v>
      </c>
      <c r="O10">
        <f>I$10*((N1*J$10)+(N2*J$9)+(N3*J$8)+(N4*J$7)+(N5*J$6)+(N6*J$5)+(N7*J$4)+(N8*J$3)+(N9*J$2)+(N10*J$1)) + $I$4</f>
        <v>18643.296459151305</v>
      </c>
      <c r="P10">
        <f t="shared" si="3"/>
        <v>19170.344208854829</v>
      </c>
      <c r="Q10">
        <f t="shared" si="4"/>
        <v>-579.65579114517095</v>
      </c>
      <c r="R10">
        <f t="shared" si="5"/>
        <v>336000.83620813407</v>
      </c>
      <c r="S10">
        <f t="shared" si="6"/>
        <v>336000.83620813407</v>
      </c>
      <c r="T10">
        <f t="shared" si="7"/>
        <v>278439.86659819394</v>
      </c>
    </row>
    <row r="11" spans="1:20" x14ac:dyDescent="0.5">
      <c r="A11">
        <v>523.53497314453125</v>
      </c>
      <c r="B11">
        <v>30</v>
      </c>
      <c r="D11">
        <v>528.802001953125</v>
      </c>
      <c r="E11">
        <v>5798</v>
      </c>
      <c r="F11" s="2" t="s">
        <v>32</v>
      </c>
      <c r="G11">
        <v>528.3983154296875</v>
      </c>
      <c r="H11" s="22" t="s">
        <v>455</v>
      </c>
      <c r="I11" s="22">
        <v>0.77418462069880889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90.189876510212557</v>
      </c>
      <c r="N11">
        <f t="shared" si="2"/>
        <v>0</v>
      </c>
      <c r="O11">
        <f t="shared" ref="O11:O30" si="9">I$10*((N2*J$10)+(N3*J$9)+(N4*J$8)+(N5*J$7)+(N6*J$6)+(N7*J$5)+(N8*J$4)+(N9*J$3)+(N10*J$2)+(N11*J$1)) + $I$4</f>
        <v>4543.6675571288197</v>
      </c>
      <c r="P11">
        <f t="shared" si="3"/>
        <v>4633.857433639032</v>
      </c>
      <c r="Q11">
        <f t="shared" si="4"/>
        <v>-1164.142566360968</v>
      </c>
      <c r="R11">
        <f t="shared" si="5"/>
        <v>1355227.9148135008</v>
      </c>
      <c r="S11">
        <f t="shared" si="6"/>
        <v>1355227.9148135008</v>
      </c>
      <c r="T11">
        <f t="shared" si="7"/>
        <v>47692.587254505524</v>
      </c>
    </row>
    <row r="12" spans="1:20" x14ac:dyDescent="0.5">
      <c r="A12">
        <v>523.54498291015625</v>
      </c>
      <c r="B12">
        <v>42.25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5.5896268270947918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13.445754791244942</v>
      </c>
      <c r="N12">
        <f t="shared" si="2"/>
        <v>0</v>
      </c>
      <c r="O12">
        <f t="shared" si="9"/>
        <v>900.26742762396441</v>
      </c>
      <c r="P12">
        <f t="shared" si="3"/>
        <v>913.7131824152093</v>
      </c>
      <c r="Q12">
        <f t="shared" si="4"/>
        <v>913.7131824152093</v>
      </c>
      <c r="R12">
        <f t="shared" si="5"/>
        <v>834871.77971932956</v>
      </c>
      <c r="S12">
        <f t="shared" si="6"/>
        <v>834871.77971932956</v>
      </c>
      <c r="T12">
        <f t="shared" si="7"/>
        <v>7116.8649287767703</v>
      </c>
    </row>
    <row r="13" spans="1:20" x14ac:dyDescent="0.5">
      <c r="A13">
        <v>523.55499267578125</v>
      </c>
      <c r="B13">
        <v>35.5</v>
      </c>
      <c r="D13">
        <f>D12 + (1/$G$6)</f>
        <v>529.802001953125</v>
      </c>
      <c r="E13">
        <v>0</v>
      </c>
      <c r="F13">
        <v>17040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1.7796804778019273</v>
      </c>
      <c r="N13">
        <f t="shared" si="2"/>
        <v>0</v>
      </c>
      <c r="O13">
        <f t="shared" si="9"/>
        <v>151.29825522046764</v>
      </c>
      <c r="P13">
        <f t="shared" si="3"/>
        <v>153.07793569826956</v>
      </c>
      <c r="Q13">
        <f t="shared" si="4"/>
        <v>153.07793569826956</v>
      </c>
      <c r="R13">
        <f t="shared" si="5"/>
        <v>23432.85439764355</v>
      </c>
      <c r="S13">
        <f t="shared" si="6"/>
        <v>23432.85439764355</v>
      </c>
      <c r="T13">
        <f t="shared" si="7"/>
        <v>942.87827997635509</v>
      </c>
    </row>
    <row r="14" spans="1:20" x14ac:dyDescent="0.5">
      <c r="A14">
        <v>523.56500244140625</v>
      </c>
      <c r="B14">
        <v>44</v>
      </c>
      <c r="D14">
        <f>D13 + (1/$G$6)</f>
        <v>530.302001953125</v>
      </c>
      <c r="E14">
        <v>0</v>
      </c>
      <c r="F14">
        <v>17040</v>
      </c>
      <c r="H14" s="23"/>
      <c r="I14" s="23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0.21046556675141909</v>
      </c>
      <c r="N14">
        <f t="shared" si="2"/>
        <v>0</v>
      </c>
      <c r="O14">
        <f t="shared" si="9"/>
        <v>22.181731623126002</v>
      </c>
      <c r="P14">
        <f t="shared" si="3"/>
        <v>22.392197189877422</v>
      </c>
      <c r="Q14">
        <f t="shared" si="4"/>
        <v>22.392197189877422</v>
      </c>
      <c r="R14">
        <f t="shared" si="5"/>
        <v>501.41049499035432</v>
      </c>
      <c r="S14">
        <f t="shared" si="6"/>
        <v>501.41049499035432</v>
      </c>
      <c r="T14">
        <f t="shared" si="7"/>
        <v>111.61031139047661</v>
      </c>
    </row>
    <row r="15" spans="1:20" x14ac:dyDescent="0.5">
      <c r="A15">
        <v>523.57501220703125</v>
      </c>
      <c r="B15">
        <v>47.5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2.1237048227149186E-2</v>
      </c>
      <c r="N15">
        <f t="shared" si="2"/>
        <v>0</v>
      </c>
      <c r="O15">
        <f t="shared" si="9"/>
        <v>2.8925777215907189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23.5</v>
      </c>
      <c r="E16">
        <v>0</v>
      </c>
      <c r="F16">
        <v>27679224.204593275</v>
      </c>
      <c r="H16" t="s">
        <v>456</v>
      </c>
      <c r="I16">
        <f>I7/(I7+I10)</f>
        <v>0.45333933494303236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1.4029181131397807E-3</v>
      </c>
      <c r="N16">
        <f t="shared" si="2"/>
        <v>0</v>
      </c>
      <c r="O16">
        <f t="shared" si="9"/>
        <v>0.33842649239270245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11.75</v>
      </c>
      <c r="E17">
        <v>0</v>
      </c>
      <c r="F17">
        <v>27679058.683933143</v>
      </c>
      <c r="H17" t="s">
        <v>457</v>
      </c>
      <c r="I17">
        <f>I10/(I10+I7)</f>
        <v>0.54666066505696764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2.8009853982006584E-11</v>
      </c>
      <c r="N17">
        <f t="shared" si="2"/>
        <v>0</v>
      </c>
      <c r="O17">
        <f t="shared" si="9"/>
        <v>3.3585508375275228E-2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53</v>
      </c>
      <c r="E18">
        <v>0</v>
      </c>
      <c r="F18">
        <v>27679054.388526075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1.6625292108632327E-3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110</v>
      </c>
      <c r="E19">
        <v>0</v>
      </c>
      <c r="H19" t="s">
        <v>444</v>
      </c>
      <c r="I19">
        <v>4809.3104540714248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110.5</v>
      </c>
      <c r="E20">
        <v>0</v>
      </c>
      <c r="F20">
        <v>0.51983839732222792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69.75</v>
      </c>
      <c r="E21">
        <v>0</v>
      </c>
      <c r="F21">
        <v>0.77418424476847758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33.25</v>
      </c>
      <c r="E22">
        <v>0</v>
      </c>
      <c r="F22">
        <v>211864.61687450513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19.25</v>
      </c>
      <c r="E23">
        <v>0</v>
      </c>
      <c r="F23">
        <v>5.9999995122162071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14.25</v>
      </c>
      <c r="E24">
        <v>0</v>
      </c>
      <c r="F24">
        <v>7.2200180148492263</v>
      </c>
      <c r="H24" t="s">
        <v>446</v>
      </c>
      <c r="I24">
        <v>5794520896.0693359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4.5</v>
      </c>
      <c r="E25">
        <v>0</v>
      </c>
      <c r="H25" t="s">
        <v>452</v>
      </c>
      <c r="I25">
        <v>1245319318.4744358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18</v>
      </c>
      <c r="E26">
        <v>0</v>
      </c>
      <c r="H26" t="s">
        <v>453</v>
      </c>
      <c r="I26">
        <v>16.116224828115673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57.25</v>
      </c>
      <c r="E27">
        <v>0</v>
      </c>
      <c r="H27" t="s">
        <v>474</v>
      </c>
      <c r="I27">
        <f xml:space="preserve"> 1 + 1.5*EXP(-(I22 * 0.000239 * I19))</f>
        <v>1.0003731965208791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97.5</v>
      </c>
      <c r="E28">
        <v>0</v>
      </c>
      <c r="H28" t="s">
        <v>473</v>
      </c>
      <c r="I28">
        <f>(2^0.5)*(ABS((I3*I8)-I22*I11))/((((I3*I8*(1-I8))+(I22*I11*(1-I11))))^0.5)</f>
        <v>2.1031649113047575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144</v>
      </c>
      <c r="H29" t="s">
        <v>475</v>
      </c>
      <c r="I29">
        <f>(I24-I25)/I25</f>
        <v>3.6530402364333732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157.5</v>
      </c>
      <c r="H30" t="s">
        <v>476</v>
      </c>
      <c r="I30">
        <f>(I25-I6)/I6</f>
        <v>43.991379046986182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203.80000305175781</v>
      </c>
      <c r="H31" t="s">
        <v>477</v>
      </c>
      <c r="I31">
        <f>(0.25* 0.0058*I22*I19)*EXP(-((I17-0.5)^2)/(2*((0.174318)^2)))</f>
        <v>48.57697286511079</v>
      </c>
    </row>
    <row r="32" spans="1:20" x14ac:dyDescent="0.5">
      <c r="A32">
        <v>523.7449951171875</v>
      </c>
      <c r="B32">
        <v>594</v>
      </c>
      <c r="H32" t="s">
        <v>500</v>
      </c>
      <c r="I32">
        <f xml:space="preserve"> ($R$69 / 100)^-1</f>
        <v>3.9003019568262349</v>
      </c>
    </row>
    <row r="33" spans="1:9" x14ac:dyDescent="0.5">
      <c r="A33">
        <v>523.7550048828125</v>
      </c>
      <c r="B33">
        <v>1591</v>
      </c>
      <c r="F33">
        <v>5798</v>
      </c>
      <c r="H33" t="s">
        <v>501</v>
      </c>
      <c r="I33">
        <f xml:space="preserve"> ($R$72 / 100)^-1</f>
        <v>4.8208513428214985</v>
      </c>
    </row>
    <row r="34" spans="1:9" x14ac:dyDescent="0.5">
      <c r="A34">
        <v>523.7650146484375</v>
      </c>
      <c r="B34">
        <v>3207</v>
      </c>
    </row>
    <row r="35" spans="1:9" ht="14.7" thickBot="1" x14ac:dyDescent="0.55000000000000004">
      <c r="A35">
        <v>523.7750244140625</v>
      </c>
      <c r="B35">
        <v>4071</v>
      </c>
    </row>
    <row r="36" spans="1:9" x14ac:dyDescent="0.5">
      <c r="A36">
        <v>523.78497314453125</v>
      </c>
      <c r="B36">
        <v>2898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1275</v>
      </c>
      <c r="G37" s="13" t="s">
        <v>462</v>
      </c>
      <c r="H37">
        <f>AVERAGE(K101:K110)</f>
        <v>3.0441736747589032</v>
      </c>
      <c r="I37" s="19">
        <f>STDEV(K101:K110)</f>
        <v>0.32939728183864869</v>
      </c>
    </row>
    <row r="38" spans="1:9" x14ac:dyDescent="0.5">
      <c r="A38">
        <v>523.80499267578125</v>
      </c>
      <c r="B38">
        <v>639.5</v>
      </c>
      <c r="G38" s="13" t="s">
        <v>464</v>
      </c>
      <c r="H38">
        <f>AVERAGE(M101:M110)</f>
        <v>5.5802017414855669</v>
      </c>
      <c r="I38" s="19">
        <f>STDEV(M101:M110)</f>
        <v>0.20855787032302595</v>
      </c>
    </row>
    <row r="39" spans="1:9" x14ac:dyDescent="0.5">
      <c r="A39">
        <v>523.81500244140625</v>
      </c>
      <c r="B39">
        <v>474.70001220703125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432</v>
      </c>
      <c r="G40" s="13" t="s">
        <v>509</v>
      </c>
      <c r="H40">
        <f>AVERAGE(Q101:Q110)</f>
        <v>0.43851373014734057</v>
      </c>
      <c r="I40" s="19">
        <f>STDEV(Q101:Q110)</f>
        <v>8.5485175686892706E-2</v>
      </c>
    </row>
    <row r="41" spans="1:9" x14ac:dyDescent="0.5">
      <c r="A41">
        <v>523.83502197265625</v>
      </c>
      <c r="B41">
        <v>584</v>
      </c>
      <c r="G41" s="13" t="s">
        <v>510</v>
      </c>
      <c r="H41">
        <f>AVERAGE(R101:R110)</f>
        <v>0.56148626985265948</v>
      </c>
      <c r="I41" s="19">
        <f>STDEV(R101:R110)</f>
        <v>8.5485175686892567E-2</v>
      </c>
    </row>
    <row r="42" spans="1:9" ht="14.7" thickBot="1" x14ac:dyDescent="0.55000000000000004">
      <c r="A42">
        <v>523.844970703125</v>
      </c>
      <c r="B42">
        <v>823.79998779296875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837.5</v>
      </c>
      <c r="F43">
        <v>129.75257702451762</v>
      </c>
    </row>
    <row r="44" spans="1:9" x14ac:dyDescent="0.5">
      <c r="A44">
        <v>523.864990234375</v>
      </c>
      <c r="B44">
        <v>556</v>
      </c>
      <c r="F44">
        <f xml:space="preserve"> $F$51 / 2</f>
        <v>129.75257702451762</v>
      </c>
    </row>
    <row r="45" spans="1:9" x14ac:dyDescent="0.5">
      <c r="A45">
        <v>523.875</v>
      </c>
      <c r="B45">
        <v>288.79998779296875</v>
      </c>
    </row>
    <row r="46" spans="1:9" x14ac:dyDescent="0.5">
      <c r="A46">
        <v>523.885009765625</v>
      </c>
      <c r="B46">
        <v>146.19999694824219</v>
      </c>
    </row>
    <row r="47" spans="1:9" x14ac:dyDescent="0.5">
      <c r="A47">
        <v>523.89501953125</v>
      </c>
      <c r="B47">
        <v>47.75</v>
      </c>
    </row>
    <row r="48" spans="1:9" x14ac:dyDescent="0.5">
      <c r="A48">
        <v>523.905029296875</v>
      </c>
      <c r="B48">
        <v>17.25</v>
      </c>
    </row>
    <row r="49" spans="1:16" x14ac:dyDescent="0.5">
      <c r="A49">
        <v>523.91497802734375</v>
      </c>
      <c r="B49">
        <v>30.25</v>
      </c>
    </row>
    <row r="50" spans="1:16" x14ac:dyDescent="0.5">
      <c r="A50">
        <v>523.92498779296875</v>
      </c>
      <c r="B50">
        <v>40.25</v>
      </c>
      <c r="E50" t="s">
        <v>440</v>
      </c>
      <c r="F50">
        <f>MEDIAN(F54:F69)</f>
        <v>181.30000305175781</v>
      </c>
    </row>
    <row r="51" spans="1:16" x14ac:dyDescent="0.5">
      <c r="A51">
        <v>523.93499755859375</v>
      </c>
      <c r="B51">
        <v>41.25</v>
      </c>
      <c r="E51" t="s">
        <v>441</v>
      </c>
      <c r="F51">
        <f>AVERAGE(F54:F69)</f>
        <v>259.50515404903524</v>
      </c>
    </row>
    <row r="52" spans="1:16" x14ac:dyDescent="0.5">
      <c r="A52">
        <v>523.94500732421875</v>
      </c>
      <c r="B52">
        <v>30</v>
      </c>
      <c r="E52" t="s">
        <v>442</v>
      </c>
      <c r="F52">
        <f>SUM(E$1:E$13)</f>
        <v>871928</v>
      </c>
    </row>
    <row r="53" spans="1:16" x14ac:dyDescent="0.5">
      <c r="A53">
        <v>523.95501708984375</v>
      </c>
      <c r="B53">
        <v>27.25</v>
      </c>
      <c r="E53" t="s">
        <v>443</v>
      </c>
      <c r="F53">
        <f>ABS(F52/F50)</f>
        <v>4809.3104540714248</v>
      </c>
    </row>
    <row r="54" spans="1:16" x14ac:dyDescent="0.5">
      <c r="A54">
        <v>523.96502685546875</v>
      </c>
      <c r="B54">
        <v>39.5</v>
      </c>
      <c r="F54">
        <f>AVERAGE(B1:B10)</f>
        <v>16.25</v>
      </c>
    </row>
    <row r="55" spans="1:16" x14ac:dyDescent="0.5">
      <c r="A55">
        <v>523.9749755859375</v>
      </c>
      <c r="B55">
        <v>52</v>
      </c>
      <c r="F55">
        <v>55.75</v>
      </c>
    </row>
    <row r="56" spans="1:16" x14ac:dyDescent="0.5">
      <c r="A56">
        <v>523.9849853515625</v>
      </c>
      <c r="B56">
        <v>66.75</v>
      </c>
      <c r="F56">
        <v>60.75</v>
      </c>
    </row>
    <row r="57" spans="1:16" x14ac:dyDescent="0.5">
      <c r="A57">
        <v>523.9949951171875</v>
      </c>
      <c r="B57">
        <v>93.75</v>
      </c>
      <c r="F57">
        <v>162.30000305175781</v>
      </c>
    </row>
    <row r="58" spans="1:16" x14ac:dyDescent="0.5">
      <c r="A58">
        <v>524.0050048828125</v>
      </c>
      <c r="B58">
        <v>93.75</v>
      </c>
      <c r="F58">
        <v>181.30000305175781</v>
      </c>
    </row>
    <row r="59" spans="1:16" x14ac:dyDescent="0.5">
      <c r="A59">
        <v>524.0150146484375</v>
      </c>
      <c r="B59">
        <v>55.75</v>
      </c>
      <c r="F59">
        <v>204</v>
      </c>
    </row>
    <row r="60" spans="1:16" x14ac:dyDescent="0.5">
      <c r="A60">
        <v>524.0250244140625</v>
      </c>
      <c r="B60">
        <v>29</v>
      </c>
      <c r="F60">
        <v>234.5</v>
      </c>
    </row>
    <row r="61" spans="1:16" x14ac:dyDescent="0.5">
      <c r="A61">
        <v>524.03497314453125</v>
      </c>
      <c r="B61">
        <v>14.25</v>
      </c>
      <c r="F61">
        <v>252.30000305175781</v>
      </c>
    </row>
    <row r="62" spans="1:16" x14ac:dyDescent="0.5">
      <c r="A62">
        <v>524.04498291015625</v>
      </c>
      <c r="B62">
        <v>5.5</v>
      </c>
      <c r="F62">
        <v>168.80000305175781</v>
      </c>
    </row>
    <row r="63" spans="1:16" x14ac:dyDescent="0.5">
      <c r="A63">
        <v>524.05499267578125</v>
      </c>
      <c r="B63">
        <v>20.5</v>
      </c>
      <c r="F63">
        <v>236.80000305175781</v>
      </c>
    </row>
    <row r="64" spans="1:16" x14ac:dyDescent="0.5">
      <c r="A64">
        <v>524.06500244140625</v>
      </c>
      <c r="B64">
        <v>47.25</v>
      </c>
      <c r="F64">
        <v>79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53.5</v>
      </c>
      <c r="F65">
        <v>109.69999694824219</v>
      </c>
      <c r="I65" t="s">
        <v>493</v>
      </c>
      <c r="L65">
        <v>0.99975406768025965</v>
      </c>
      <c r="M65">
        <v>0.99891017820672212</v>
      </c>
      <c r="N65">
        <v>0.99994452034214076</v>
      </c>
      <c r="O65">
        <v>0.99950819584322526</v>
      </c>
      <c r="P65">
        <v>0.99920081824524098</v>
      </c>
    </row>
    <row r="66" spans="1:20" x14ac:dyDescent="0.5">
      <c r="A66">
        <v>524.08502197265625</v>
      </c>
      <c r="B66">
        <v>44.75</v>
      </c>
      <c r="F66">
        <v>963.70001220703125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34.5</v>
      </c>
      <c r="F67">
        <v>963.70001220703125</v>
      </c>
      <c r="I67" t="s">
        <v>478</v>
      </c>
      <c r="J67">
        <v>6.0000001290910472</v>
      </c>
      <c r="K67">
        <v>1.9747318011951289</v>
      </c>
      <c r="L67">
        <v>3.0383873523785776</v>
      </c>
      <c r="M67">
        <v>2.3060041352041671</v>
      </c>
      <c r="N67">
        <v>1.4462604296159065</v>
      </c>
      <c r="O67">
        <v>10.553739828566188</v>
      </c>
      <c r="P67">
        <v>1.6102717205914222E-2</v>
      </c>
      <c r="Q67" t="s">
        <v>486</v>
      </c>
      <c r="R67">
        <v>32.912195978473839</v>
      </c>
      <c r="S67">
        <v>0.27934478234255777</v>
      </c>
      <c r="T67" s="12" t="s">
        <v>492</v>
      </c>
    </row>
    <row r="68" spans="1:20" x14ac:dyDescent="0.5">
      <c r="A68">
        <v>524.10400390625</v>
      </c>
      <c r="B68">
        <v>21.5</v>
      </c>
      <c r="F68">
        <f>AVERAGE(B$576:B$586)</f>
        <v>203.72727411443537</v>
      </c>
      <c r="I68" t="s">
        <v>479</v>
      </c>
      <c r="J68">
        <v>0.51983816419197748</v>
      </c>
      <c r="K68">
        <v>0.10903601154942025</v>
      </c>
      <c r="L68">
        <v>4.7675823501335826</v>
      </c>
      <c r="M68">
        <v>2.3060041352041671</v>
      </c>
      <c r="N68">
        <v>0.26840067067284507</v>
      </c>
      <c r="O68">
        <v>0.77127565771110995</v>
      </c>
      <c r="P68">
        <v>1.4129858444326601E-3</v>
      </c>
      <c r="Q68" t="s">
        <v>486</v>
      </c>
      <c r="R68">
        <v>20.974991653200934</v>
      </c>
      <c r="S68">
        <v>4.3312992434961284E-2</v>
      </c>
      <c r="T68" t="s">
        <v>486</v>
      </c>
    </row>
    <row r="69" spans="1:20" x14ac:dyDescent="0.5">
      <c r="A69">
        <v>524.114990234375</v>
      </c>
      <c r="B69">
        <v>28.25</v>
      </c>
      <c r="I69" t="s">
        <v>480</v>
      </c>
      <c r="J69">
        <v>211864.70283918941</v>
      </c>
      <c r="K69">
        <v>54320.077056697577</v>
      </c>
      <c r="L69">
        <v>3.9003019568262345</v>
      </c>
      <c r="M69">
        <v>2.3060041352041671</v>
      </c>
      <c r="N69">
        <v>86602.380521835803</v>
      </c>
      <c r="O69">
        <v>337127.02515654301</v>
      </c>
      <c r="P69">
        <v>4.5427184954556455E-3</v>
      </c>
      <c r="Q69" t="s">
        <v>486</v>
      </c>
      <c r="R69">
        <v>25.639040542741029</v>
      </c>
      <c r="S69">
        <v>0.11168823860564212</v>
      </c>
      <c r="T69" s="12" t="s">
        <v>492</v>
      </c>
    </row>
    <row r="70" spans="1:20" x14ac:dyDescent="0.5">
      <c r="A70">
        <v>524.125</v>
      </c>
      <c r="B70">
        <v>42</v>
      </c>
      <c r="I70" t="s">
        <v>481</v>
      </c>
      <c r="J70">
        <v>7.2200179100036621</v>
      </c>
      <c r="K70">
        <v>0.11789559458937159</v>
      </c>
      <c r="L70">
        <v>61.240777784368156</v>
      </c>
      <c r="M70">
        <v>2.3060041352041671</v>
      </c>
      <c r="N70">
        <v>6.9481501813582174</v>
      </c>
      <c r="O70">
        <v>7.4918856386491068</v>
      </c>
      <c r="P70">
        <v>5.6177309590347222E-12</v>
      </c>
      <c r="Q70" t="s">
        <v>486</v>
      </c>
      <c r="R70">
        <v>1.6328989215666889</v>
      </c>
      <c r="S70">
        <v>3.0686244816196081E-10</v>
      </c>
      <c r="T70" t="s">
        <v>486</v>
      </c>
    </row>
    <row r="71" spans="1:20" x14ac:dyDescent="0.5">
      <c r="A71">
        <v>524.135009765625</v>
      </c>
      <c r="B71">
        <v>39.75</v>
      </c>
      <c r="I71" t="s">
        <v>482</v>
      </c>
      <c r="J71">
        <v>0.77418462069880889</v>
      </c>
      <c r="K71">
        <v>3.8458121591770152E-2</v>
      </c>
      <c r="L71">
        <v>20.130588511750936</v>
      </c>
      <c r="M71">
        <v>2.3060041352041671</v>
      </c>
      <c r="N71">
        <v>0.68550003327600229</v>
      </c>
      <c r="O71">
        <v>0.86286920812161549</v>
      </c>
      <c r="P71">
        <v>3.8707679651114013E-8</v>
      </c>
      <c r="Q71" t="s">
        <v>486</v>
      </c>
      <c r="R71">
        <v>4.9675646562258455</v>
      </c>
      <c r="S71">
        <v>2.0421440922447614E-6</v>
      </c>
      <c r="T71" t="s">
        <v>486</v>
      </c>
    </row>
    <row r="72" spans="1:20" x14ac:dyDescent="0.5">
      <c r="A72">
        <v>524.14398193359375</v>
      </c>
      <c r="B72">
        <v>38.25</v>
      </c>
      <c r="I72" t="s">
        <v>483</v>
      </c>
      <c r="J72">
        <v>255477.71929105176</v>
      </c>
      <c r="K72">
        <v>52994.315966923874</v>
      </c>
      <c r="L72">
        <v>4.8208513428214994</v>
      </c>
      <c r="M72">
        <v>2.3060041352041671</v>
      </c>
      <c r="N72">
        <v>133272.60752900908</v>
      </c>
      <c r="O72">
        <v>377682.83105309441</v>
      </c>
      <c r="P72">
        <v>1.3199311885963058E-3</v>
      </c>
      <c r="Q72" t="s">
        <v>486</v>
      </c>
      <c r="R72">
        <v>20.743224150420083</v>
      </c>
      <c r="S72">
        <v>4.0893880584355571E-2</v>
      </c>
      <c r="T72" t="s">
        <v>486</v>
      </c>
    </row>
    <row r="73" spans="1:20" x14ac:dyDescent="0.5">
      <c r="A73">
        <v>524.15399169921875</v>
      </c>
      <c r="B73">
        <v>35.25</v>
      </c>
    </row>
    <row r="74" spans="1:20" x14ac:dyDescent="0.5">
      <c r="A74">
        <v>524.16400146484375</v>
      </c>
      <c r="B74">
        <v>31.5</v>
      </c>
    </row>
    <row r="75" spans="1:20" x14ac:dyDescent="0.5">
      <c r="A75">
        <v>524.17401123046875</v>
      </c>
      <c r="B75">
        <v>28.25</v>
      </c>
    </row>
    <row r="76" spans="1:20" x14ac:dyDescent="0.5">
      <c r="A76">
        <v>524.18402099609375</v>
      </c>
      <c r="B76">
        <v>31.75</v>
      </c>
    </row>
    <row r="77" spans="1:20" x14ac:dyDescent="0.5">
      <c r="A77">
        <v>524.1939697265625</v>
      </c>
      <c r="B77">
        <v>84.25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132</v>
      </c>
      <c r="I78">
        <f>MIN(I32:I34)</f>
        <v>3.9003019568262349</v>
      </c>
      <c r="J78">
        <f>I30</f>
        <v>43.991379046986182</v>
      </c>
      <c r="K78">
        <f>I28</f>
        <v>2.1031649113047575</v>
      </c>
    </row>
    <row r="79" spans="1:20" x14ac:dyDescent="0.5">
      <c r="A79">
        <v>524.2139892578125</v>
      </c>
      <c r="B79">
        <v>92.5</v>
      </c>
      <c r="I79">
        <f>8</f>
        <v>8</v>
      </c>
      <c r="J79">
        <f>J80*2</f>
        <v>97.153945730221579</v>
      </c>
      <c r="K79">
        <v>2</v>
      </c>
    </row>
    <row r="80" spans="1:20" x14ac:dyDescent="0.5">
      <c r="A80">
        <v>524.2239990234375</v>
      </c>
      <c r="B80">
        <v>43.5</v>
      </c>
      <c r="I80">
        <f>4</f>
        <v>4</v>
      </c>
      <c r="J80">
        <f>I31</f>
        <v>48.57697286511079</v>
      </c>
      <c r="K80">
        <v>1.5</v>
      </c>
    </row>
    <row r="81" spans="1:11" x14ac:dyDescent="0.5">
      <c r="A81">
        <v>524.2340087890625</v>
      </c>
      <c r="B81">
        <v>181.30000305175781</v>
      </c>
      <c r="I81">
        <f>2</f>
        <v>2</v>
      </c>
      <c r="J81">
        <f>J80/2</f>
        <v>24.288486432555395</v>
      </c>
      <c r="K81">
        <v>1</v>
      </c>
    </row>
    <row r="82" spans="1:11" x14ac:dyDescent="0.5">
      <c r="A82">
        <v>524.2440185546875</v>
      </c>
      <c r="B82">
        <v>1099</v>
      </c>
    </row>
    <row r="83" spans="1:11" x14ac:dyDescent="0.5">
      <c r="A83">
        <v>524.2540283203125</v>
      </c>
      <c r="B83">
        <v>4629</v>
      </c>
    </row>
    <row r="84" spans="1:11" x14ac:dyDescent="0.5">
      <c r="A84">
        <v>524.26397705078125</v>
      </c>
      <c r="B84">
        <v>12040</v>
      </c>
    </row>
    <row r="85" spans="1:11" x14ac:dyDescent="0.5">
      <c r="A85">
        <v>524.27398681640625</v>
      </c>
      <c r="B85">
        <v>18020</v>
      </c>
    </row>
    <row r="86" spans="1:11" x14ac:dyDescent="0.5">
      <c r="A86">
        <v>524.28399658203125</v>
      </c>
      <c r="B86">
        <v>15150</v>
      </c>
    </row>
    <row r="87" spans="1:11" x14ac:dyDescent="0.5">
      <c r="A87">
        <v>524.29400634765625</v>
      </c>
      <c r="B87">
        <v>6973</v>
      </c>
    </row>
    <row r="88" spans="1:11" x14ac:dyDescent="0.5">
      <c r="A88">
        <v>524.30401611328125</v>
      </c>
      <c r="B88">
        <v>1795</v>
      </c>
    </row>
    <row r="89" spans="1:11" x14ac:dyDescent="0.5">
      <c r="A89">
        <v>524.31402587890625</v>
      </c>
      <c r="B89">
        <v>376.29998779296875</v>
      </c>
      <c r="I89">
        <v>1245319318.4744358</v>
      </c>
    </row>
    <row r="90" spans="1:11" x14ac:dyDescent="0.5">
      <c r="A90">
        <v>524.323974609375</v>
      </c>
      <c r="B90">
        <v>233.5</v>
      </c>
      <c r="H90" t="s">
        <v>505</v>
      </c>
      <c r="I90">
        <f>((MIN(I24:I25)-I6)/(I98-I97))/((I6/(I96-I98)))</f>
        <v>43.991379046986182</v>
      </c>
    </row>
    <row r="91" spans="1:11" x14ac:dyDescent="0.5">
      <c r="A91">
        <v>524.333984375</v>
      </c>
      <c r="B91">
        <v>561.20001220703125</v>
      </c>
      <c r="H91" t="s">
        <v>506</v>
      </c>
      <c r="I91">
        <f>_xlfn.F.DIST(I90,I96-I97,I96-I98,FALSE)</f>
        <v>1.7179798795551187E-4</v>
      </c>
    </row>
    <row r="92" spans="1:11" x14ac:dyDescent="0.5">
      <c r="A92">
        <v>524.343994140625</v>
      </c>
      <c r="B92">
        <v>877.70001220703125</v>
      </c>
      <c r="I92">
        <f>ROUND(I91,3-(1+INT(LOG10(I91))))</f>
        <v>1.7200000000000001E-4</v>
      </c>
    </row>
    <row r="93" spans="1:11" x14ac:dyDescent="0.5">
      <c r="A93">
        <v>524.35400390625</v>
      </c>
      <c r="B93">
        <v>722.5</v>
      </c>
    </row>
    <row r="94" spans="1:11" x14ac:dyDescent="0.5">
      <c r="A94">
        <v>524.364013671875</v>
      </c>
      <c r="B94">
        <v>335.70001220703125</v>
      </c>
    </row>
    <row r="95" spans="1:11" x14ac:dyDescent="0.5">
      <c r="A95">
        <v>524.3740234375</v>
      </c>
      <c r="B95">
        <v>120.5</v>
      </c>
      <c r="I95" t="e">
        <f>ROUND(I94,3-(1+INT(LOG10(I94))))</f>
        <v>#NUM!</v>
      </c>
    </row>
    <row r="96" spans="1:11" x14ac:dyDescent="0.5">
      <c r="A96">
        <v>524.38397216796875</v>
      </c>
      <c r="B96">
        <v>75.25</v>
      </c>
      <c r="H96" t="s">
        <v>504</v>
      </c>
      <c r="I96">
        <v>10</v>
      </c>
    </row>
    <row r="97" spans="1:19" x14ac:dyDescent="0.5">
      <c r="A97">
        <v>524.39398193359375</v>
      </c>
      <c r="B97">
        <v>99</v>
      </c>
      <c r="H97" t="s">
        <v>23</v>
      </c>
      <c r="I97">
        <v>4</v>
      </c>
      <c r="J97" t="s">
        <v>468</v>
      </c>
      <c r="K97">
        <f>AVERAGE(K101:K120)</f>
        <v>3.0441736747589032</v>
      </c>
      <c r="L97">
        <f t="shared" ref="L97:P97" si="10">AVERAGE(L101:L120)</f>
        <v>204971.33396968493</v>
      </c>
      <c r="M97">
        <f t="shared" si="10"/>
        <v>5.5802017414855669</v>
      </c>
      <c r="N97">
        <f t="shared" si="10"/>
        <v>259947.94063517833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108.69999694824219</v>
      </c>
      <c r="H98" t="s">
        <v>24</v>
      </c>
      <c r="I98">
        <v>7</v>
      </c>
      <c r="J98" t="s">
        <v>469</v>
      </c>
      <c r="K98">
        <f>K99/AVERAGE(K101:K120)</f>
        <v>0.10820581117624203</v>
      </c>
      <c r="L98">
        <f t="shared" ref="L98:P98" si="11">L99/AVERAGE(L101:L120)</f>
        <v>0.22842515050402132</v>
      </c>
      <c r="M98">
        <f t="shared" si="11"/>
        <v>3.7374611167284334E-2</v>
      </c>
      <c r="N98">
        <f t="shared" si="11"/>
        <v>0.12698487204644091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85.75</v>
      </c>
      <c r="H99" t="s">
        <v>1</v>
      </c>
      <c r="I99">
        <v>10</v>
      </c>
      <c r="J99" t="s">
        <v>460</v>
      </c>
      <c r="K99">
        <f>STDEV(K101:K120)</f>
        <v>0.32939728183864869</v>
      </c>
      <c r="L99">
        <f t="shared" ref="L99:P99" si="12">STDEV(L101:L120)</f>
        <v>46820.607811035297</v>
      </c>
      <c r="M99">
        <f t="shared" si="12"/>
        <v>0.20855787032302595</v>
      </c>
      <c r="N99">
        <f t="shared" si="12"/>
        <v>33009.455980293933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69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60.25</v>
      </c>
      <c r="J101">
        <v>1</v>
      </c>
      <c r="K101">
        <v>3.2587203262776705</v>
      </c>
      <c r="L101">
        <v>219460.63980137251</v>
      </c>
      <c r="M101">
        <v>5.3969803700963022</v>
      </c>
      <c r="N101">
        <v>273274.55350130331</v>
      </c>
      <c r="Q101">
        <f>L101/SUM(P101,N101,L101)</f>
        <v>0.44539266280207207</v>
      </c>
      <c r="R101">
        <f>N101/SUM(P101,N101,L101)</f>
        <v>0.55460733719792787</v>
      </c>
      <c r="S101">
        <f>P101/SUM(P101,N101,L101)</f>
        <v>0</v>
      </c>
    </row>
    <row r="102" spans="1:19" x14ac:dyDescent="0.5">
      <c r="A102">
        <v>524.4439697265625</v>
      </c>
      <c r="B102">
        <v>52.5</v>
      </c>
      <c r="J102">
        <v>2</v>
      </c>
      <c r="K102">
        <v>3.267953030725034</v>
      </c>
      <c r="L102">
        <v>246977.47634414458</v>
      </c>
      <c r="M102">
        <v>5.9374358333748987</v>
      </c>
      <c r="N102">
        <v>220324.04064828169</v>
      </c>
      <c r="Q102">
        <f t="shared" ref="Q102:Q120" si="13">L102/SUM(P102,N102,L102)</f>
        <v>0.52851845620725313</v>
      </c>
      <c r="R102">
        <f t="shared" ref="R102:R120" si="14">N102/SUM(P102,N102,L102)</f>
        <v>0.47148154379274693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56.25</v>
      </c>
      <c r="J103">
        <v>3</v>
      </c>
      <c r="K103">
        <v>3.5097548941159333</v>
      </c>
      <c r="L103">
        <v>283243.56020830065</v>
      </c>
      <c r="M103">
        <v>5.790510182030209</v>
      </c>
      <c r="N103">
        <v>215756.1520254972</v>
      </c>
      <c r="Q103">
        <f t="shared" si="13"/>
        <v>0.56762269248682784</v>
      </c>
      <c r="R103">
        <f t="shared" si="14"/>
        <v>0.43237730751317205</v>
      </c>
      <c r="S103">
        <f t="shared" si="15"/>
        <v>0</v>
      </c>
    </row>
    <row r="104" spans="1:19" x14ac:dyDescent="0.5">
      <c r="A104">
        <v>524.4639892578125</v>
      </c>
      <c r="B104">
        <v>60.25</v>
      </c>
      <c r="J104">
        <v>4</v>
      </c>
      <c r="K104">
        <v>2.7438742892756172</v>
      </c>
      <c r="L104">
        <v>176480.56063102579</v>
      </c>
      <c r="M104">
        <v>5.3729899906542959</v>
      </c>
      <c r="N104">
        <v>273882.97439773573</v>
      </c>
      <c r="Q104">
        <f t="shared" si="13"/>
        <v>0.39186245533789771</v>
      </c>
      <c r="R104">
        <f t="shared" si="14"/>
        <v>0.60813754466210235</v>
      </c>
      <c r="S104">
        <f t="shared" si="15"/>
        <v>0</v>
      </c>
    </row>
    <row r="105" spans="1:19" x14ac:dyDescent="0.5">
      <c r="A105">
        <v>524.4739990234375</v>
      </c>
      <c r="B105">
        <v>66.5</v>
      </c>
      <c r="J105">
        <v>5</v>
      </c>
      <c r="K105">
        <v>3.4756756349130216</v>
      </c>
      <c r="L105">
        <v>263280.17507728492</v>
      </c>
      <c r="M105">
        <v>5.8519231349911331</v>
      </c>
      <c r="N105">
        <v>209743.64328403588</v>
      </c>
      <c r="Q105">
        <f t="shared" si="13"/>
        <v>0.55658967869600495</v>
      </c>
      <c r="R105">
        <f t="shared" si="14"/>
        <v>0.44341032130399516</v>
      </c>
      <c r="S105">
        <f t="shared" si="15"/>
        <v>0</v>
      </c>
    </row>
    <row r="106" spans="1:19" x14ac:dyDescent="0.5">
      <c r="A106">
        <v>524.4840087890625</v>
      </c>
      <c r="B106">
        <v>61</v>
      </c>
      <c r="J106">
        <v>6</v>
      </c>
      <c r="K106">
        <v>2.7817424407773763</v>
      </c>
      <c r="L106">
        <v>162887.83896262484</v>
      </c>
      <c r="M106">
        <v>5.465479947626708</v>
      </c>
      <c r="N106">
        <v>287536.49297504645</v>
      </c>
      <c r="Q106">
        <f t="shared" si="13"/>
        <v>0.36163197103917755</v>
      </c>
      <c r="R106">
        <f t="shared" si="14"/>
        <v>0.63836802896082245</v>
      </c>
      <c r="S106">
        <f t="shared" si="15"/>
        <v>0</v>
      </c>
    </row>
    <row r="107" spans="1:19" x14ac:dyDescent="0.5">
      <c r="A107">
        <v>524.4940185546875</v>
      </c>
      <c r="B107">
        <v>28.75</v>
      </c>
      <c r="J107">
        <v>7</v>
      </c>
      <c r="K107">
        <v>2.8269648630222859</v>
      </c>
      <c r="L107">
        <v>159434.87149964235</v>
      </c>
      <c r="M107">
        <v>5.361410286244424</v>
      </c>
      <c r="N107">
        <v>280336.65298393922</v>
      </c>
      <c r="Q107">
        <f t="shared" si="13"/>
        <v>0.36254023424291698</v>
      </c>
      <c r="R107">
        <f t="shared" si="14"/>
        <v>0.63745976575708307</v>
      </c>
      <c r="S107">
        <f t="shared" si="15"/>
        <v>0</v>
      </c>
    </row>
    <row r="108" spans="1:19" x14ac:dyDescent="0.5">
      <c r="A108">
        <v>524.5040283203125</v>
      </c>
      <c r="B108">
        <v>28</v>
      </c>
      <c r="J108">
        <v>8</v>
      </c>
      <c r="K108">
        <v>2.9119958793340159</v>
      </c>
      <c r="L108">
        <v>165115.73554396559</v>
      </c>
      <c r="M108">
        <v>5.5316651468425659</v>
      </c>
      <c r="N108">
        <v>281719.06025406445</v>
      </c>
      <c r="Q108">
        <f t="shared" si="13"/>
        <v>0.36952300290105011</v>
      </c>
      <c r="R108">
        <f t="shared" si="14"/>
        <v>0.63047699709894989</v>
      </c>
      <c r="S108">
        <f t="shared" si="15"/>
        <v>0</v>
      </c>
    </row>
    <row r="109" spans="1:19" x14ac:dyDescent="0.5">
      <c r="A109">
        <v>524.51397705078125</v>
      </c>
      <c r="B109">
        <v>55.75</v>
      </c>
      <c r="J109">
        <v>9</v>
      </c>
      <c r="K109">
        <v>2.5460252587834602</v>
      </c>
      <c r="L109">
        <v>160967.86475398304</v>
      </c>
      <c r="M109">
        <v>5.5039983289542853</v>
      </c>
      <c r="N109">
        <v>301428.08877668955</v>
      </c>
      <c r="Q109">
        <f t="shared" si="13"/>
        <v>0.34811694074071386</v>
      </c>
      <c r="R109">
        <f t="shared" si="14"/>
        <v>0.65188305925928614</v>
      </c>
      <c r="S109">
        <f t="shared" si="15"/>
        <v>0</v>
      </c>
    </row>
    <row r="110" spans="1:19" x14ac:dyDescent="0.5">
      <c r="A110">
        <v>524.52398681640625</v>
      </c>
      <c r="B110">
        <v>60.75</v>
      </c>
      <c r="J110">
        <v>10</v>
      </c>
      <c r="K110">
        <v>3.1190301303646222</v>
      </c>
      <c r="L110">
        <v>211864.61687450513</v>
      </c>
      <c r="M110">
        <v>5.5896241940408506</v>
      </c>
      <c r="N110">
        <v>255477.74750518985</v>
      </c>
      <c r="Q110">
        <f t="shared" si="13"/>
        <v>0.45333920701949137</v>
      </c>
      <c r="R110">
        <f t="shared" si="14"/>
        <v>0.54666079298050863</v>
      </c>
      <c r="S110">
        <f t="shared" si="15"/>
        <v>0</v>
      </c>
    </row>
    <row r="111" spans="1:19" x14ac:dyDescent="0.5">
      <c r="A111">
        <v>524.53399658203125</v>
      </c>
      <c r="B111">
        <v>61.25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66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82.75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98.75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79.75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54.25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54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60.25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70.75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105.5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124.80000305175781</v>
      </c>
    </row>
    <row r="122" spans="1:19" x14ac:dyDescent="0.5">
      <c r="A122">
        <v>524.64398193359375</v>
      </c>
      <c r="B122">
        <v>119.80000305175781</v>
      </c>
    </row>
    <row r="123" spans="1:19" x14ac:dyDescent="0.5">
      <c r="A123">
        <v>524.65399169921875</v>
      </c>
      <c r="B123">
        <v>121.5</v>
      </c>
    </row>
    <row r="124" spans="1:19" x14ac:dyDescent="0.5">
      <c r="A124">
        <v>524.66400146484375</v>
      </c>
      <c r="B124">
        <v>116.30000305175781</v>
      </c>
    </row>
    <row r="125" spans="1:19" x14ac:dyDescent="0.5">
      <c r="A125">
        <v>524.67401123046875</v>
      </c>
      <c r="B125">
        <v>91</v>
      </c>
    </row>
    <row r="126" spans="1:19" x14ac:dyDescent="0.5">
      <c r="A126">
        <v>524.68402099609375</v>
      </c>
      <c r="B126">
        <v>77.75</v>
      </c>
    </row>
    <row r="127" spans="1:19" x14ac:dyDescent="0.5">
      <c r="A127">
        <v>524.6939697265625</v>
      </c>
      <c r="B127">
        <v>106</v>
      </c>
    </row>
    <row r="128" spans="1:19" x14ac:dyDescent="0.5">
      <c r="A128">
        <v>524.7039794921875</v>
      </c>
      <c r="B128">
        <v>138.5</v>
      </c>
    </row>
    <row r="129" spans="1:2" x14ac:dyDescent="0.5">
      <c r="A129">
        <v>524.7139892578125</v>
      </c>
      <c r="B129">
        <v>148.5</v>
      </c>
    </row>
    <row r="130" spans="1:2" x14ac:dyDescent="0.5">
      <c r="A130">
        <v>524.7239990234375</v>
      </c>
      <c r="B130">
        <v>203</v>
      </c>
    </row>
    <row r="131" spans="1:2" x14ac:dyDescent="0.5">
      <c r="A131">
        <v>524.7340087890625</v>
      </c>
      <c r="B131">
        <v>453.70001220703125</v>
      </c>
    </row>
    <row r="132" spans="1:2" x14ac:dyDescent="0.5">
      <c r="A132">
        <v>524.7440185546875</v>
      </c>
      <c r="B132">
        <v>1545</v>
      </c>
    </row>
    <row r="133" spans="1:2" x14ac:dyDescent="0.5">
      <c r="A133">
        <v>524.7540283203125</v>
      </c>
      <c r="B133">
        <v>8155</v>
      </c>
    </row>
    <row r="134" spans="1:2" x14ac:dyDescent="0.5">
      <c r="A134">
        <v>524.76397705078125</v>
      </c>
      <c r="B134">
        <v>31850</v>
      </c>
    </row>
    <row r="135" spans="1:2" x14ac:dyDescent="0.5">
      <c r="A135">
        <v>524.77398681640625</v>
      </c>
      <c r="B135">
        <v>59040</v>
      </c>
    </row>
    <row r="136" spans="1:2" x14ac:dyDescent="0.5">
      <c r="A136">
        <v>524.78399658203125</v>
      </c>
      <c r="B136">
        <v>53770</v>
      </c>
    </row>
    <row r="137" spans="1:2" x14ac:dyDescent="0.5">
      <c r="A137">
        <v>524.79400634765625</v>
      </c>
      <c r="B137">
        <v>24950</v>
      </c>
    </row>
    <row r="138" spans="1:2" x14ac:dyDescent="0.5">
      <c r="A138">
        <v>524.80401611328125</v>
      </c>
      <c r="B138">
        <v>6401</v>
      </c>
    </row>
    <row r="139" spans="1:2" x14ac:dyDescent="0.5">
      <c r="A139">
        <v>524.81402587890625</v>
      </c>
      <c r="B139">
        <v>1485</v>
      </c>
    </row>
    <row r="140" spans="1:2" x14ac:dyDescent="0.5">
      <c r="A140">
        <v>524.823974609375</v>
      </c>
      <c r="B140">
        <v>803</v>
      </c>
    </row>
    <row r="141" spans="1:2" x14ac:dyDescent="0.5">
      <c r="A141">
        <v>524.833984375</v>
      </c>
      <c r="B141">
        <v>937.29998779296875</v>
      </c>
    </row>
    <row r="142" spans="1:2" x14ac:dyDescent="0.5">
      <c r="A142">
        <v>524.843994140625</v>
      </c>
      <c r="B142">
        <v>1081</v>
      </c>
    </row>
    <row r="143" spans="1:2" x14ac:dyDescent="0.5">
      <c r="A143">
        <v>524.85400390625</v>
      </c>
      <c r="B143">
        <v>981.29998779296875</v>
      </c>
    </row>
    <row r="144" spans="1:2" x14ac:dyDescent="0.5">
      <c r="A144">
        <v>524.864013671875</v>
      </c>
      <c r="B144">
        <v>660.5</v>
      </c>
    </row>
    <row r="145" spans="1:2" x14ac:dyDescent="0.5">
      <c r="A145">
        <v>524.8740234375</v>
      </c>
      <c r="B145">
        <v>345</v>
      </c>
    </row>
    <row r="146" spans="1:2" x14ac:dyDescent="0.5">
      <c r="A146">
        <v>524.88397216796875</v>
      </c>
      <c r="B146">
        <v>205.80000305175781</v>
      </c>
    </row>
    <row r="147" spans="1:2" x14ac:dyDescent="0.5">
      <c r="A147">
        <v>524.89398193359375</v>
      </c>
      <c r="B147">
        <v>228</v>
      </c>
    </row>
    <row r="148" spans="1:2" x14ac:dyDescent="0.5">
      <c r="A148">
        <v>524.90399169921875</v>
      </c>
      <c r="B148">
        <v>284</v>
      </c>
    </row>
    <row r="149" spans="1:2" x14ac:dyDescent="0.5">
      <c r="A149">
        <v>524.91400146484375</v>
      </c>
      <c r="B149">
        <v>260.29998779296875</v>
      </c>
    </row>
    <row r="150" spans="1:2" x14ac:dyDescent="0.5">
      <c r="A150">
        <v>524.92401123046875</v>
      </c>
      <c r="B150">
        <v>189.30000305175781</v>
      </c>
    </row>
    <row r="151" spans="1:2" x14ac:dyDescent="0.5">
      <c r="A151">
        <v>524.93402099609375</v>
      </c>
      <c r="B151">
        <v>111.69999694824219</v>
      </c>
    </row>
    <row r="152" spans="1:2" x14ac:dyDescent="0.5">
      <c r="A152">
        <v>524.9439697265625</v>
      </c>
      <c r="B152">
        <v>59</v>
      </c>
    </row>
    <row r="153" spans="1:2" x14ac:dyDescent="0.5">
      <c r="A153">
        <v>524.9539794921875</v>
      </c>
      <c r="B153">
        <v>83.25</v>
      </c>
    </row>
    <row r="154" spans="1:2" x14ac:dyDescent="0.5">
      <c r="A154">
        <v>524.9639892578125</v>
      </c>
      <c r="B154">
        <v>180.30000305175781</v>
      </c>
    </row>
    <row r="155" spans="1:2" x14ac:dyDescent="0.5">
      <c r="A155">
        <v>524.9739990234375</v>
      </c>
      <c r="B155">
        <v>219</v>
      </c>
    </row>
    <row r="156" spans="1:2" x14ac:dyDescent="0.5">
      <c r="A156">
        <v>524.9840087890625</v>
      </c>
      <c r="B156">
        <v>170.5</v>
      </c>
    </row>
    <row r="157" spans="1:2" x14ac:dyDescent="0.5">
      <c r="A157">
        <v>524.9940185546875</v>
      </c>
      <c r="B157">
        <v>141.80000305175781</v>
      </c>
    </row>
    <row r="158" spans="1:2" x14ac:dyDescent="0.5">
      <c r="A158">
        <v>525.0040283203125</v>
      </c>
      <c r="B158">
        <v>129</v>
      </c>
    </row>
    <row r="159" spans="1:2" x14ac:dyDescent="0.5">
      <c r="A159">
        <v>525.01397705078125</v>
      </c>
      <c r="B159">
        <v>136.30000305175781</v>
      </c>
    </row>
    <row r="160" spans="1:2" x14ac:dyDescent="0.5">
      <c r="A160">
        <v>525.02398681640625</v>
      </c>
      <c r="B160">
        <v>162.30000305175781</v>
      </c>
    </row>
    <row r="161" spans="1:2" x14ac:dyDescent="0.5">
      <c r="A161">
        <v>525.03399658203125</v>
      </c>
      <c r="B161">
        <v>175.80000305175781</v>
      </c>
    </row>
    <row r="162" spans="1:2" x14ac:dyDescent="0.5">
      <c r="A162">
        <v>525.04400634765625</v>
      </c>
      <c r="B162">
        <v>178.30000305175781</v>
      </c>
    </row>
    <row r="163" spans="1:2" x14ac:dyDescent="0.5">
      <c r="A163">
        <v>525.05401611328125</v>
      </c>
      <c r="B163">
        <v>151</v>
      </c>
    </row>
    <row r="164" spans="1:2" x14ac:dyDescent="0.5">
      <c r="A164">
        <v>525.06402587890625</v>
      </c>
      <c r="B164">
        <v>116.80000305175781</v>
      </c>
    </row>
    <row r="165" spans="1:2" x14ac:dyDescent="0.5">
      <c r="A165">
        <v>525.073974609375</v>
      </c>
      <c r="B165">
        <v>151.80000305175781</v>
      </c>
    </row>
    <row r="166" spans="1:2" x14ac:dyDescent="0.5">
      <c r="A166">
        <v>525.083984375</v>
      </c>
      <c r="B166">
        <v>179</v>
      </c>
    </row>
    <row r="167" spans="1:2" x14ac:dyDescent="0.5">
      <c r="A167">
        <v>525.093994140625</v>
      </c>
      <c r="B167">
        <v>101</v>
      </c>
    </row>
    <row r="168" spans="1:2" x14ac:dyDescent="0.5">
      <c r="A168">
        <v>525.10400390625</v>
      </c>
      <c r="B168">
        <v>52.25</v>
      </c>
    </row>
    <row r="169" spans="1:2" x14ac:dyDescent="0.5">
      <c r="A169">
        <v>525.114013671875</v>
      </c>
      <c r="B169">
        <v>68.75</v>
      </c>
    </row>
    <row r="170" spans="1:2" x14ac:dyDescent="0.5">
      <c r="A170">
        <v>525.1240234375</v>
      </c>
      <c r="B170">
        <v>83</v>
      </c>
    </row>
    <row r="171" spans="1:2" x14ac:dyDescent="0.5">
      <c r="A171">
        <v>525.13397216796875</v>
      </c>
      <c r="B171">
        <v>137.69999694824219</v>
      </c>
    </row>
    <row r="172" spans="1:2" x14ac:dyDescent="0.5">
      <c r="A172">
        <v>525.14398193359375</v>
      </c>
      <c r="B172">
        <v>185.30000305175781</v>
      </c>
    </row>
    <row r="173" spans="1:2" x14ac:dyDescent="0.5">
      <c r="A173">
        <v>525.15399169921875</v>
      </c>
      <c r="B173">
        <v>191.30000305175781</v>
      </c>
    </row>
    <row r="174" spans="1:2" x14ac:dyDescent="0.5">
      <c r="A174">
        <v>525.16400146484375</v>
      </c>
      <c r="B174">
        <v>192.5</v>
      </c>
    </row>
    <row r="175" spans="1:2" x14ac:dyDescent="0.5">
      <c r="A175">
        <v>525.17401123046875</v>
      </c>
      <c r="B175">
        <v>172.19999694824219</v>
      </c>
    </row>
    <row r="176" spans="1:2" x14ac:dyDescent="0.5">
      <c r="A176">
        <v>525.18499755859375</v>
      </c>
      <c r="B176">
        <v>176</v>
      </c>
    </row>
    <row r="177" spans="1:2" x14ac:dyDescent="0.5">
      <c r="A177">
        <v>525.19500732421875</v>
      </c>
      <c r="B177">
        <v>186.30000305175781</v>
      </c>
    </row>
    <row r="178" spans="1:2" x14ac:dyDescent="0.5">
      <c r="A178">
        <v>525.2039794921875</v>
      </c>
      <c r="B178">
        <v>138</v>
      </c>
    </row>
    <row r="179" spans="1:2" x14ac:dyDescent="0.5">
      <c r="A179">
        <v>525.2139892578125</v>
      </c>
      <c r="B179">
        <v>108</v>
      </c>
    </row>
    <row r="180" spans="1:2" x14ac:dyDescent="0.5">
      <c r="A180">
        <v>525.2239990234375</v>
      </c>
      <c r="B180">
        <v>145.80000305175781</v>
      </c>
    </row>
    <row r="181" spans="1:2" x14ac:dyDescent="0.5">
      <c r="A181">
        <v>525.2340087890625</v>
      </c>
      <c r="B181">
        <v>287.5</v>
      </c>
    </row>
    <row r="182" spans="1:2" x14ac:dyDescent="0.5">
      <c r="A182">
        <v>525.2449951171875</v>
      </c>
      <c r="B182">
        <v>886.70001220703125</v>
      </c>
    </row>
    <row r="183" spans="1:2" x14ac:dyDescent="0.5">
      <c r="A183">
        <v>525.2550048828125</v>
      </c>
      <c r="B183">
        <v>5588</v>
      </c>
    </row>
    <row r="184" spans="1:2" x14ac:dyDescent="0.5">
      <c r="A184">
        <v>525.2650146484375</v>
      </c>
      <c r="B184">
        <v>35060</v>
      </c>
    </row>
    <row r="185" spans="1:2" x14ac:dyDescent="0.5">
      <c r="A185">
        <v>525.2750244140625</v>
      </c>
      <c r="B185">
        <v>90040</v>
      </c>
    </row>
    <row r="186" spans="1:2" x14ac:dyDescent="0.5">
      <c r="A186">
        <v>525.28497314453125</v>
      </c>
      <c r="B186">
        <v>105500</v>
      </c>
    </row>
    <row r="187" spans="1:2" x14ac:dyDescent="0.5">
      <c r="A187">
        <v>525.29400634765625</v>
      </c>
      <c r="B187">
        <v>58630</v>
      </c>
    </row>
    <row r="188" spans="1:2" x14ac:dyDescent="0.5">
      <c r="A188">
        <v>525.30499267578125</v>
      </c>
      <c r="B188">
        <v>14820</v>
      </c>
    </row>
    <row r="189" spans="1:2" x14ac:dyDescent="0.5">
      <c r="A189">
        <v>525.31500244140625</v>
      </c>
      <c r="B189">
        <v>2230</v>
      </c>
    </row>
    <row r="190" spans="1:2" x14ac:dyDescent="0.5">
      <c r="A190">
        <v>525.32501220703125</v>
      </c>
      <c r="B190">
        <v>780.5</v>
      </c>
    </row>
    <row r="191" spans="1:2" x14ac:dyDescent="0.5">
      <c r="A191">
        <v>525.33502197265625</v>
      </c>
      <c r="B191">
        <v>863</v>
      </c>
    </row>
    <row r="192" spans="1:2" x14ac:dyDescent="0.5">
      <c r="A192">
        <v>525.344970703125</v>
      </c>
      <c r="B192">
        <v>1099</v>
      </c>
    </row>
    <row r="193" spans="1:2" x14ac:dyDescent="0.5">
      <c r="A193">
        <v>525.35498046875</v>
      </c>
      <c r="B193">
        <v>1040</v>
      </c>
    </row>
    <row r="194" spans="1:2" x14ac:dyDescent="0.5">
      <c r="A194">
        <v>525.364990234375</v>
      </c>
      <c r="B194">
        <v>725.29998779296875</v>
      </c>
    </row>
    <row r="195" spans="1:2" x14ac:dyDescent="0.5">
      <c r="A195">
        <v>525.375</v>
      </c>
      <c r="B195">
        <v>390.20001220703125</v>
      </c>
    </row>
    <row r="196" spans="1:2" x14ac:dyDescent="0.5">
      <c r="A196">
        <v>525.385009765625</v>
      </c>
      <c r="B196">
        <v>248</v>
      </c>
    </row>
    <row r="197" spans="1:2" x14ac:dyDescent="0.5">
      <c r="A197">
        <v>525.39501953125</v>
      </c>
      <c r="B197">
        <v>285.70001220703125</v>
      </c>
    </row>
    <row r="198" spans="1:2" x14ac:dyDescent="0.5">
      <c r="A198">
        <v>525.405029296875</v>
      </c>
      <c r="B198">
        <v>291</v>
      </c>
    </row>
    <row r="199" spans="1:2" x14ac:dyDescent="0.5">
      <c r="A199">
        <v>525.41497802734375</v>
      </c>
      <c r="B199">
        <v>214</v>
      </c>
    </row>
    <row r="200" spans="1:2" x14ac:dyDescent="0.5">
      <c r="A200">
        <v>525.42498779296875</v>
      </c>
      <c r="B200">
        <v>142.5</v>
      </c>
    </row>
    <row r="201" spans="1:2" x14ac:dyDescent="0.5">
      <c r="A201">
        <v>525.43499755859375</v>
      </c>
      <c r="B201">
        <v>105.80000305175781</v>
      </c>
    </row>
    <row r="202" spans="1:2" x14ac:dyDescent="0.5">
      <c r="A202">
        <v>525.44500732421875</v>
      </c>
      <c r="B202">
        <v>106.69999694824219</v>
      </c>
    </row>
    <row r="203" spans="1:2" x14ac:dyDescent="0.5">
      <c r="A203">
        <v>525.45501708984375</v>
      </c>
      <c r="B203">
        <v>168</v>
      </c>
    </row>
    <row r="204" spans="1:2" x14ac:dyDescent="0.5">
      <c r="A204">
        <v>525.46502685546875</v>
      </c>
      <c r="B204">
        <v>274.5</v>
      </c>
    </row>
    <row r="205" spans="1:2" x14ac:dyDescent="0.5">
      <c r="A205">
        <v>525.4749755859375</v>
      </c>
      <c r="B205">
        <v>312.70001220703125</v>
      </c>
    </row>
    <row r="206" spans="1:2" x14ac:dyDescent="0.5">
      <c r="A206">
        <v>525.4849853515625</v>
      </c>
      <c r="B206">
        <v>257.20001220703125</v>
      </c>
    </row>
    <row r="207" spans="1:2" x14ac:dyDescent="0.5">
      <c r="A207">
        <v>525.4949951171875</v>
      </c>
      <c r="B207">
        <v>186.69999694824219</v>
      </c>
    </row>
    <row r="208" spans="1:2" x14ac:dyDescent="0.5">
      <c r="A208">
        <v>525.5050048828125</v>
      </c>
      <c r="B208">
        <v>146.5</v>
      </c>
    </row>
    <row r="209" spans="1:2" x14ac:dyDescent="0.5">
      <c r="A209">
        <v>525.5150146484375</v>
      </c>
      <c r="B209">
        <v>152.30000305175781</v>
      </c>
    </row>
    <row r="210" spans="1:2" x14ac:dyDescent="0.5">
      <c r="A210">
        <v>525.5250244140625</v>
      </c>
      <c r="B210">
        <v>168.30000305175781</v>
      </c>
    </row>
    <row r="211" spans="1:2" x14ac:dyDescent="0.5">
      <c r="A211">
        <v>525.53497314453125</v>
      </c>
      <c r="B211">
        <v>181.30000305175781</v>
      </c>
    </row>
    <row r="212" spans="1:2" x14ac:dyDescent="0.5">
      <c r="A212">
        <v>525.54498291015625</v>
      </c>
      <c r="B212">
        <v>161</v>
      </c>
    </row>
    <row r="213" spans="1:2" x14ac:dyDescent="0.5">
      <c r="A213">
        <v>525.55499267578125</v>
      </c>
      <c r="B213">
        <v>131.5</v>
      </c>
    </row>
    <row r="214" spans="1:2" x14ac:dyDescent="0.5">
      <c r="A214">
        <v>525.56500244140625</v>
      </c>
      <c r="B214">
        <v>158</v>
      </c>
    </row>
    <row r="215" spans="1:2" x14ac:dyDescent="0.5">
      <c r="A215">
        <v>525.57501220703125</v>
      </c>
      <c r="B215">
        <v>198.5</v>
      </c>
    </row>
    <row r="216" spans="1:2" x14ac:dyDescent="0.5">
      <c r="A216">
        <v>525.58502197265625</v>
      </c>
      <c r="B216">
        <v>221</v>
      </c>
    </row>
    <row r="217" spans="1:2" x14ac:dyDescent="0.5">
      <c r="A217">
        <v>525.594970703125</v>
      </c>
      <c r="B217">
        <v>210.5</v>
      </c>
    </row>
    <row r="218" spans="1:2" x14ac:dyDescent="0.5">
      <c r="A218">
        <v>525.60498046875</v>
      </c>
      <c r="B218">
        <v>181</v>
      </c>
    </row>
    <row r="219" spans="1:2" x14ac:dyDescent="0.5">
      <c r="A219">
        <v>525.614990234375</v>
      </c>
      <c r="B219">
        <v>171.80000305175781</v>
      </c>
    </row>
    <row r="220" spans="1:2" x14ac:dyDescent="0.5">
      <c r="A220">
        <v>525.625</v>
      </c>
      <c r="B220">
        <v>145</v>
      </c>
    </row>
    <row r="221" spans="1:2" x14ac:dyDescent="0.5">
      <c r="A221">
        <v>525.635009765625</v>
      </c>
      <c r="B221">
        <v>140.5</v>
      </c>
    </row>
    <row r="222" spans="1:2" x14ac:dyDescent="0.5">
      <c r="A222">
        <v>525.64501953125</v>
      </c>
      <c r="B222">
        <v>191.80000305175781</v>
      </c>
    </row>
    <row r="223" spans="1:2" x14ac:dyDescent="0.5">
      <c r="A223">
        <v>525.655029296875</v>
      </c>
      <c r="B223">
        <v>194.80000305175781</v>
      </c>
    </row>
    <row r="224" spans="1:2" x14ac:dyDescent="0.5">
      <c r="A224">
        <v>525.66497802734375</v>
      </c>
      <c r="B224">
        <v>165.5</v>
      </c>
    </row>
    <row r="225" spans="1:2" x14ac:dyDescent="0.5">
      <c r="A225">
        <v>525.67498779296875</v>
      </c>
      <c r="B225">
        <v>223.5</v>
      </c>
    </row>
    <row r="226" spans="1:2" x14ac:dyDescent="0.5">
      <c r="A226">
        <v>525.68499755859375</v>
      </c>
      <c r="B226">
        <v>310</v>
      </c>
    </row>
    <row r="227" spans="1:2" x14ac:dyDescent="0.5">
      <c r="A227">
        <v>525.69500732421875</v>
      </c>
      <c r="B227">
        <v>346.70001220703125</v>
      </c>
    </row>
    <row r="228" spans="1:2" x14ac:dyDescent="0.5">
      <c r="A228">
        <v>525.70501708984375</v>
      </c>
      <c r="B228">
        <v>395.29998779296875</v>
      </c>
    </row>
    <row r="229" spans="1:2" x14ac:dyDescent="0.5">
      <c r="A229">
        <v>525.71502685546875</v>
      </c>
      <c r="B229">
        <v>449.70001220703125</v>
      </c>
    </row>
    <row r="230" spans="1:2" x14ac:dyDescent="0.5">
      <c r="A230">
        <v>525.7249755859375</v>
      </c>
      <c r="B230">
        <v>464.29998779296875</v>
      </c>
    </row>
    <row r="231" spans="1:2" x14ac:dyDescent="0.5">
      <c r="A231">
        <v>525.7349853515625</v>
      </c>
      <c r="B231">
        <v>489.5</v>
      </c>
    </row>
    <row r="232" spans="1:2" x14ac:dyDescent="0.5">
      <c r="A232">
        <v>525.7449951171875</v>
      </c>
      <c r="B232">
        <v>903.29998779296875</v>
      </c>
    </row>
    <row r="233" spans="1:2" x14ac:dyDescent="0.5">
      <c r="A233">
        <v>525.7550048828125</v>
      </c>
      <c r="B233">
        <v>3938</v>
      </c>
    </row>
    <row r="234" spans="1:2" x14ac:dyDescent="0.5">
      <c r="A234">
        <v>525.7650146484375</v>
      </c>
      <c r="B234">
        <v>26820</v>
      </c>
    </row>
    <row r="235" spans="1:2" x14ac:dyDescent="0.5">
      <c r="A235">
        <v>525.7750244140625</v>
      </c>
      <c r="B235">
        <v>94390</v>
      </c>
    </row>
    <row r="236" spans="1:2" x14ac:dyDescent="0.5">
      <c r="A236">
        <v>525.78497314453125</v>
      </c>
      <c r="B236">
        <v>140800</v>
      </c>
    </row>
    <row r="237" spans="1:2" x14ac:dyDescent="0.5">
      <c r="A237">
        <v>525.79498291015625</v>
      </c>
      <c r="B237">
        <v>91940</v>
      </c>
    </row>
    <row r="238" spans="1:2" x14ac:dyDescent="0.5">
      <c r="A238">
        <v>525.80499267578125</v>
      </c>
      <c r="B238">
        <v>24600</v>
      </c>
    </row>
    <row r="239" spans="1:2" x14ac:dyDescent="0.5">
      <c r="A239">
        <v>525.81500244140625</v>
      </c>
      <c r="B239">
        <v>2920</v>
      </c>
    </row>
    <row r="240" spans="1:2" x14ac:dyDescent="0.5">
      <c r="A240">
        <v>525.82501220703125</v>
      </c>
      <c r="B240">
        <v>602.5</v>
      </c>
    </row>
    <row r="241" spans="1:2" x14ac:dyDescent="0.5">
      <c r="A241">
        <v>525.83502197265625</v>
      </c>
      <c r="B241">
        <v>707.70001220703125</v>
      </c>
    </row>
    <row r="242" spans="1:2" x14ac:dyDescent="0.5">
      <c r="A242">
        <v>525.844970703125</v>
      </c>
      <c r="B242">
        <v>1173</v>
      </c>
    </row>
    <row r="243" spans="1:2" x14ac:dyDescent="0.5">
      <c r="A243">
        <v>525.85498046875</v>
      </c>
      <c r="B243">
        <v>1231</v>
      </c>
    </row>
    <row r="244" spans="1:2" x14ac:dyDescent="0.5">
      <c r="A244">
        <v>525.864990234375</v>
      </c>
      <c r="B244">
        <v>731</v>
      </c>
    </row>
    <row r="245" spans="1:2" x14ac:dyDescent="0.5">
      <c r="A245">
        <v>525.875</v>
      </c>
      <c r="B245">
        <v>304.29998779296875</v>
      </c>
    </row>
    <row r="246" spans="1:2" x14ac:dyDescent="0.5">
      <c r="A246">
        <v>525.885009765625</v>
      </c>
      <c r="B246">
        <v>263.79998779296875</v>
      </c>
    </row>
    <row r="247" spans="1:2" x14ac:dyDescent="0.5">
      <c r="A247">
        <v>525.89501953125</v>
      </c>
      <c r="B247">
        <v>388</v>
      </c>
    </row>
    <row r="248" spans="1:2" x14ac:dyDescent="0.5">
      <c r="A248">
        <v>525.905029296875</v>
      </c>
      <c r="B248">
        <v>528.20001220703125</v>
      </c>
    </row>
    <row r="249" spans="1:2" x14ac:dyDescent="0.5">
      <c r="A249">
        <v>525.91497802734375</v>
      </c>
      <c r="B249">
        <v>524</v>
      </c>
    </row>
    <row r="250" spans="1:2" x14ac:dyDescent="0.5">
      <c r="A250">
        <v>525.92498779296875</v>
      </c>
      <c r="B250">
        <v>321</v>
      </c>
    </row>
    <row r="251" spans="1:2" x14ac:dyDescent="0.5">
      <c r="A251">
        <v>525.93499755859375</v>
      </c>
      <c r="B251">
        <v>193</v>
      </c>
    </row>
    <row r="252" spans="1:2" x14ac:dyDescent="0.5">
      <c r="A252">
        <v>525.94500732421875</v>
      </c>
      <c r="B252">
        <v>212.69999694824219</v>
      </c>
    </row>
    <row r="253" spans="1:2" x14ac:dyDescent="0.5">
      <c r="A253">
        <v>525.95501708984375</v>
      </c>
      <c r="B253">
        <v>283.5</v>
      </c>
    </row>
    <row r="254" spans="1:2" x14ac:dyDescent="0.5">
      <c r="A254">
        <v>525.96502685546875</v>
      </c>
      <c r="B254">
        <v>373.5</v>
      </c>
    </row>
    <row r="255" spans="1:2" x14ac:dyDescent="0.5">
      <c r="A255">
        <v>525.9749755859375</v>
      </c>
      <c r="B255">
        <v>401</v>
      </c>
    </row>
    <row r="256" spans="1:2" x14ac:dyDescent="0.5">
      <c r="A256">
        <v>525.9849853515625</v>
      </c>
      <c r="B256">
        <v>336.79998779296875</v>
      </c>
    </row>
    <row r="257" spans="1:2" x14ac:dyDescent="0.5">
      <c r="A257">
        <v>525.9949951171875</v>
      </c>
      <c r="B257">
        <v>243.30000305175781</v>
      </c>
    </row>
    <row r="258" spans="1:2" x14ac:dyDescent="0.5">
      <c r="A258">
        <v>526.0050048828125</v>
      </c>
      <c r="B258">
        <v>190</v>
      </c>
    </row>
    <row r="259" spans="1:2" x14ac:dyDescent="0.5">
      <c r="A259">
        <v>526.0150146484375</v>
      </c>
      <c r="B259">
        <v>175.19999694824219</v>
      </c>
    </row>
    <row r="260" spans="1:2" x14ac:dyDescent="0.5">
      <c r="A260">
        <v>526.0250244140625</v>
      </c>
      <c r="B260">
        <v>178.5</v>
      </c>
    </row>
    <row r="261" spans="1:2" x14ac:dyDescent="0.5">
      <c r="A261">
        <v>526.03497314453125</v>
      </c>
      <c r="B261">
        <v>204</v>
      </c>
    </row>
    <row r="262" spans="1:2" x14ac:dyDescent="0.5">
      <c r="A262">
        <v>526.04498291015625</v>
      </c>
      <c r="B262">
        <v>214.80000305175781</v>
      </c>
    </row>
    <row r="263" spans="1:2" x14ac:dyDescent="0.5">
      <c r="A263">
        <v>526.05499267578125</v>
      </c>
      <c r="B263">
        <v>197.19999694824219</v>
      </c>
    </row>
    <row r="264" spans="1:2" x14ac:dyDescent="0.5">
      <c r="A264">
        <v>526.06500244140625</v>
      </c>
      <c r="B264">
        <v>194.80000305175781</v>
      </c>
    </row>
    <row r="265" spans="1:2" x14ac:dyDescent="0.5">
      <c r="A265">
        <v>526.07501220703125</v>
      </c>
      <c r="B265">
        <v>234.5</v>
      </c>
    </row>
    <row r="266" spans="1:2" x14ac:dyDescent="0.5">
      <c r="A266">
        <v>526.08502197265625</v>
      </c>
      <c r="B266">
        <v>288</v>
      </c>
    </row>
    <row r="267" spans="1:2" x14ac:dyDescent="0.5">
      <c r="A267">
        <v>526.094970703125</v>
      </c>
      <c r="B267">
        <v>270.5</v>
      </c>
    </row>
    <row r="268" spans="1:2" x14ac:dyDescent="0.5">
      <c r="A268">
        <v>526.10498046875</v>
      </c>
      <c r="B268">
        <v>198.80000305175781</v>
      </c>
    </row>
    <row r="269" spans="1:2" x14ac:dyDescent="0.5">
      <c r="A269">
        <v>526.114990234375</v>
      </c>
      <c r="B269">
        <v>155</v>
      </c>
    </row>
    <row r="270" spans="1:2" x14ac:dyDescent="0.5">
      <c r="A270">
        <v>526.125</v>
      </c>
      <c r="B270">
        <v>125.5</v>
      </c>
    </row>
    <row r="271" spans="1:2" x14ac:dyDescent="0.5">
      <c r="A271">
        <v>526.135009765625</v>
      </c>
      <c r="B271">
        <v>124</v>
      </c>
    </row>
    <row r="272" spans="1:2" x14ac:dyDescent="0.5">
      <c r="A272">
        <v>526.14501953125</v>
      </c>
      <c r="B272">
        <v>151.30000305175781</v>
      </c>
    </row>
    <row r="273" spans="1:2" x14ac:dyDescent="0.5">
      <c r="A273">
        <v>526.155029296875</v>
      </c>
      <c r="B273">
        <v>155</v>
      </c>
    </row>
    <row r="274" spans="1:2" x14ac:dyDescent="0.5">
      <c r="A274">
        <v>526.16497802734375</v>
      </c>
      <c r="B274">
        <v>140.30000305175781</v>
      </c>
    </row>
    <row r="275" spans="1:2" x14ac:dyDescent="0.5">
      <c r="A275">
        <v>526.17498779296875</v>
      </c>
      <c r="B275">
        <v>143.30000305175781</v>
      </c>
    </row>
    <row r="276" spans="1:2" x14ac:dyDescent="0.5">
      <c r="A276">
        <v>526.18499755859375</v>
      </c>
      <c r="B276">
        <v>222</v>
      </c>
    </row>
    <row r="277" spans="1:2" x14ac:dyDescent="0.5">
      <c r="A277">
        <v>526.19500732421875</v>
      </c>
      <c r="B277">
        <v>304</v>
      </c>
    </row>
    <row r="278" spans="1:2" x14ac:dyDescent="0.5">
      <c r="A278">
        <v>526.20501708984375</v>
      </c>
      <c r="B278">
        <v>321</v>
      </c>
    </row>
    <row r="279" spans="1:2" x14ac:dyDescent="0.5">
      <c r="A279">
        <v>526.21502685546875</v>
      </c>
      <c r="B279">
        <v>379.5</v>
      </c>
    </row>
    <row r="280" spans="1:2" x14ac:dyDescent="0.5">
      <c r="A280">
        <v>526.2249755859375</v>
      </c>
      <c r="B280">
        <v>382</v>
      </c>
    </row>
    <row r="281" spans="1:2" x14ac:dyDescent="0.5">
      <c r="A281">
        <v>526.2349853515625</v>
      </c>
      <c r="B281">
        <v>255.5</v>
      </c>
    </row>
    <row r="282" spans="1:2" x14ac:dyDescent="0.5">
      <c r="A282">
        <v>526.2449951171875</v>
      </c>
      <c r="B282">
        <v>468.79998779296875</v>
      </c>
    </row>
    <row r="283" spans="1:2" x14ac:dyDescent="0.5">
      <c r="A283">
        <v>526.2550048828125</v>
      </c>
      <c r="B283">
        <v>2396</v>
      </c>
    </row>
    <row r="284" spans="1:2" x14ac:dyDescent="0.5">
      <c r="A284">
        <v>526.2659912109375</v>
      </c>
      <c r="B284">
        <v>19250</v>
      </c>
    </row>
    <row r="285" spans="1:2" x14ac:dyDescent="0.5">
      <c r="A285">
        <v>526.2760009765625</v>
      </c>
      <c r="B285">
        <v>86870</v>
      </c>
    </row>
    <row r="286" spans="1:2" x14ac:dyDescent="0.5">
      <c r="A286">
        <v>526.2860107421875</v>
      </c>
      <c r="B286">
        <v>160300</v>
      </c>
    </row>
    <row r="287" spans="1:2" x14ac:dyDescent="0.5">
      <c r="A287">
        <v>526.2960205078125</v>
      </c>
      <c r="B287">
        <v>131800</v>
      </c>
    </row>
    <row r="288" spans="1:2" x14ac:dyDescent="0.5">
      <c r="A288">
        <v>526.3060302734375</v>
      </c>
      <c r="B288">
        <v>46440</v>
      </c>
    </row>
    <row r="289" spans="1:2" x14ac:dyDescent="0.5">
      <c r="A289">
        <v>526.31597900390625</v>
      </c>
      <c r="B289">
        <v>5898</v>
      </c>
    </row>
    <row r="290" spans="1:2" x14ac:dyDescent="0.5">
      <c r="A290">
        <v>526.32598876953125</v>
      </c>
      <c r="B290">
        <v>858.5</v>
      </c>
    </row>
    <row r="291" spans="1:2" x14ac:dyDescent="0.5">
      <c r="A291">
        <v>526.33599853515625</v>
      </c>
      <c r="B291">
        <v>560</v>
      </c>
    </row>
    <row r="292" spans="1:2" x14ac:dyDescent="0.5">
      <c r="A292">
        <v>526.34600830078125</v>
      </c>
      <c r="B292">
        <v>932</v>
      </c>
    </row>
    <row r="293" spans="1:2" x14ac:dyDescent="0.5">
      <c r="A293">
        <v>526.35601806640625</v>
      </c>
      <c r="B293">
        <v>1101</v>
      </c>
    </row>
    <row r="294" spans="1:2" x14ac:dyDescent="0.5">
      <c r="A294">
        <v>526.36602783203125</v>
      </c>
      <c r="B294">
        <v>800</v>
      </c>
    </row>
    <row r="295" spans="1:2" x14ac:dyDescent="0.5">
      <c r="A295">
        <v>526.3759765625</v>
      </c>
      <c r="B295">
        <v>404</v>
      </c>
    </row>
    <row r="296" spans="1:2" x14ac:dyDescent="0.5">
      <c r="A296">
        <v>526.385986328125</v>
      </c>
      <c r="B296">
        <v>252</v>
      </c>
    </row>
    <row r="297" spans="1:2" x14ac:dyDescent="0.5">
      <c r="A297">
        <v>526.39599609375</v>
      </c>
      <c r="B297">
        <v>386.20001220703125</v>
      </c>
    </row>
    <row r="298" spans="1:2" x14ac:dyDescent="0.5">
      <c r="A298">
        <v>526.406005859375</v>
      </c>
      <c r="B298">
        <v>742.29998779296875</v>
      </c>
    </row>
    <row r="299" spans="1:2" x14ac:dyDescent="0.5">
      <c r="A299">
        <v>526.416015625</v>
      </c>
      <c r="B299">
        <v>830.29998779296875</v>
      </c>
    </row>
    <row r="300" spans="1:2" x14ac:dyDescent="0.5">
      <c r="A300">
        <v>526.426025390625</v>
      </c>
      <c r="B300">
        <v>516.20001220703125</v>
      </c>
    </row>
    <row r="301" spans="1:2" x14ac:dyDescent="0.5">
      <c r="A301">
        <v>526.43597412109375</v>
      </c>
      <c r="B301">
        <v>268.29998779296875</v>
      </c>
    </row>
    <row r="302" spans="1:2" x14ac:dyDescent="0.5">
      <c r="A302">
        <v>526.44598388671875</v>
      </c>
      <c r="B302">
        <v>187.5</v>
      </c>
    </row>
    <row r="303" spans="1:2" x14ac:dyDescent="0.5">
      <c r="A303">
        <v>526.45599365234375</v>
      </c>
      <c r="B303">
        <v>201</v>
      </c>
    </row>
    <row r="304" spans="1:2" x14ac:dyDescent="0.5">
      <c r="A304">
        <v>526.46600341796875</v>
      </c>
      <c r="B304">
        <v>358.29998779296875</v>
      </c>
    </row>
    <row r="305" spans="1:2" x14ac:dyDescent="0.5">
      <c r="A305">
        <v>526.47601318359375</v>
      </c>
      <c r="B305">
        <v>560.70001220703125</v>
      </c>
    </row>
    <row r="306" spans="1:2" x14ac:dyDescent="0.5">
      <c r="A306">
        <v>526.48602294921875</v>
      </c>
      <c r="B306">
        <v>551.5</v>
      </c>
    </row>
    <row r="307" spans="1:2" x14ac:dyDescent="0.5">
      <c r="A307">
        <v>526.4959716796875</v>
      </c>
      <c r="B307">
        <v>379.29998779296875</v>
      </c>
    </row>
    <row r="308" spans="1:2" x14ac:dyDescent="0.5">
      <c r="A308">
        <v>526.5059814453125</v>
      </c>
      <c r="B308">
        <v>312.29998779296875</v>
      </c>
    </row>
    <row r="309" spans="1:2" x14ac:dyDescent="0.5">
      <c r="A309">
        <v>526.5159912109375</v>
      </c>
      <c r="B309">
        <v>301.29998779296875</v>
      </c>
    </row>
    <row r="310" spans="1:2" x14ac:dyDescent="0.5">
      <c r="A310">
        <v>526.5260009765625</v>
      </c>
      <c r="B310">
        <v>247.5</v>
      </c>
    </row>
    <row r="311" spans="1:2" x14ac:dyDescent="0.5">
      <c r="A311">
        <v>526.5360107421875</v>
      </c>
      <c r="B311">
        <v>234.5</v>
      </c>
    </row>
    <row r="312" spans="1:2" x14ac:dyDescent="0.5">
      <c r="A312">
        <v>526.5460205078125</v>
      </c>
      <c r="B312">
        <v>211.19999694824219</v>
      </c>
    </row>
    <row r="313" spans="1:2" x14ac:dyDescent="0.5">
      <c r="A313">
        <v>526.5560302734375</v>
      </c>
      <c r="B313">
        <v>127</v>
      </c>
    </row>
    <row r="314" spans="1:2" x14ac:dyDescent="0.5">
      <c r="A314">
        <v>526.56597900390625</v>
      </c>
      <c r="B314">
        <v>87.5</v>
      </c>
    </row>
    <row r="315" spans="1:2" x14ac:dyDescent="0.5">
      <c r="A315">
        <v>526.57598876953125</v>
      </c>
      <c r="B315">
        <v>85</v>
      </c>
    </row>
    <row r="316" spans="1:2" x14ac:dyDescent="0.5">
      <c r="A316">
        <v>526.58599853515625</v>
      </c>
      <c r="B316">
        <v>95.25</v>
      </c>
    </row>
    <row r="317" spans="1:2" x14ac:dyDescent="0.5">
      <c r="A317">
        <v>526.59600830078125</v>
      </c>
      <c r="B317">
        <v>116</v>
      </c>
    </row>
    <row r="318" spans="1:2" x14ac:dyDescent="0.5">
      <c r="A318">
        <v>526.60601806640625</v>
      </c>
      <c r="B318">
        <v>133.69999694824219</v>
      </c>
    </row>
    <row r="319" spans="1:2" x14ac:dyDescent="0.5">
      <c r="A319">
        <v>526.61602783203125</v>
      </c>
      <c r="B319">
        <v>167.5</v>
      </c>
    </row>
    <row r="320" spans="1:2" x14ac:dyDescent="0.5">
      <c r="A320">
        <v>526.6259765625</v>
      </c>
      <c r="B320">
        <v>185.30000305175781</v>
      </c>
    </row>
    <row r="321" spans="1:2" x14ac:dyDescent="0.5">
      <c r="A321">
        <v>526.635986328125</v>
      </c>
      <c r="B321">
        <v>194.19999694824219</v>
      </c>
    </row>
    <row r="322" spans="1:2" x14ac:dyDescent="0.5">
      <c r="A322">
        <v>526.64599609375</v>
      </c>
      <c r="B322">
        <v>192</v>
      </c>
    </row>
    <row r="323" spans="1:2" x14ac:dyDescent="0.5">
      <c r="A323">
        <v>526.656005859375</v>
      </c>
      <c r="B323">
        <v>158.69999694824219</v>
      </c>
    </row>
    <row r="324" spans="1:2" x14ac:dyDescent="0.5">
      <c r="A324">
        <v>526.666015625</v>
      </c>
      <c r="B324">
        <v>163.80000305175781</v>
      </c>
    </row>
    <row r="325" spans="1:2" x14ac:dyDescent="0.5">
      <c r="A325">
        <v>526.676025390625</v>
      </c>
      <c r="B325">
        <v>228.5</v>
      </c>
    </row>
    <row r="326" spans="1:2" x14ac:dyDescent="0.5">
      <c r="A326">
        <v>526.68597412109375</v>
      </c>
      <c r="B326">
        <v>259.20001220703125</v>
      </c>
    </row>
    <row r="327" spans="1:2" x14ac:dyDescent="0.5">
      <c r="A327">
        <v>526.69598388671875</v>
      </c>
      <c r="B327">
        <v>211.5</v>
      </c>
    </row>
    <row r="328" spans="1:2" x14ac:dyDescent="0.5">
      <c r="A328">
        <v>526.70599365234375</v>
      </c>
      <c r="B328">
        <v>182.69999694824219</v>
      </c>
    </row>
    <row r="329" spans="1:2" x14ac:dyDescent="0.5">
      <c r="A329">
        <v>526.71600341796875</v>
      </c>
      <c r="B329">
        <v>255.5</v>
      </c>
    </row>
    <row r="330" spans="1:2" x14ac:dyDescent="0.5">
      <c r="A330">
        <v>526.72601318359375</v>
      </c>
      <c r="B330">
        <v>351.29998779296875</v>
      </c>
    </row>
    <row r="331" spans="1:2" x14ac:dyDescent="0.5">
      <c r="A331">
        <v>526.73602294921875</v>
      </c>
      <c r="B331">
        <v>392.79998779296875</v>
      </c>
    </row>
    <row r="332" spans="1:2" x14ac:dyDescent="0.5">
      <c r="A332">
        <v>526.7459716796875</v>
      </c>
      <c r="B332">
        <v>554</v>
      </c>
    </row>
    <row r="333" spans="1:2" x14ac:dyDescent="0.5">
      <c r="A333">
        <v>526.7559814453125</v>
      </c>
      <c r="B333">
        <v>1634</v>
      </c>
    </row>
    <row r="334" spans="1:2" x14ac:dyDescent="0.5">
      <c r="A334">
        <v>526.7659912109375</v>
      </c>
      <c r="B334">
        <v>13400</v>
      </c>
    </row>
    <row r="335" spans="1:2" x14ac:dyDescent="0.5">
      <c r="A335">
        <v>526.7760009765625</v>
      </c>
      <c r="B335">
        <v>78430</v>
      </c>
    </row>
    <row r="336" spans="1:2" x14ac:dyDescent="0.5">
      <c r="A336">
        <v>526.7860107421875</v>
      </c>
      <c r="B336">
        <v>170400</v>
      </c>
    </row>
    <row r="337" spans="1:2" x14ac:dyDescent="0.5">
      <c r="A337">
        <v>526.7960205078125</v>
      </c>
      <c r="B337">
        <v>161300</v>
      </c>
    </row>
    <row r="338" spans="1:2" x14ac:dyDescent="0.5">
      <c r="A338">
        <v>526.8060302734375</v>
      </c>
      <c r="B338">
        <v>66430</v>
      </c>
    </row>
    <row r="339" spans="1:2" x14ac:dyDescent="0.5">
      <c r="A339">
        <v>526.81597900390625</v>
      </c>
      <c r="B339">
        <v>10090</v>
      </c>
    </row>
    <row r="340" spans="1:2" x14ac:dyDescent="0.5">
      <c r="A340">
        <v>526.8270263671875</v>
      </c>
      <c r="B340">
        <v>1153</v>
      </c>
    </row>
    <row r="341" spans="1:2" x14ac:dyDescent="0.5">
      <c r="A341">
        <v>526.83697509765625</v>
      </c>
      <c r="B341">
        <v>687.79998779296875</v>
      </c>
    </row>
    <row r="342" spans="1:2" x14ac:dyDescent="0.5">
      <c r="A342">
        <v>526.84698486328125</v>
      </c>
      <c r="B342">
        <v>1425</v>
      </c>
    </row>
    <row r="343" spans="1:2" x14ac:dyDescent="0.5">
      <c r="A343">
        <v>526.85699462890625</v>
      </c>
      <c r="B343">
        <v>1891</v>
      </c>
    </row>
    <row r="344" spans="1:2" x14ac:dyDescent="0.5">
      <c r="A344">
        <v>526.86700439453125</v>
      </c>
      <c r="B344">
        <v>1356</v>
      </c>
    </row>
    <row r="345" spans="1:2" x14ac:dyDescent="0.5">
      <c r="A345">
        <v>526.87701416015625</v>
      </c>
      <c r="B345">
        <v>675.5</v>
      </c>
    </row>
    <row r="346" spans="1:2" x14ac:dyDescent="0.5">
      <c r="A346">
        <v>526.88702392578125</v>
      </c>
      <c r="B346">
        <v>441.20001220703125</v>
      </c>
    </row>
    <row r="347" spans="1:2" x14ac:dyDescent="0.5">
      <c r="A347">
        <v>526.89697265625</v>
      </c>
      <c r="B347">
        <v>472.79998779296875</v>
      </c>
    </row>
    <row r="348" spans="1:2" x14ac:dyDescent="0.5">
      <c r="A348">
        <v>526.906982421875</v>
      </c>
      <c r="B348">
        <v>818</v>
      </c>
    </row>
    <row r="349" spans="1:2" x14ac:dyDescent="0.5">
      <c r="A349">
        <v>526.9169921875</v>
      </c>
      <c r="B349">
        <v>1099</v>
      </c>
    </row>
    <row r="350" spans="1:2" x14ac:dyDescent="0.5">
      <c r="A350">
        <v>526.927001953125</v>
      </c>
      <c r="B350">
        <v>784.5</v>
      </c>
    </row>
    <row r="351" spans="1:2" x14ac:dyDescent="0.5">
      <c r="A351">
        <v>526.93701171875</v>
      </c>
      <c r="B351">
        <v>307.20001220703125</v>
      </c>
    </row>
    <row r="352" spans="1:2" x14ac:dyDescent="0.5">
      <c r="A352">
        <v>526.947021484375</v>
      </c>
      <c r="B352">
        <v>166.5</v>
      </c>
    </row>
    <row r="353" spans="1:2" x14ac:dyDescent="0.5">
      <c r="A353">
        <v>526.95697021484375</v>
      </c>
      <c r="B353">
        <v>184.69999694824219</v>
      </c>
    </row>
    <row r="354" spans="1:2" x14ac:dyDescent="0.5">
      <c r="A354">
        <v>526.96697998046875</v>
      </c>
      <c r="B354">
        <v>329</v>
      </c>
    </row>
    <row r="355" spans="1:2" x14ac:dyDescent="0.5">
      <c r="A355">
        <v>526.97698974609375</v>
      </c>
      <c r="B355">
        <v>676.5</v>
      </c>
    </row>
    <row r="356" spans="1:2" x14ac:dyDescent="0.5">
      <c r="A356">
        <v>526.98699951171875</v>
      </c>
      <c r="B356">
        <v>805.5</v>
      </c>
    </row>
    <row r="357" spans="1:2" x14ac:dyDescent="0.5">
      <c r="A357">
        <v>526.99700927734375</v>
      </c>
      <c r="B357">
        <v>527</v>
      </c>
    </row>
    <row r="358" spans="1:2" x14ac:dyDescent="0.5">
      <c r="A358">
        <v>527.00701904296875</v>
      </c>
      <c r="B358">
        <v>277</v>
      </c>
    </row>
    <row r="359" spans="1:2" x14ac:dyDescent="0.5">
      <c r="A359">
        <v>527.01702880859375</v>
      </c>
      <c r="B359">
        <v>233.30000305175781</v>
      </c>
    </row>
    <row r="360" spans="1:2" x14ac:dyDescent="0.5">
      <c r="A360">
        <v>527.0269775390625</v>
      </c>
      <c r="B360">
        <v>252.30000305175781</v>
      </c>
    </row>
    <row r="361" spans="1:2" x14ac:dyDescent="0.5">
      <c r="A361">
        <v>527.0369873046875</v>
      </c>
      <c r="B361">
        <v>265</v>
      </c>
    </row>
    <row r="362" spans="1:2" x14ac:dyDescent="0.5">
      <c r="A362">
        <v>527.0469970703125</v>
      </c>
      <c r="B362">
        <v>219.69999694824219</v>
      </c>
    </row>
    <row r="363" spans="1:2" x14ac:dyDescent="0.5">
      <c r="A363">
        <v>527.0570068359375</v>
      </c>
      <c r="B363">
        <v>185.69999694824219</v>
      </c>
    </row>
    <row r="364" spans="1:2" x14ac:dyDescent="0.5">
      <c r="A364">
        <v>527.0670166015625</v>
      </c>
      <c r="B364">
        <v>215.19999694824219</v>
      </c>
    </row>
    <row r="365" spans="1:2" x14ac:dyDescent="0.5">
      <c r="A365">
        <v>527.0770263671875</v>
      </c>
      <c r="B365">
        <v>238.5</v>
      </c>
    </row>
    <row r="366" spans="1:2" x14ac:dyDescent="0.5">
      <c r="A366">
        <v>527.08697509765625</v>
      </c>
      <c r="B366">
        <v>266.5</v>
      </c>
    </row>
    <row r="367" spans="1:2" x14ac:dyDescent="0.5">
      <c r="A367">
        <v>527.09698486328125</v>
      </c>
      <c r="B367">
        <v>289.29998779296875</v>
      </c>
    </row>
    <row r="368" spans="1:2" x14ac:dyDescent="0.5">
      <c r="A368">
        <v>527.10699462890625</v>
      </c>
      <c r="B368">
        <v>237.30000305175781</v>
      </c>
    </row>
    <row r="369" spans="1:2" x14ac:dyDescent="0.5">
      <c r="A369">
        <v>527.11700439453125</v>
      </c>
      <c r="B369">
        <v>155.30000305175781</v>
      </c>
    </row>
    <row r="370" spans="1:2" x14ac:dyDescent="0.5">
      <c r="A370">
        <v>527.12701416015625</v>
      </c>
      <c r="B370">
        <v>114.5</v>
      </c>
    </row>
    <row r="371" spans="1:2" x14ac:dyDescent="0.5">
      <c r="A371">
        <v>527.13702392578125</v>
      </c>
      <c r="B371">
        <v>104.80000305175781</v>
      </c>
    </row>
    <row r="372" spans="1:2" x14ac:dyDescent="0.5">
      <c r="A372">
        <v>527.14697265625</v>
      </c>
      <c r="B372">
        <v>138.80000305175781</v>
      </c>
    </row>
    <row r="373" spans="1:2" x14ac:dyDescent="0.5">
      <c r="A373">
        <v>527.156982421875</v>
      </c>
      <c r="B373">
        <v>165.30000305175781</v>
      </c>
    </row>
    <row r="374" spans="1:2" x14ac:dyDescent="0.5">
      <c r="A374">
        <v>527.1669921875</v>
      </c>
      <c r="B374">
        <v>132.30000305175781</v>
      </c>
    </row>
    <row r="375" spans="1:2" x14ac:dyDescent="0.5">
      <c r="A375">
        <v>527.177001953125</v>
      </c>
      <c r="B375">
        <v>127</v>
      </c>
    </row>
    <row r="376" spans="1:2" x14ac:dyDescent="0.5">
      <c r="A376">
        <v>527.18701171875</v>
      </c>
      <c r="B376">
        <v>162.69999694824219</v>
      </c>
    </row>
    <row r="377" spans="1:2" x14ac:dyDescent="0.5">
      <c r="A377">
        <v>527.197021484375</v>
      </c>
      <c r="B377">
        <v>209.80000305175781</v>
      </c>
    </row>
    <row r="378" spans="1:2" x14ac:dyDescent="0.5">
      <c r="A378">
        <v>527.20697021484375</v>
      </c>
      <c r="B378">
        <v>250.19999694824219</v>
      </c>
    </row>
    <row r="379" spans="1:2" x14ac:dyDescent="0.5">
      <c r="A379">
        <v>527.21697998046875</v>
      </c>
      <c r="B379">
        <v>236</v>
      </c>
    </row>
    <row r="380" spans="1:2" x14ac:dyDescent="0.5">
      <c r="A380">
        <v>527.22698974609375</v>
      </c>
      <c r="B380">
        <v>206.5</v>
      </c>
    </row>
    <row r="381" spans="1:2" x14ac:dyDescent="0.5">
      <c r="A381">
        <v>527.23699951171875</v>
      </c>
      <c r="B381">
        <v>207.19999694824219</v>
      </c>
    </row>
    <row r="382" spans="1:2" x14ac:dyDescent="0.5">
      <c r="A382">
        <v>527.24700927734375</v>
      </c>
      <c r="B382">
        <v>320.79998779296875</v>
      </c>
    </row>
    <row r="383" spans="1:2" x14ac:dyDescent="0.5">
      <c r="A383">
        <v>527.25799560546875</v>
      </c>
      <c r="B383">
        <v>1146</v>
      </c>
    </row>
    <row r="384" spans="1:2" x14ac:dyDescent="0.5">
      <c r="A384">
        <v>527.26800537109375</v>
      </c>
      <c r="B384">
        <v>8935</v>
      </c>
    </row>
    <row r="385" spans="1:2" x14ac:dyDescent="0.5">
      <c r="A385">
        <v>527.27801513671875</v>
      </c>
      <c r="B385">
        <v>52030</v>
      </c>
    </row>
    <row r="386" spans="1:2" x14ac:dyDescent="0.5">
      <c r="A386">
        <v>527.28802490234375</v>
      </c>
      <c r="B386">
        <v>122200</v>
      </c>
    </row>
    <row r="387" spans="1:2" x14ac:dyDescent="0.5">
      <c r="A387">
        <v>527.2979736328125</v>
      </c>
      <c r="B387">
        <v>129100</v>
      </c>
    </row>
    <row r="388" spans="1:2" x14ac:dyDescent="0.5">
      <c r="A388">
        <v>527.3079833984375</v>
      </c>
      <c r="B388">
        <v>61840</v>
      </c>
    </row>
    <row r="389" spans="1:2" x14ac:dyDescent="0.5">
      <c r="A389">
        <v>527.3179931640625</v>
      </c>
      <c r="B389">
        <v>12190</v>
      </c>
    </row>
    <row r="390" spans="1:2" x14ac:dyDescent="0.5">
      <c r="A390">
        <v>527.3280029296875</v>
      </c>
      <c r="B390">
        <v>1623</v>
      </c>
    </row>
    <row r="391" spans="1:2" x14ac:dyDescent="0.5">
      <c r="A391">
        <v>527.3380126953125</v>
      </c>
      <c r="B391">
        <v>629.29998779296875</v>
      </c>
    </row>
    <row r="392" spans="1:2" x14ac:dyDescent="0.5">
      <c r="A392">
        <v>527.3480224609375</v>
      </c>
      <c r="B392">
        <v>890</v>
      </c>
    </row>
    <row r="393" spans="1:2" x14ac:dyDescent="0.5">
      <c r="A393">
        <v>527.35797119140625</v>
      </c>
      <c r="B393">
        <v>1032</v>
      </c>
    </row>
    <row r="394" spans="1:2" x14ac:dyDescent="0.5">
      <c r="A394">
        <v>527.36798095703125</v>
      </c>
      <c r="B394">
        <v>757.20001220703125</v>
      </c>
    </row>
    <row r="395" spans="1:2" x14ac:dyDescent="0.5">
      <c r="A395">
        <v>527.37799072265625</v>
      </c>
      <c r="B395">
        <v>401.5</v>
      </c>
    </row>
    <row r="396" spans="1:2" x14ac:dyDescent="0.5">
      <c r="A396">
        <v>527.38800048828125</v>
      </c>
      <c r="B396">
        <v>255</v>
      </c>
    </row>
    <row r="397" spans="1:2" x14ac:dyDescent="0.5">
      <c r="A397">
        <v>527.39801025390625</v>
      </c>
      <c r="B397">
        <v>286.20001220703125</v>
      </c>
    </row>
    <row r="398" spans="1:2" x14ac:dyDescent="0.5">
      <c r="A398">
        <v>527.40802001953125</v>
      </c>
      <c r="B398">
        <v>622</v>
      </c>
    </row>
    <row r="399" spans="1:2" x14ac:dyDescent="0.5">
      <c r="A399">
        <v>527.41802978515625</v>
      </c>
      <c r="B399">
        <v>960.5</v>
      </c>
    </row>
    <row r="400" spans="1:2" x14ac:dyDescent="0.5">
      <c r="A400">
        <v>527.427978515625</v>
      </c>
      <c r="B400">
        <v>761.5</v>
      </c>
    </row>
    <row r="401" spans="1:2" x14ac:dyDescent="0.5">
      <c r="A401">
        <v>527.43798828125</v>
      </c>
      <c r="B401">
        <v>346</v>
      </c>
    </row>
    <row r="402" spans="1:2" x14ac:dyDescent="0.5">
      <c r="A402">
        <v>527.447998046875</v>
      </c>
      <c r="B402">
        <v>154.30000305175781</v>
      </c>
    </row>
    <row r="403" spans="1:2" x14ac:dyDescent="0.5">
      <c r="A403">
        <v>527.4580078125</v>
      </c>
      <c r="B403">
        <v>114.30000305175781</v>
      </c>
    </row>
    <row r="404" spans="1:2" x14ac:dyDescent="0.5">
      <c r="A404">
        <v>527.468017578125</v>
      </c>
      <c r="B404">
        <v>132.69999694824219</v>
      </c>
    </row>
    <row r="405" spans="1:2" x14ac:dyDescent="0.5">
      <c r="A405">
        <v>527.47802734375</v>
      </c>
      <c r="B405">
        <v>240.19999694824219</v>
      </c>
    </row>
    <row r="406" spans="1:2" x14ac:dyDescent="0.5">
      <c r="A406">
        <v>527.48797607421875</v>
      </c>
      <c r="B406">
        <v>373.70001220703125</v>
      </c>
    </row>
    <row r="407" spans="1:2" x14ac:dyDescent="0.5">
      <c r="A407">
        <v>527.49798583984375</v>
      </c>
      <c r="B407">
        <v>387</v>
      </c>
    </row>
    <row r="408" spans="1:2" x14ac:dyDescent="0.5">
      <c r="A408">
        <v>527.50799560546875</v>
      </c>
      <c r="B408">
        <v>274.79998779296875</v>
      </c>
    </row>
    <row r="409" spans="1:2" x14ac:dyDescent="0.5">
      <c r="A409">
        <v>527.51800537109375</v>
      </c>
      <c r="B409">
        <v>173.19999694824219</v>
      </c>
    </row>
    <row r="410" spans="1:2" x14ac:dyDescent="0.5">
      <c r="A410">
        <v>527.52801513671875</v>
      </c>
      <c r="B410">
        <v>143.80000305175781</v>
      </c>
    </row>
    <row r="411" spans="1:2" x14ac:dyDescent="0.5">
      <c r="A411">
        <v>527.53802490234375</v>
      </c>
      <c r="B411">
        <v>161</v>
      </c>
    </row>
    <row r="412" spans="1:2" x14ac:dyDescent="0.5">
      <c r="A412">
        <v>527.5479736328125</v>
      </c>
      <c r="B412">
        <v>168.80000305175781</v>
      </c>
    </row>
    <row r="413" spans="1:2" x14ac:dyDescent="0.5">
      <c r="A413">
        <v>527.5579833984375</v>
      </c>
      <c r="B413">
        <v>107</v>
      </c>
    </row>
    <row r="414" spans="1:2" x14ac:dyDescent="0.5">
      <c r="A414">
        <v>527.5679931640625</v>
      </c>
      <c r="B414">
        <v>56.75</v>
      </c>
    </row>
    <row r="415" spans="1:2" x14ac:dyDescent="0.5">
      <c r="A415">
        <v>527.5780029296875</v>
      </c>
      <c r="B415">
        <v>62.5</v>
      </c>
    </row>
    <row r="416" spans="1:2" x14ac:dyDescent="0.5">
      <c r="A416">
        <v>527.5880126953125</v>
      </c>
      <c r="B416">
        <v>88.25</v>
      </c>
    </row>
    <row r="417" spans="1:2" x14ac:dyDescent="0.5">
      <c r="A417">
        <v>527.5980224609375</v>
      </c>
      <c r="B417">
        <v>152.30000305175781</v>
      </c>
    </row>
    <row r="418" spans="1:2" x14ac:dyDescent="0.5">
      <c r="A418">
        <v>527.60797119140625</v>
      </c>
      <c r="B418">
        <v>195</v>
      </c>
    </row>
    <row r="419" spans="1:2" x14ac:dyDescent="0.5">
      <c r="A419">
        <v>527.61798095703125</v>
      </c>
      <c r="B419">
        <v>176.30000305175781</v>
      </c>
    </row>
    <row r="420" spans="1:2" x14ac:dyDescent="0.5">
      <c r="A420">
        <v>527.62799072265625</v>
      </c>
      <c r="B420">
        <v>159</v>
      </c>
    </row>
    <row r="421" spans="1:2" x14ac:dyDescent="0.5">
      <c r="A421">
        <v>527.63800048828125</v>
      </c>
      <c r="B421">
        <v>155.5</v>
      </c>
    </row>
    <row r="422" spans="1:2" x14ac:dyDescent="0.5">
      <c r="A422">
        <v>527.64801025390625</v>
      </c>
      <c r="B422">
        <v>162.30000305175781</v>
      </c>
    </row>
    <row r="423" spans="1:2" x14ac:dyDescent="0.5">
      <c r="A423">
        <v>527.65899658203125</v>
      </c>
      <c r="B423">
        <v>170.5</v>
      </c>
    </row>
    <row r="424" spans="1:2" x14ac:dyDescent="0.5">
      <c r="A424">
        <v>527.66900634765625</v>
      </c>
      <c r="B424">
        <v>118.80000305175781</v>
      </c>
    </row>
    <row r="425" spans="1:2" x14ac:dyDescent="0.5">
      <c r="A425">
        <v>527.67901611328125</v>
      </c>
      <c r="B425">
        <v>49.25</v>
      </c>
    </row>
    <row r="426" spans="1:2" x14ac:dyDescent="0.5">
      <c r="A426">
        <v>527.68902587890625</v>
      </c>
      <c r="B426">
        <v>47.75</v>
      </c>
    </row>
    <row r="427" spans="1:2" x14ac:dyDescent="0.5">
      <c r="A427">
        <v>527.698974609375</v>
      </c>
      <c r="B427">
        <v>89.5</v>
      </c>
    </row>
    <row r="428" spans="1:2" x14ac:dyDescent="0.5">
      <c r="A428">
        <v>527.708984375</v>
      </c>
      <c r="B428">
        <v>114.5</v>
      </c>
    </row>
    <row r="429" spans="1:2" x14ac:dyDescent="0.5">
      <c r="A429">
        <v>527.718994140625</v>
      </c>
      <c r="B429">
        <v>149.5</v>
      </c>
    </row>
    <row r="430" spans="1:2" x14ac:dyDescent="0.5">
      <c r="A430">
        <v>527.72900390625</v>
      </c>
      <c r="B430">
        <v>219.5</v>
      </c>
    </row>
    <row r="431" spans="1:2" x14ac:dyDescent="0.5">
      <c r="A431">
        <v>527.739013671875</v>
      </c>
      <c r="B431">
        <v>309.20001220703125</v>
      </c>
    </row>
    <row r="432" spans="1:2" x14ac:dyDescent="0.5">
      <c r="A432">
        <v>527.7490234375</v>
      </c>
      <c r="B432">
        <v>450.5</v>
      </c>
    </row>
    <row r="433" spans="1:2" x14ac:dyDescent="0.5">
      <c r="A433">
        <v>527.75897216796875</v>
      </c>
      <c r="B433">
        <v>872.70001220703125</v>
      </c>
    </row>
    <row r="434" spans="1:2" x14ac:dyDescent="0.5">
      <c r="A434">
        <v>527.76898193359375</v>
      </c>
      <c r="B434">
        <v>4981</v>
      </c>
    </row>
    <row r="435" spans="1:2" x14ac:dyDescent="0.5">
      <c r="A435">
        <v>527.77899169921875</v>
      </c>
      <c r="B435">
        <v>23440</v>
      </c>
    </row>
    <row r="436" spans="1:2" x14ac:dyDescent="0.5">
      <c r="A436">
        <v>527.78900146484375</v>
      </c>
      <c r="B436">
        <v>54950</v>
      </c>
    </row>
    <row r="437" spans="1:2" x14ac:dyDescent="0.5">
      <c r="A437">
        <v>527.79901123046875</v>
      </c>
      <c r="B437">
        <v>63220</v>
      </c>
    </row>
    <row r="438" spans="1:2" x14ac:dyDescent="0.5">
      <c r="A438">
        <v>527.80902099609375</v>
      </c>
      <c r="B438">
        <v>34890</v>
      </c>
    </row>
    <row r="439" spans="1:2" x14ac:dyDescent="0.5">
      <c r="A439">
        <v>527.8189697265625</v>
      </c>
      <c r="B439">
        <v>8837</v>
      </c>
    </row>
    <row r="440" spans="1:2" x14ac:dyDescent="0.5">
      <c r="A440">
        <v>527.8289794921875</v>
      </c>
      <c r="B440">
        <v>1667</v>
      </c>
    </row>
    <row r="441" spans="1:2" x14ac:dyDescent="0.5">
      <c r="A441">
        <v>527.8389892578125</v>
      </c>
      <c r="B441">
        <v>527.5</v>
      </c>
    </row>
    <row r="442" spans="1:2" x14ac:dyDescent="0.5">
      <c r="A442">
        <v>527.8489990234375</v>
      </c>
      <c r="B442">
        <v>271</v>
      </c>
    </row>
    <row r="443" spans="1:2" x14ac:dyDescent="0.5">
      <c r="A443">
        <v>527.8590087890625</v>
      </c>
      <c r="B443">
        <v>317.20001220703125</v>
      </c>
    </row>
    <row r="444" spans="1:2" x14ac:dyDescent="0.5">
      <c r="A444">
        <v>527.8690185546875</v>
      </c>
      <c r="B444">
        <v>358</v>
      </c>
    </row>
    <row r="445" spans="1:2" x14ac:dyDescent="0.5">
      <c r="A445">
        <v>527.8790283203125</v>
      </c>
      <c r="B445">
        <v>283.29998779296875</v>
      </c>
    </row>
    <row r="446" spans="1:2" x14ac:dyDescent="0.5">
      <c r="A446">
        <v>527.88897705078125</v>
      </c>
      <c r="B446">
        <v>187.5</v>
      </c>
    </row>
    <row r="447" spans="1:2" x14ac:dyDescent="0.5">
      <c r="A447">
        <v>527.89898681640625</v>
      </c>
      <c r="B447">
        <v>174.80000305175781</v>
      </c>
    </row>
    <row r="448" spans="1:2" x14ac:dyDescent="0.5">
      <c r="A448">
        <v>527.90899658203125</v>
      </c>
      <c r="B448">
        <v>288.79998779296875</v>
      </c>
    </row>
    <row r="449" spans="1:2" x14ac:dyDescent="0.5">
      <c r="A449">
        <v>527.91900634765625</v>
      </c>
      <c r="B449">
        <v>391</v>
      </c>
    </row>
    <row r="450" spans="1:2" x14ac:dyDescent="0.5">
      <c r="A450">
        <v>527.92901611328125</v>
      </c>
      <c r="B450">
        <v>301.5</v>
      </c>
    </row>
    <row r="451" spans="1:2" x14ac:dyDescent="0.5">
      <c r="A451">
        <v>527.93902587890625</v>
      </c>
      <c r="B451">
        <v>157.30000305175781</v>
      </c>
    </row>
    <row r="452" spans="1:2" x14ac:dyDescent="0.5">
      <c r="A452">
        <v>527.948974609375</v>
      </c>
      <c r="B452">
        <v>109</v>
      </c>
    </row>
    <row r="453" spans="1:2" x14ac:dyDescent="0.5">
      <c r="A453">
        <v>527.958984375</v>
      </c>
      <c r="B453">
        <v>95</v>
      </c>
    </row>
    <row r="454" spans="1:2" x14ac:dyDescent="0.5">
      <c r="A454">
        <v>527.969970703125</v>
      </c>
      <c r="B454">
        <v>83.5</v>
      </c>
    </row>
    <row r="455" spans="1:2" x14ac:dyDescent="0.5">
      <c r="A455">
        <v>527.97998046875</v>
      </c>
      <c r="B455">
        <v>110.5</v>
      </c>
    </row>
    <row r="456" spans="1:2" x14ac:dyDescent="0.5">
      <c r="A456">
        <v>527.989990234375</v>
      </c>
      <c r="B456">
        <v>151.5</v>
      </c>
    </row>
    <row r="457" spans="1:2" x14ac:dyDescent="0.5">
      <c r="A457">
        <v>528</v>
      </c>
      <c r="B457">
        <v>155</v>
      </c>
    </row>
    <row r="458" spans="1:2" x14ac:dyDescent="0.5">
      <c r="A458">
        <v>528.010009765625</v>
      </c>
      <c r="B458">
        <v>132</v>
      </c>
    </row>
    <row r="459" spans="1:2" x14ac:dyDescent="0.5">
      <c r="A459">
        <v>528.02001953125</v>
      </c>
      <c r="B459">
        <v>131.69999694824219</v>
      </c>
    </row>
    <row r="460" spans="1:2" x14ac:dyDescent="0.5">
      <c r="A460">
        <v>528.030029296875</v>
      </c>
      <c r="B460">
        <v>197.19999694824219</v>
      </c>
    </row>
    <row r="461" spans="1:2" x14ac:dyDescent="0.5">
      <c r="A461">
        <v>528.03997802734375</v>
      </c>
      <c r="B461">
        <v>236.80000305175781</v>
      </c>
    </row>
    <row r="462" spans="1:2" x14ac:dyDescent="0.5">
      <c r="A462">
        <v>528.04998779296875</v>
      </c>
      <c r="B462">
        <v>176</v>
      </c>
    </row>
    <row r="463" spans="1:2" x14ac:dyDescent="0.5">
      <c r="A463">
        <v>528.05999755859375</v>
      </c>
      <c r="B463">
        <v>142</v>
      </c>
    </row>
    <row r="464" spans="1:2" x14ac:dyDescent="0.5">
      <c r="A464">
        <v>528.07000732421875</v>
      </c>
      <c r="B464">
        <v>140.80000305175781</v>
      </c>
    </row>
    <row r="465" spans="1:2" x14ac:dyDescent="0.5">
      <c r="A465">
        <v>528.08001708984375</v>
      </c>
      <c r="B465">
        <v>88.5</v>
      </c>
    </row>
    <row r="466" spans="1:2" x14ac:dyDescent="0.5">
      <c r="A466">
        <v>528.09002685546875</v>
      </c>
      <c r="B466">
        <v>45.5</v>
      </c>
    </row>
    <row r="467" spans="1:2" x14ac:dyDescent="0.5">
      <c r="A467">
        <v>528.0999755859375</v>
      </c>
      <c r="B467">
        <v>61.75</v>
      </c>
    </row>
    <row r="468" spans="1:2" x14ac:dyDescent="0.5">
      <c r="A468">
        <v>528.1099853515625</v>
      </c>
      <c r="B468">
        <v>97</v>
      </c>
    </row>
    <row r="469" spans="1:2" x14ac:dyDescent="0.5">
      <c r="A469">
        <v>528.1199951171875</v>
      </c>
      <c r="B469">
        <v>106.5</v>
      </c>
    </row>
    <row r="470" spans="1:2" x14ac:dyDescent="0.5">
      <c r="A470">
        <v>528.1300048828125</v>
      </c>
      <c r="B470">
        <v>97</v>
      </c>
    </row>
    <row r="471" spans="1:2" x14ac:dyDescent="0.5">
      <c r="A471">
        <v>528.1400146484375</v>
      </c>
      <c r="B471">
        <v>78</v>
      </c>
    </row>
    <row r="472" spans="1:2" x14ac:dyDescent="0.5">
      <c r="A472">
        <v>528.1500244140625</v>
      </c>
      <c r="B472">
        <v>73.75</v>
      </c>
    </row>
    <row r="473" spans="1:2" x14ac:dyDescent="0.5">
      <c r="A473">
        <v>528.15997314453125</v>
      </c>
      <c r="B473">
        <v>87.75</v>
      </c>
    </row>
    <row r="474" spans="1:2" x14ac:dyDescent="0.5">
      <c r="A474">
        <v>528.16998291015625</v>
      </c>
      <c r="B474">
        <v>74</v>
      </c>
    </row>
    <row r="475" spans="1:2" x14ac:dyDescent="0.5">
      <c r="A475">
        <v>528.17999267578125</v>
      </c>
      <c r="B475">
        <v>41.25</v>
      </c>
    </row>
    <row r="476" spans="1:2" x14ac:dyDescent="0.5">
      <c r="A476">
        <v>528.19000244140625</v>
      </c>
      <c r="B476">
        <v>21</v>
      </c>
    </row>
    <row r="477" spans="1:2" x14ac:dyDescent="0.5">
      <c r="A477">
        <v>528.20001220703125</v>
      </c>
      <c r="B477">
        <v>19</v>
      </c>
    </row>
    <row r="478" spans="1:2" x14ac:dyDescent="0.5">
      <c r="A478">
        <v>528.21002197265625</v>
      </c>
      <c r="B478">
        <v>34.25</v>
      </c>
    </row>
    <row r="479" spans="1:2" x14ac:dyDescent="0.5">
      <c r="A479">
        <v>528.219970703125</v>
      </c>
      <c r="B479">
        <v>64.25</v>
      </c>
    </row>
    <row r="480" spans="1:2" x14ac:dyDescent="0.5">
      <c r="A480">
        <v>528.22998046875</v>
      </c>
      <c r="B480">
        <v>107.30000305175781</v>
      </c>
    </row>
    <row r="481" spans="1:2" x14ac:dyDescent="0.5">
      <c r="A481">
        <v>528.239990234375</v>
      </c>
      <c r="B481">
        <v>136.69999694824219</v>
      </c>
    </row>
    <row r="482" spans="1:2" x14ac:dyDescent="0.5">
      <c r="A482">
        <v>528.25</v>
      </c>
      <c r="B482">
        <v>186.5</v>
      </c>
    </row>
    <row r="483" spans="1:2" x14ac:dyDescent="0.5">
      <c r="A483">
        <v>528.260009765625</v>
      </c>
      <c r="B483">
        <v>502.70001220703125</v>
      </c>
    </row>
    <row r="484" spans="1:2" x14ac:dyDescent="0.5">
      <c r="A484">
        <v>528.27099609375</v>
      </c>
      <c r="B484">
        <v>2408</v>
      </c>
    </row>
    <row r="485" spans="1:2" x14ac:dyDescent="0.5">
      <c r="A485">
        <v>528.281005859375</v>
      </c>
      <c r="B485">
        <v>8801</v>
      </c>
    </row>
    <row r="486" spans="1:2" x14ac:dyDescent="0.5">
      <c r="A486">
        <v>528.291015625</v>
      </c>
      <c r="B486">
        <v>17860</v>
      </c>
    </row>
    <row r="487" spans="1:2" x14ac:dyDescent="0.5">
      <c r="A487">
        <v>528.301025390625</v>
      </c>
      <c r="B487">
        <v>19750</v>
      </c>
    </row>
    <row r="488" spans="1:2" x14ac:dyDescent="0.5">
      <c r="A488">
        <v>528.31097412109375</v>
      </c>
      <c r="B488">
        <v>11980</v>
      </c>
    </row>
    <row r="489" spans="1:2" x14ac:dyDescent="0.5">
      <c r="A489">
        <v>528.32098388671875</v>
      </c>
      <c r="B489">
        <v>4186</v>
      </c>
    </row>
    <row r="490" spans="1:2" x14ac:dyDescent="0.5">
      <c r="A490">
        <v>528.33099365234375</v>
      </c>
      <c r="B490">
        <v>1156</v>
      </c>
    </row>
    <row r="491" spans="1:2" x14ac:dyDescent="0.5">
      <c r="A491">
        <v>528.34100341796875</v>
      </c>
      <c r="B491">
        <v>451</v>
      </c>
    </row>
    <row r="492" spans="1:2" x14ac:dyDescent="0.5">
      <c r="A492">
        <v>528.35101318359375</v>
      </c>
      <c r="B492">
        <v>272.5</v>
      </c>
    </row>
    <row r="493" spans="1:2" x14ac:dyDescent="0.5">
      <c r="A493">
        <v>528.36102294921875</v>
      </c>
      <c r="B493">
        <v>206.69999694824219</v>
      </c>
    </row>
    <row r="494" spans="1:2" x14ac:dyDescent="0.5">
      <c r="A494">
        <v>528.3709716796875</v>
      </c>
      <c r="B494">
        <v>187.69999694824219</v>
      </c>
    </row>
    <row r="495" spans="1:2" x14ac:dyDescent="0.5">
      <c r="A495">
        <v>528.3809814453125</v>
      </c>
      <c r="B495">
        <v>130.5</v>
      </c>
    </row>
    <row r="496" spans="1:2" x14ac:dyDescent="0.5">
      <c r="A496">
        <v>528.3909912109375</v>
      </c>
      <c r="B496">
        <v>56.5</v>
      </c>
    </row>
    <row r="497" spans="1:2" x14ac:dyDescent="0.5">
      <c r="A497">
        <v>528.4010009765625</v>
      </c>
      <c r="B497">
        <v>45</v>
      </c>
    </row>
    <row r="498" spans="1:2" x14ac:dyDescent="0.5">
      <c r="A498">
        <v>528.4110107421875</v>
      </c>
      <c r="B498">
        <v>67</v>
      </c>
    </row>
    <row r="499" spans="1:2" x14ac:dyDescent="0.5">
      <c r="A499">
        <v>528.4210205078125</v>
      </c>
      <c r="B499">
        <v>78.25</v>
      </c>
    </row>
    <row r="500" spans="1:2" x14ac:dyDescent="0.5">
      <c r="A500">
        <v>528.4310302734375</v>
      </c>
      <c r="B500">
        <v>64.5</v>
      </c>
    </row>
    <row r="501" spans="1:2" x14ac:dyDescent="0.5">
      <c r="A501">
        <v>528.44097900390625</v>
      </c>
      <c r="B501">
        <v>39</v>
      </c>
    </row>
    <row r="502" spans="1:2" x14ac:dyDescent="0.5">
      <c r="A502">
        <v>528.45098876953125</v>
      </c>
      <c r="B502">
        <v>35.25</v>
      </c>
    </row>
    <row r="503" spans="1:2" x14ac:dyDescent="0.5">
      <c r="A503">
        <v>528.46099853515625</v>
      </c>
      <c r="B503">
        <v>63</v>
      </c>
    </row>
    <row r="504" spans="1:2" x14ac:dyDescent="0.5">
      <c r="A504">
        <v>528.47100830078125</v>
      </c>
      <c r="B504">
        <v>87</v>
      </c>
    </row>
    <row r="505" spans="1:2" x14ac:dyDescent="0.5">
      <c r="A505">
        <v>528.48101806640625</v>
      </c>
      <c r="B505">
        <v>91.5</v>
      </c>
    </row>
    <row r="506" spans="1:2" x14ac:dyDescent="0.5">
      <c r="A506">
        <v>528.49102783203125</v>
      </c>
      <c r="B506">
        <v>77.5</v>
      </c>
    </row>
    <row r="507" spans="1:2" x14ac:dyDescent="0.5">
      <c r="A507">
        <v>528.5009765625</v>
      </c>
      <c r="B507">
        <v>47.5</v>
      </c>
    </row>
    <row r="508" spans="1:2" x14ac:dyDescent="0.5">
      <c r="A508">
        <v>528.510986328125</v>
      </c>
      <c r="B508">
        <v>21</v>
      </c>
    </row>
    <row r="509" spans="1:2" x14ac:dyDescent="0.5">
      <c r="A509">
        <v>528.52099609375</v>
      </c>
      <c r="B509">
        <v>11.25</v>
      </c>
    </row>
    <row r="510" spans="1:2" x14ac:dyDescent="0.5">
      <c r="A510">
        <v>528.531005859375</v>
      </c>
      <c r="B510">
        <v>41</v>
      </c>
    </row>
    <row r="511" spans="1:2" x14ac:dyDescent="0.5">
      <c r="A511">
        <v>528.541015625</v>
      </c>
      <c r="B511">
        <v>79</v>
      </c>
    </row>
    <row r="512" spans="1:2" x14ac:dyDescent="0.5">
      <c r="A512">
        <v>528.552001953125</v>
      </c>
      <c r="B512">
        <v>59.5</v>
      </c>
    </row>
    <row r="513" spans="1:2" x14ac:dyDescent="0.5">
      <c r="A513">
        <v>528.56201171875</v>
      </c>
      <c r="B513">
        <v>24.75</v>
      </c>
    </row>
    <row r="514" spans="1:2" x14ac:dyDescent="0.5">
      <c r="A514">
        <v>528.572021484375</v>
      </c>
      <c r="B514">
        <v>29.5</v>
      </c>
    </row>
    <row r="515" spans="1:2" x14ac:dyDescent="0.5">
      <c r="A515">
        <v>528.58197021484375</v>
      </c>
      <c r="B515">
        <v>35.75</v>
      </c>
    </row>
    <row r="516" spans="1:2" x14ac:dyDescent="0.5">
      <c r="A516">
        <v>528.59197998046875</v>
      </c>
      <c r="B516">
        <v>33.25</v>
      </c>
    </row>
    <row r="517" spans="1:2" x14ac:dyDescent="0.5">
      <c r="A517">
        <v>528.60198974609375</v>
      </c>
      <c r="B517">
        <v>45</v>
      </c>
    </row>
    <row r="518" spans="1:2" x14ac:dyDescent="0.5">
      <c r="A518">
        <v>528.61199951171875</v>
      </c>
      <c r="B518">
        <v>55</v>
      </c>
    </row>
    <row r="519" spans="1:2" x14ac:dyDescent="0.5">
      <c r="A519">
        <v>528.62200927734375</v>
      </c>
      <c r="B519">
        <v>44</v>
      </c>
    </row>
    <row r="520" spans="1:2" x14ac:dyDescent="0.5">
      <c r="A520">
        <v>528.63201904296875</v>
      </c>
      <c r="B520">
        <v>25.5</v>
      </c>
    </row>
    <row r="521" spans="1:2" x14ac:dyDescent="0.5">
      <c r="A521">
        <v>528.64202880859375</v>
      </c>
      <c r="B521">
        <v>52</v>
      </c>
    </row>
    <row r="522" spans="1:2" x14ac:dyDescent="0.5">
      <c r="A522">
        <v>528.6519775390625</v>
      </c>
      <c r="B522">
        <v>117.5</v>
      </c>
    </row>
    <row r="523" spans="1:2" x14ac:dyDescent="0.5">
      <c r="A523">
        <v>528.6619873046875</v>
      </c>
      <c r="B523">
        <v>126.5</v>
      </c>
    </row>
    <row r="524" spans="1:2" x14ac:dyDescent="0.5">
      <c r="A524">
        <v>528.6719970703125</v>
      </c>
      <c r="B524">
        <v>92.5</v>
      </c>
    </row>
    <row r="525" spans="1:2" x14ac:dyDescent="0.5">
      <c r="A525">
        <v>528.6820068359375</v>
      </c>
      <c r="B525">
        <v>97.25</v>
      </c>
    </row>
    <row r="526" spans="1:2" x14ac:dyDescent="0.5">
      <c r="A526">
        <v>528.6920166015625</v>
      </c>
      <c r="B526">
        <v>141.5</v>
      </c>
    </row>
    <row r="527" spans="1:2" x14ac:dyDescent="0.5">
      <c r="A527">
        <v>528.7020263671875</v>
      </c>
      <c r="B527">
        <v>170.80000305175781</v>
      </c>
    </row>
    <row r="528" spans="1:2" x14ac:dyDescent="0.5">
      <c r="A528">
        <v>528.71197509765625</v>
      </c>
      <c r="B528">
        <v>150.80000305175781</v>
      </c>
    </row>
    <row r="529" spans="1:2" x14ac:dyDescent="0.5">
      <c r="A529">
        <v>528.72198486328125</v>
      </c>
      <c r="B529">
        <v>139.5</v>
      </c>
    </row>
    <row r="530" spans="1:2" x14ac:dyDescent="0.5">
      <c r="A530">
        <v>528.73199462890625</v>
      </c>
      <c r="B530">
        <v>141</v>
      </c>
    </row>
    <row r="531" spans="1:2" x14ac:dyDescent="0.5">
      <c r="A531">
        <v>528.74200439453125</v>
      </c>
      <c r="B531">
        <v>137.69999694824219</v>
      </c>
    </row>
    <row r="532" spans="1:2" x14ac:dyDescent="0.5">
      <c r="A532">
        <v>528.75201416015625</v>
      </c>
      <c r="B532">
        <v>262.70001220703125</v>
      </c>
    </row>
    <row r="533" spans="1:2" x14ac:dyDescent="0.5">
      <c r="A533">
        <v>528.76202392578125</v>
      </c>
      <c r="B533">
        <v>577</v>
      </c>
    </row>
    <row r="534" spans="1:2" x14ac:dyDescent="0.5">
      <c r="A534">
        <v>528.77197265625</v>
      </c>
      <c r="B534">
        <v>1174</v>
      </c>
    </row>
    <row r="535" spans="1:2" x14ac:dyDescent="0.5">
      <c r="A535">
        <v>528.781982421875</v>
      </c>
      <c r="B535">
        <v>2726</v>
      </c>
    </row>
    <row r="536" spans="1:2" x14ac:dyDescent="0.5">
      <c r="A536">
        <v>528.7919921875</v>
      </c>
      <c r="B536">
        <v>5080</v>
      </c>
    </row>
    <row r="537" spans="1:2" x14ac:dyDescent="0.5">
      <c r="A537">
        <v>528.802001953125</v>
      </c>
      <c r="B537">
        <v>5798</v>
      </c>
    </row>
    <row r="538" spans="1:2" x14ac:dyDescent="0.5">
      <c r="A538">
        <v>528.81201171875</v>
      </c>
      <c r="B538">
        <v>3822</v>
      </c>
    </row>
    <row r="539" spans="1:2" x14ac:dyDescent="0.5">
      <c r="A539">
        <v>528.822998046875</v>
      </c>
      <c r="B539">
        <v>1563</v>
      </c>
    </row>
    <row r="540" spans="1:2" x14ac:dyDescent="0.5">
      <c r="A540">
        <v>528.8330078125</v>
      </c>
      <c r="B540">
        <v>601</v>
      </c>
    </row>
    <row r="541" spans="1:2" x14ac:dyDescent="0.5">
      <c r="A541">
        <v>528.843017578125</v>
      </c>
      <c r="B541">
        <v>366.29998779296875</v>
      </c>
    </row>
    <row r="542" spans="1:2" x14ac:dyDescent="0.5">
      <c r="A542">
        <v>528.85302734375</v>
      </c>
      <c r="B542">
        <v>283.5</v>
      </c>
    </row>
    <row r="543" spans="1:2" x14ac:dyDescent="0.5">
      <c r="A543">
        <v>528.86297607421875</v>
      </c>
      <c r="B543">
        <v>223.5</v>
      </c>
    </row>
    <row r="544" spans="1:2" x14ac:dyDescent="0.5">
      <c r="A544">
        <v>528.87298583984375</v>
      </c>
      <c r="B544">
        <v>194.19999694824219</v>
      </c>
    </row>
    <row r="545" spans="1:2" x14ac:dyDescent="0.5">
      <c r="A545">
        <v>528.88299560546875</v>
      </c>
      <c r="B545">
        <v>145</v>
      </c>
    </row>
    <row r="546" spans="1:2" x14ac:dyDescent="0.5">
      <c r="A546">
        <v>528.89300537109375</v>
      </c>
      <c r="B546">
        <v>91</v>
      </c>
    </row>
    <row r="547" spans="1:2" x14ac:dyDescent="0.5">
      <c r="A547">
        <v>528.90301513671875</v>
      </c>
      <c r="B547">
        <v>73.75</v>
      </c>
    </row>
    <row r="548" spans="1:2" x14ac:dyDescent="0.5">
      <c r="A548">
        <v>528.91302490234375</v>
      </c>
      <c r="B548">
        <v>53</v>
      </c>
    </row>
    <row r="549" spans="1:2" x14ac:dyDescent="0.5">
      <c r="A549">
        <v>528.9229736328125</v>
      </c>
      <c r="B549">
        <v>38</v>
      </c>
    </row>
    <row r="550" spans="1:2" x14ac:dyDescent="0.5">
      <c r="A550">
        <v>528.9329833984375</v>
      </c>
      <c r="B550">
        <v>43.25</v>
      </c>
    </row>
    <row r="551" spans="1:2" x14ac:dyDescent="0.5">
      <c r="A551">
        <v>528.9429931640625</v>
      </c>
      <c r="B551">
        <v>51</v>
      </c>
    </row>
    <row r="552" spans="1:2" x14ac:dyDescent="0.5">
      <c r="A552">
        <v>528.9530029296875</v>
      </c>
      <c r="B552">
        <v>77.25</v>
      </c>
    </row>
    <row r="553" spans="1:2" x14ac:dyDescent="0.5">
      <c r="A553">
        <v>528.9630126953125</v>
      </c>
      <c r="B553">
        <v>106.30000305175781</v>
      </c>
    </row>
    <row r="554" spans="1:2" x14ac:dyDescent="0.5">
      <c r="A554">
        <v>528.9730224609375</v>
      </c>
      <c r="B554">
        <v>100.80000305175781</v>
      </c>
    </row>
    <row r="555" spans="1:2" x14ac:dyDescent="0.5">
      <c r="A555">
        <v>528.98297119140625</v>
      </c>
      <c r="B555">
        <v>68.25</v>
      </c>
    </row>
    <row r="556" spans="1:2" x14ac:dyDescent="0.5">
      <c r="A556">
        <v>528.99298095703125</v>
      </c>
      <c r="B556">
        <v>44.25</v>
      </c>
    </row>
    <row r="557" spans="1:2" x14ac:dyDescent="0.5">
      <c r="A557">
        <v>529.00299072265625</v>
      </c>
      <c r="B557">
        <v>54.75</v>
      </c>
    </row>
    <row r="558" spans="1:2" x14ac:dyDescent="0.5">
      <c r="A558">
        <v>529.01300048828125</v>
      </c>
      <c r="B558">
        <v>86.5</v>
      </c>
    </row>
    <row r="559" spans="1:2" x14ac:dyDescent="0.5">
      <c r="A559">
        <v>529.02301025390625</v>
      </c>
      <c r="B559">
        <v>115.80000305175781</v>
      </c>
    </row>
    <row r="560" spans="1:2" x14ac:dyDescent="0.5">
      <c r="A560">
        <v>529.03302001953125</v>
      </c>
      <c r="B560">
        <v>120.80000305175781</v>
      </c>
    </row>
    <row r="561" spans="1:2" x14ac:dyDescent="0.5">
      <c r="A561">
        <v>529.04302978515625</v>
      </c>
      <c r="B561">
        <v>109.69999694824219</v>
      </c>
    </row>
    <row r="562" spans="1:2" x14ac:dyDescent="0.5">
      <c r="A562">
        <v>529.052978515625</v>
      </c>
      <c r="B562">
        <v>98.25</v>
      </c>
    </row>
    <row r="563" spans="1:2" x14ac:dyDescent="0.5">
      <c r="A563">
        <v>529.06298828125</v>
      </c>
      <c r="B563">
        <v>85.25</v>
      </c>
    </row>
    <row r="564" spans="1:2" x14ac:dyDescent="0.5">
      <c r="A564">
        <v>529.072998046875</v>
      </c>
      <c r="B564">
        <v>71</v>
      </c>
    </row>
    <row r="565" spans="1:2" x14ac:dyDescent="0.5">
      <c r="A565">
        <v>529.0830078125</v>
      </c>
      <c r="B565">
        <v>49.5</v>
      </c>
    </row>
    <row r="566" spans="1:2" x14ac:dyDescent="0.5">
      <c r="A566">
        <v>529.093994140625</v>
      </c>
      <c r="B566">
        <v>26</v>
      </c>
    </row>
    <row r="567" spans="1:2" x14ac:dyDescent="0.5">
      <c r="A567">
        <v>529.10400390625</v>
      </c>
      <c r="B567">
        <v>16</v>
      </c>
    </row>
    <row r="568" spans="1:2" x14ac:dyDescent="0.5">
      <c r="A568">
        <v>529.114013671875</v>
      </c>
      <c r="B568">
        <v>16.25</v>
      </c>
    </row>
    <row r="569" spans="1:2" x14ac:dyDescent="0.5">
      <c r="A569">
        <v>529.1240234375</v>
      </c>
      <c r="B569">
        <v>17</v>
      </c>
    </row>
    <row r="570" spans="1:2" x14ac:dyDescent="0.5">
      <c r="A570">
        <v>529.13397216796875</v>
      </c>
      <c r="B570">
        <v>23.5</v>
      </c>
    </row>
    <row r="571" spans="1:2" x14ac:dyDescent="0.5">
      <c r="A571">
        <v>529.14398193359375</v>
      </c>
      <c r="B571">
        <v>25</v>
      </c>
    </row>
    <row r="572" spans="1:2" x14ac:dyDescent="0.5">
      <c r="A572">
        <v>529.15399169921875</v>
      </c>
      <c r="B572">
        <v>20.25</v>
      </c>
    </row>
    <row r="573" spans="1:2" x14ac:dyDescent="0.5">
      <c r="A573">
        <v>529.16400146484375</v>
      </c>
      <c r="B573">
        <v>24.25</v>
      </c>
    </row>
    <row r="574" spans="1:2" x14ac:dyDescent="0.5">
      <c r="A574">
        <v>529.17401123046875</v>
      </c>
      <c r="B574">
        <v>31.5</v>
      </c>
    </row>
    <row r="575" spans="1:2" x14ac:dyDescent="0.5">
      <c r="A575">
        <v>529.18402099609375</v>
      </c>
      <c r="B575">
        <v>35</v>
      </c>
    </row>
    <row r="576" spans="1:2" x14ac:dyDescent="0.5">
      <c r="A576">
        <v>529.1939697265625</v>
      </c>
      <c r="B576">
        <v>27.5</v>
      </c>
    </row>
    <row r="577" spans="1:2" x14ac:dyDescent="0.5">
      <c r="A577">
        <v>529.2039794921875</v>
      </c>
      <c r="B577">
        <v>21</v>
      </c>
    </row>
    <row r="578" spans="1:2" x14ac:dyDescent="0.5">
      <c r="A578">
        <v>529.2139892578125</v>
      </c>
      <c r="B578">
        <v>28.75</v>
      </c>
    </row>
    <row r="579" spans="1:2" x14ac:dyDescent="0.5">
      <c r="A579">
        <v>529.2239990234375</v>
      </c>
      <c r="B579">
        <v>36.25</v>
      </c>
    </row>
    <row r="580" spans="1:2" x14ac:dyDescent="0.5">
      <c r="A580">
        <v>529.2340087890625</v>
      </c>
      <c r="B580">
        <v>36.75</v>
      </c>
    </row>
    <row r="581" spans="1:2" x14ac:dyDescent="0.5">
      <c r="A581">
        <v>529.2440185546875</v>
      </c>
      <c r="B581">
        <v>51.5</v>
      </c>
    </row>
    <row r="582" spans="1:2" x14ac:dyDescent="0.5">
      <c r="A582">
        <v>529.2540283203125</v>
      </c>
      <c r="B582">
        <v>92.25</v>
      </c>
    </row>
    <row r="583" spans="1:2" x14ac:dyDescent="0.5">
      <c r="A583">
        <v>529.26397705078125</v>
      </c>
      <c r="B583">
        <v>143.80000305175781</v>
      </c>
    </row>
    <row r="584" spans="1:2" x14ac:dyDescent="0.5">
      <c r="A584">
        <v>529.27398681640625</v>
      </c>
      <c r="B584">
        <v>278.29998779296875</v>
      </c>
    </row>
    <row r="585" spans="1:2" x14ac:dyDescent="0.5">
      <c r="A585">
        <v>529.28399658203125</v>
      </c>
      <c r="B585">
        <v>561.20001220703125</v>
      </c>
    </row>
    <row r="586" spans="1:2" x14ac:dyDescent="0.5">
      <c r="A586">
        <v>529.29400634765625</v>
      </c>
      <c r="B586">
        <v>963.70001220703125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22.25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1.5399390404356261E-2</v>
      </c>
      <c r="M1">
        <f>I$7*(L$1*J1) + $I$4</f>
        <v>1725.327625542199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1.56542138953577E-3</v>
      </c>
      <c r="O1">
        <f>I$10*(N$1*J1) + $I$4</f>
        <v>630.81552955264624</v>
      </c>
      <c r="P1">
        <f>IF(ISNUMBER(D1),SUM(M1,O1)-$I$4,"")</f>
        <v>2356.1431550948455</v>
      </c>
      <c r="Q1">
        <f>IF(ISNUMBER(P1),P1-E1,"")</f>
        <v>2356.1431550948455</v>
      </c>
      <c r="R1">
        <f>IF(ISNUMBER(P1),Q1*Q1,"")</f>
        <v>5551410.5673002936</v>
      </c>
      <c r="S1">
        <f>IF(ISNUMBER(P1),((IF(P1&gt;E1,I$5*(P1-E1),P1-E1)))^2,"")</f>
        <v>5551410.5673002936</v>
      </c>
      <c r="T1">
        <f>IF(ISNUMBER(P1),(M1*D1),"")</f>
        <v>903681.7289947212</v>
      </c>
    </row>
    <row r="2" spans="1:20" ht="14.7" thickTop="1" x14ac:dyDescent="0.5">
      <c r="A2">
        <v>523.44500732421875</v>
      </c>
      <c r="B2">
        <v>24.5</v>
      </c>
      <c r="C2" s="2" t="s">
        <v>22</v>
      </c>
      <c r="D2">
        <v>524.27398681640625</v>
      </c>
      <c r="E2">
        <v>19660</v>
      </c>
      <c r="F2" s="3" t="s">
        <v>25</v>
      </c>
      <c r="G2" s="4">
        <v>3.6522216796875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9.1910996749226551E-2</v>
      </c>
      <c r="M2">
        <f>I$7*((L$1*J2)+(L$2*J1)) + $I$4</f>
        <v>11334.433766100456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1.6349454632376404E-2</v>
      </c>
      <c r="O2">
        <f>I$10*((N$1*J2)+(N$2*J1)) + $I$4</f>
        <v>6967.4076238278221</v>
      </c>
      <c r="P2">
        <f t="shared" ref="P2:P30" si="3">IF(ISNUMBER(D2),SUM(M2,O2)-$I$4,"")</f>
        <v>18301.841389928279</v>
      </c>
      <c r="Q2">
        <f t="shared" ref="Q2:Q30" si="4">IF(ISNUMBER(P2),P2-E2,"")</f>
        <v>-1358.1586100717213</v>
      </c>
      <c r="R2">
        <f t="shared" ref="R2:R30" si="5">IF(ISNUMBER(P2),Q2*Q2,"")</f>
        <v>1844594.8101119499</v>
      </c>
      <c r="S2">
        <f t="shared" ref="S2:S30" si="6">IF(ISNUMBER(P2),((IF(P2&gt;E2,I$5*(P2-E2),P2-E2)))^2,"")</f>
        <v>1844594.8101119499</v>
      </c>
      <c r="T2">
        <f t="shared" ref="T2:T30" si="7">IF(ISNUMBER(P2),(M2*D2),"")</f>
        <v>5942348.7788599804</v>
      </c>
    </row>
    <row r="3" spans="1:20" x14ac:dyDescent="0.5">
      <c r="A3">
        <v>523.45501708984375</v>
      </c>
      <c r="B3">
        <v>18.25</v>
      </c>
      <c r="D3">
        <v>524.77398681640625</v>
      </c>
      <c r="E3">
        <v>65340</v>
      </c>
      <c r="F3" s="7" t="s">
        <v>19</v>
      </c>
      <c r="G3" s="8">
        <f>IF(ISBLANK(G2),"",$G$2*$G$6)</f>
        <v>7.304443359375</v>
      </c>
      <c r="H3" s="21" t="s">
        <v>435</v>
      </c>
      <c r="I3" s="21">
        <v>6.1608169097481786</v>
      </c>
      <c r="J3">
        <f>'hidden params'!J3</f>
        <v>0.20220994369181175</v>
      </c>
      <c r="K3">
        <f t="shared" si="0"/>
        <v>2</v>
      </c>
      <c r="L3">
        <f t="shared" si="1"/>
        <v>0.22976378468675537</v>
      </c>
      <c r="M3">
        <f>I$7*((L$1*J3)+(L$2*J2)+(L$3*J1)) + $I$4</f>
        <v>32279.707898218232</v>
      </c>
      <c r="N3">
        <f t="shared" si="2"/>
        <v>7.3552703802850894E-2</v>
      </c>
      <c r="O3">
        <f>I$10*((N$1*J3)+(N$2*J2)+(N$3*J1)) + $I$4</f>
        <v>33726.266705177477</v>
      </c>
      <c r="P3">
        <f t="shared" si="3"/>
        <v>66005.974603395705</v>
      </c>
      <c r="Q3">
        <f t="shared" si="4"/>
        <v>665.97460339570534</v>
      </c>
      <c r="R3">
        <f t="shared" si="5"/>
        <v>443522.17236806703</v>
      </c>
      <c r="S3">
        <f t="shared" si="6"/>
        <v>443522.17236806703</v>
      </c>
      <c r="T3">
        <f t="shared" si="7"/>
        <v>16939551.00701702</v>
      </c>
    </row>
    <row r="4" spans="1:20" x14ac:dyDescent="0.5">
      <c r="A4">
        <v>523.46502685546875</v>
      </c>
      <c r="B4">
        <v>10.25</v>
      </c>
      <c r="D4">
        <v>525.28497314453125</v>
      </c>
      <c r="E4">
        <v>146300</v>
      </c>
      <c r="F4" s="5" t="s">
        <v>26</v>
      </c>
      <c r="G4" s="6">
        <v>526.14373779296875</v>
      </c>
      <c r="H4" t="s">
        <v>11</v>
      </c>
      <c r="I4">
        <v>1.2486238198936061E-14</v>
      </c>
      <c r="J4">
        <f>'hidden params'!J4</f>
        <v>4.9195920044795109E-2</v>
      </c>
      <c r="K4">
        <f t="shared" si="0"/>
        <v>3</v>
      </c>
      <c r="L4">
        <f t="shared" si="1"/>
        <v>0.3087198621198875</v>
      </c>
      <c r="M4">
        <f>I$7*((L$1*J4)+(L$2*J3)+(L$3*J2)+(L$4*J1)) + $I$4</f>
        <v>52225.788279479049</v>
      </c>
      <c r="N4">
        <f t="shared" si="2"/>
        <v>0.18513269037897587</v>
      </c>
      <c r="O4">
        <f>I$10*((N$1*J4)+(N$2*J3)+(N$3*J2)+(N$4*J1)) + $I$4</f>
        <v>93777.882660888354</v>
      </c>
      <c r="P4">
        <f t="shared" si="3"/>
        <v>146003.67094036739</v>
      </c>
      <c r="Q4">
        <f t="shared" si="4"/>
        <v>-296.32905963261146</v>
      </c>
      <c r="R4">
        <f t="shared" si="5"/>
        <v>87810.911582747794</v>
      </c>
      <c r="S4">
        <f t="shared" si="6"/>
        <v>87810.911582747794</v>
      </c>
      <c r="T4">
        <f t="shared" si="7"/>
        <v>27433421.793838128</v>
      </c>
    </row>
    <row r="5" spans="1:20" ht="14.7" thickBot="1" x14ac:dyDescent="0.55000000000000004">
      <c r="A5">
        <v>523.4749755859375</v>
      </c>
      <c r="B5">
        <v>4</v>
      </c>
      <c r="D5">
        <v>525.78497314453125</v>
      </c>
      <c r="E5">
        <v>217800</v>
      </c>
      <c r="F5" s="9" t="s">
        <v>27</v>
      </c>
      <c r="G5" s="10">
        <f>($G$4-1.00794)*$G$6</f>
        <v>1050.2715955859376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0.23633582790039975</v>
      </c>
      <c r="M5">
        <f>I$7*((L$1*J5)+(L$2*J4)+(L$3*J3)+(L$4*J2)+(L$5*J1)) + $I$4</f>
        <v>52993.432217599708</v>
      </c>
      <c r="N5">
        <f t="shared" si="2"/>
        <v>0.28253427918922697</v>
      </c>
      <c r="O5">
        <f>I$10*((N$1*J5)+(N$2*J4)+(N$3*J3)+(N$4*J2)+(N$5*J1)) + $I$4</f>
        <v>165008.8415253055</v>
      </c>
      <c r="P5">
        <f t="shared" si="3"/>
        <v>218002.27374290521</v>
      </c>
      <c r="Q5">
        <f t="shared" si="4"/>
        <v>202.27374290520675</v>
      </c>
      <c r="R5">
        <f t="shared" si="5"/>
        <v>40914.667068881674</v>
      </c>
      <c r="S5">
        <f t="shared" si="6"/>
        <v>40914.667068881674</v>
      </c>
      <c r="T5">
        <f t="shared" si="7"/>
        <v>27863150.335367199</v>
      </c>
    </row>
    <row r="6" spans="1:20" ht="14.7" thickTop="1" x14ac:dyDescent="0.5">
      <c r="A6">
        <v>523.4849853515625</v>
      </c>
      <c r="B6">
        <v>4.5</v>
      </c>
      <c r="D6">
        <v>526.2860107421875</v>
      </c>
      <c r="E6">
        <v>226700</v>
      </c>
      <c r="F6" t="s">
        <v>28</v>
      </c>
      <c r="G6">
        <v>2</v>
      </c>
      <c r="H6" t="s">
        <v>437</v>
      </c>
      <c r="I6">
        <f>SUM(S1:S30)</f>
        <v>13913658.007965727</v>
      </c>
      <c r="J6">
        <f>'hidden params'!J6</f>
        <v>1.5654537401586068E-3</v>
      </c>
      <c r="K6">
        <f t="shared" si="0"/>
        <v>5</v>
      </c>
      <c r="L6">
        <f t="shared" si="1"/>
        <v>9.8947123708464105E-2</v>
      </c>
      <c r="M6">
        <f>I$7*((L$1*J6)+(L$2*J5)+(L$3*J4)+(L$4*J3)+(L$5*J2)+(L$6*J1)) + $I$4</f>
        <v>35360.218032994177</v>
      </c>
      <c r="N6">
        <f t="shared" si="2"/>
        <v>0.26320441034141612</v>
      </c>
      <c r="O6">
        <f>I$10*((N$1*J6)+(N$2*J5)+(N$3*J4)+(N$4*J3)+(N$5*J2)+(N$6*J1)) + $I$4</f>
        <v>191090.87757364396</v>
      </c>
      <c r="P6">
        <f t="shared" si="3"/>
        <v>226451.09560663812</v>
      </c>
      <c r="Q6">
        <f t="shared" si="4"/>
        <v>-248.90439336188138</v>
      </c>
      <c r="R6">
        <f t="shared" si="5"/>
        <v>61953.397034846181</v>
      </c>
      <c r="S6">
        <f t="shared" si="6"/>
        <v>61953.397034846181</v>
      </c>
      <c r="T6">
        <f t="shared" si="7"/>
        <v>18609588.087558467</v>
      </c>
    </row>
    <row r="7" spans="1:20" x14ac:dyDescent="0.5">
      <c r="A7">
        <v>523.4949951171875</v>
      </c>
      <c r="B7">
        <v>11.75</v>
      </c>
      <c r="D7">
        <v>526.7860107421875</v>
      </c>
      <c r="E7">
        <v>163400</v>
      </c>
      <c r="F7" t="s">
        <v>29</v>
      </c>
      <c r="G7" s="11">
        <v>0.10000000149011612</v>
      </c>
      <c r="H7" s="21" t="s">
        <v>438</v>
      </c>
      <c r="I7" s="21">
        <v>112038.69635346925</v>
      </c>
      <c r="J7">
        <f>'hidden params'!J7</f>
        <v>2.2288478874357397E-4</v>
      </c>
      <c r="K7">
        <f t="shared" si="0"/>
        <v>6</v>
      </c>
      <c r="L7">
        <f t="shared" si="1"/>
        <v>1.8545617314093758E-2</v>
      </c>
      <c r="M7">
        <f>I$7*((L$1*J7)+(L$2*J6)+(L$3*J5)+(L$4*J4)+(L$5*J3)+(L$6*J2)+(L$7*J1)) + $I$4</f>
        <v>16058.524496953429</v>
      </c>
      <c r="N7">
        <f t="shared" si="2"/>
        <v>0.14087441381745658</v>
      </c>
      <c r="O7">
        <f>I$10*((N$1*J7)+(N$2*J6)+(N$3*J5)+(N$4*J4)+(N$5*J3)+(N$6*J2)+(N$7*J1)) + $I$4</f>
        <v>147493.29992612993</v>
      </c>
      <c r="P7">
        <f t="shared" si="3"/>
        <v>163551.82442308337</v>
      </c>
      <c r="Q7">
        <f t="shared" si="4"/>
        <v>151.82442308336613</v>
      </c>
      <c r="R7">
        <f t="shared" si="5"/>
        <v>23050.655444596956</v>
      </c>
      <c r="S7">
        <f t="shared" si="6"/>
        <v>23050.655444596956</v>
      </c>
      <c r="T7">
        <f t="shared" si="7"/>
        <v>8459406.05815579</v>
      </c>
    </row>
    <row r="8" spans="1:20" x14ac:dyDescent="0.5">
      <c r="A8">
        <v>523.5050048828125</v>
      </c>
      <c r="B8">
        <v>31</v>
      </c>
      <c r="D8">
        <v>527.2979736328125</v>
      </c>
      <c r="E8">
        <v>81040</v>
      </c>
      <c r="F8" t="s">
        <v>30</v>
      </c>
      <c r="G8" s="11">
        <v>2.9999999329447746E-2</v>
      </c>
      <c r="H8" s="21" t="s">
        <v>439</v>
      </c>
      <c r="I8" s="21">
        <v>0.49207150804300875</v>
      </c>
      <c r="J8">
        <f>'hidden params'!J8</f>
        <v>2.8200854503395628E-5</v>
      </c>
      <c r="K8">
        <f t="shared" si="0"/>
        <v>7</v>
      </c>
      <c r="L8">
        <f t="shared" si="1"/>
        <v>4.1276285773815931E-4</v>
      </c>
      <c r="M8">
        <f>I$7*((L$1*J8)+(L$2*J7)+(L$3*J6)+(L$4*J5)+(L$5*J4)+(L$6*J3)+(L$7*J2)+(L$8*J1)) + $I$4</f>
        <v>5212.6596369652279</v>
      </c>
      <c r="N8">
        <f t="shared" si="2"/>
        <v>3.5516815573993228E-2</v>
      </c>
      <c r="O8">
        <f>I$10*((N$1*J8)+(N$2*J7)+(N$3*J6)+(N$4*J5)+(N$5*J4)+(N$6*J3)+(N$7*J2)+(N$8*J1)) + $I$4</f>
        <v>76236.563615365827</v>
      </c>
      <c r="P8">
        <f t="shared" si="3"/>
        <v>81449.223252331052</v>
      </c>
      <c r="Q8">
        <f t="shared" si="4"/>
        <v>409.22325233105221</v>
      </c>
      <c r="R8">
        <f t="shared" si="5"/>
        <v>167463.67024840403</v>
      </c>
      <c r="S8">
        <f t="shared" si="6"/>
        <v>167463.67024840403</v>
      </c>
      <c r="T8">
        <f t="shared" si="7"/>
        <v>2748624.8638093169</v>
      </c>
    </row>
    <row r="9" spans="1:20" x14ac:dyDescent="0.5">
      <c r="A9">
        <v>523.5150146484375</v>
      </c>
      <c r="B9">
        <v>53.75</v>
      </c>
      <c r="D9">
        <v>527.79901123046875</v>
      </c>
      <c r="E9">
        <v>29010</v>
      </c>
      <c r="F9" t="s">
        <v>31</v>
      </c>
      <c r="G9">
        <v>6</v>
      </c>
      <c r="H9" t="s">
        <v>445</v>
      </c>
      <c r="I9">
        <f>I3*I8</f>
        <v>3.0315624675566553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1306.7206318803026</v>
      </c>
      <c r="N9">
        <f t="shared" si="2"/>
        <v>1.4129793017836471E-3</v>
      </c>
      <c r="O9">
        <f>I$10*((N$1*J9)+(N$2*J8)+(N$3*J7)+(N$4*J6)+(N$5*J5)+(N$6*J4)+(N$7*J3)+(N$8*J2)+(N$9*J1)) + $I$4</f>
        <v>27079.600708890179</v>
      </c>
      <c r="P9">
        <f t="shared" si="3"/>
        <v>28386.321340770482</v>
      </c>
      <c r="Q9">
        <f t="shared" si="4"/>
        <v>-623.67865922951751</v>
      </c>
      <c r="R9">
        <f t="shared" si="5"/>
        <v>388975.0699783286</v>
      </c>
      <c r="S9">
        <f t="shared" si="6"/>
        <v>388975.0699783286</v>
      </c>
      <c r="T9">
        <f t="shared" si="7"/>
        <v>689685.85746087704</v>
      </c>
    </row>
    <row r="10" spans="1:20" x14ac:dyDescent="0.5">
      <c r="A10">
        <v>523.5250244140625</v>
      </c>
      <c r="B10">
        <v>52.5</v>
      </c>
      <c r="D10">
        <v>528.301025390625</v>
      </c>
      <c r="E10">
        <v>9135</v>
      </c>
      <c r="F10" s="2" t="s">
        <v>22</v>
      </c>
      <c r="G10">
        <v>524.30694580078125</v>
      </c>
      <c r="H10" s="22" t="s">
        <v>454</v>
      </c>
      <c r="I10" s="22">
        <v>402968.51299554325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267.50406300374414</v>
      </c>
      <c r="N10">
        <f t="shared" si="2"/>
        <v>0</v>
      </c>
      <c r="O10">
        <f>I$10*((N1*J$10)+(N2*J$9)+(N3*J$8)+(N4*J$7)+(N5*J$6)+(N6*J$5)+(N7*J$4)+(N8*J$3)+(N9*J$2)+(N10*J$1)) + $I$4</f>
        <v>7238.9607272768171</v>
      </c>
      <c r="P10">
        <f t="shared" si="3"/>
        <v>7506.4647902805609</v>
      </c>
      <c r="Q10">
        <f t="shared" si="4"/>
        <v>-1628.5352097194391</v>
      </c>
      <c r="R10">
        <f t="shared" si="5"/>
        <v>2652126.9292959375</v>
      </c>
      <c r="S10">
        <f t="shared" si="6"/>
        <v>2652126.9292959375</v>
      </c>
      <c r="T10">
        <f t="shared" si="7"/>
        <v>141322.67078103637</v>
      </c>
    </row>
    <row r="11" spans="1:20" x14ac:dyDescent="0.5">
      <c r="A11">
        <v>523.53497314453125</v>
      </c>
      <c r="B11">
        <v>46</v>
      </c>
      <c r="D11">
        <f>D10 + (1/$G$6)</f>
        <v>528.801025390625</v>
      </c>
      <c r="E11">
        <v>0</v>
      </c>
      <c r="F11" s="2" t="s">
        <v>32</v>
      </c>
      <c r="G11">
        <v>527.95916748046875</v>
      </c>
      <c r="H11" s="22" t="s">
        <v>455</v>
      </c>
      <c r="I11" s="22">
        <v>0.591261320811452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46.462817235778125</v>
      </c>
      <c r="N11">
        <f t="shared" si="2"/>
        <v>0</v>
      </c>
      <c r="O11">
        <f t="shared" ref="O11:O30" si="9">I$10*((N2*J$10)+(N3*J$9)+(N4*J$8)+(N5*J$7)+(N6*J$6)+(N7*J$5)+(N8*J$4)+(N9*J$3)+(N10*J$2)+(N11*J$1)) + $I$4</f>
        <v>1555.7084155047567</v>
      </c>
      <c r="P11">
        <f t="shared" si="3"/>
        <v>1602.1712327405348</v>
      </c>
      <c r="Q11">
        <f t="shared" si="4"/>
        <v>1602.1712327405348</v>
      </c>
      <c r="R11">
        <f t="shared" si="5"/>
        <v>2566952.6590213249</v>
      </c>
      <c r="S11">
        <f t="shared" si="6"/>
        <v>2566952.6590213249</v>
      </c>
      <c r="T11">
        <f t="shared" si="7"/>
        <v>24569.585396816678</v>
      </c>
    </row>
    <row r="12" spans="1:20" x14ac:dyDescent="0.5">
      <c r="A12">
        <v>523.54498291015625</v>
      </c>
      <c r="B12">
        <v>52.5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4.2689173257511044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7.0325890752416829</v>
      </c>
      <c r="N12">
        <f t="shared" si="2"/>
        <v>0</v>
      </c>
      <c r="O12">
        <f t="shared" si="9"/>
        <v>280.84366644638948</v>
      </c>
      <c r="P12">
        <f t="shared" si="3"/>
        <v>287.87625552163115</v>
      </c>
      <c r="Q12">
        <f t="shared" si="4"/>
        <v>287.87625552163115</v>
      </c>
      <c r="R12">
        <f t="shared" si="5"/>
        <v>82872.73849315547</v>
      </c>
      <c r="S12">
        <f t="shared" si="6"/>
        <v>82872.73849315547</v>
      </c>
      <c r="T12">
        <f t="shared" si="7"/>
        <v>3722.3566086763299</v>
      </c>
    </row>
    <row r="13" spans="1:20" x14ac:dyDescent="0.5">
      <c r="A13">
        <v>523.55499267578125</v>
      </c>
      <c r="B13">
        <v>69</v>
      </c>
      <c r="D13">
        <f>D12 + (1/$G$6)</f>
        <v>529.801025390625</v>
      </c>
      <c r="E13">
        <v>0</v>
      </c>
      <c r="F13">
        <v>22670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0.94500833992468003</v>
      </c>
      <c r="N13">
        <f t="shared" si="2"/>
        <v>0</v>
      </c>
      <c r="O13">
        <f t="shared" si="9"/>
        <v>43.885338716407084</v>
      </c>
      <c r="P13">
        <f t="shared" si="3"/>
        <v>44.830347056331746</v>
      </c>
      <c r="Q13">
        <f t="shared" si="4"/>
        <v>44.830347056331746</v>
      </c>
      <c r="R13">
        <f t="shared" si="5"/>
        <v>2009.7600171911524</v>
      </c>
      <c r="S13">
        <f t="shared" si="6"/>
        <v>2009.7600171911524</v>
      </c>
      <c r="T13">
        <f t="shared" si="7"/>
        <v>500.66638749478778</v>
      </c>
    </row>
    <row r="14" spans="1:20" x14ac:dyDescent="0.5">
      <c r="A14">
        <v>523.56500244140625</v>
      </c>
      <c r="B14">
        <v>62.75</v>
      </c>
      <c r="E14">
        <v>0</v>
      </c>
      <c r="F14">
        <v>22670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0.11348446240364674</v>
      </c>
      <c r="N14">
        <f t="shared" si="2"/>
        <v>0</v>
      </c>
      <c r="O14">
        <f t="shared" si="9"/>
        <v>6.0619309069348128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37.75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1.1714486692772062E-2</v>
      </c>
      <c r="N15">
        <f t="shared" si="2"/>
        <v>0</v>
      </c>
      <c r="O15">
        <f t="shared" si="9"/>
        <v>0.74889963020183536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41.75</v>
      </c>
      <c r="E16">
        <v>0</v>
      </c>
      <c r="F16">
        <v>13913660.193255696</v>
      </c>
      <c r="H16" t="s">
        <v>456</v>
      </c>
      <c r="I16">
        <f>I7/(I7+I10)</f>
        <v>0.21754782131125924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8.4613199990192425E-4</v>
      </c>
      <c r="N16">
        <f t="shared" si="2"/>
        <v>0</v>
      </c>
      <c r="O16">
        <f t="shared" si="9"/>
        <v>8.1189657037189167E-2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49.5</v>
      </c>
      <c r="E17">
        <v>0</v>
      </c>
      <c r="F17">
        <v>14214933.993401656</v>
      </c>
      <c r="H17" t="s">
        <v>457</v>
      </c>
      <c r="I17">
        <f>I10/(I10+I7)</f>
        <v>0.78245217868874084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1.551791007501995E-5</v>
      </c>
      <c r="N17">
        <f t="shared" si="2"/>
        <v>0</v>
      </c>
      <c r="O17">
        <f t="shared" si="9"/>
        <v>6.6358904729989726E-3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33.5</v>
      </c>
      <c r="E18">
        <v>0</v>
      </c>
      <c r="F18">
        <v>13920863.920406608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1.2486238198936061E-14</v>
      </c>
      <c r="N18">
        <f t="shared" si="2"/>
        <v>0</v>
      </c>
      <c r="O18">
        <f t="shared" si="9"/>
        <v>1.910607533569852E-4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18</v>
      </c>
      <c r="E19">
        <v>0</v>
      </c>
      <c r="H19" t="s">
        <v>444</v>
      </c>
      <c r="I19">
        <v>8222.7911979361343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1.2486238198936061E-14</v>
      </c>
      <c r="N19">
        <f t="shared" si="2"/>
        <v>0</v>
      </c>
      <c r="O19">
        <f t="shared" si="9"/>
        <v>1.2486238198936061E-14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25.25</v>
      </c>
      <c r="E20">
        <v>0</v>
      </c>
      <c r="F20">
        <v>0.49207079008196364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1.2486238198936061E-14</v>
      </c>
      <c r="N20">
        <f t="shared" si="2"/>
        <v>0</v>
      </c>
      <c r="O20">
        <f t="shared" si="9"/>
        <v>1.2486238198936061E-14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43.5</v>
      </c>
      <c r="E21">
        <v>0</v>
      </c>
      <c r="F21">
        <v>0.59126003550462025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1.2486238198936061E-14</v>
      </c>
      <c r="N21">
        <f t="shared" si="2"/>
        <v>0</v>
      </c>
      <c r="O21">
        <f t="shared" si="9"/>
        <v>1.2486238198936061E-14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44.75</v>
      </c>
      <c r="E22">
        <v>0</v>
      </c>
      <c r="F22">
        <v>112038.84952148648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1.2486238198936061E-14</v>
      </c>
      <c r="N22">
        <f t="shared" si="2"/>
        <v>0</v>
      </c>
      <c r="O22">
        <f t="shared" si="9"/>
        <v>1.2486238198936061E-14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58.75</v>
      </c>
      <c r="E23">
        <v>0</v>
      </c>
      <c r="F23">
        <v>6.1608087170375816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1.2486238198936061E-14</v>
      </c>
      <c r="N23">
        <f t="shared" si="2"/>
        <v>0</v>
      </c>
      <c r="O23">
        <f t="shared" si="9"/>
        <v>1.2486238198936061E-14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77.25</v>
      </c>
      <c r="E24">
        <v>0</v>
      </c>
      <c r="F24">
        <v>7.2200180148492263</v>
      </c>
      <c r="H24" t="s">
        <v>446</v>
      </c>
      <c r="I24">
        <v>169374347.13891113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1.2486238198936061E-14</v>
      </c>
      <c r="N24">
        <f t="shared" si="2"/>
        <v>0</v>
      </c>
      <c r="O24">
        <f t="shared" si="9"/>
        <v>1.2486238198936061E-14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42</v>
      </c>
      <c r="E25">
        <v>0</v>
      </c>
      <c r="H25" t="s">
        <v>452</v>
      </c>
      <c r="I25">
        <v>37417328.806534275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1.2486238198936061E-14</v>
      </c>
      <c r="N25">
        <f t="shared" si="2"/>
        <v>0</v>
      </c>
      <c r="O25">
        <f t="shared" si="9"/>
        <v>1.2486238198936061E-14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13.5</v>
      </c>
      <c r="E26">
        <v>0</v>
      </c>
      <c r="H26" t="s">
        <v>453</v>
      </c>
      <c r="I26">
        <v>7.8999025829034482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1.2486238198936061E-14</v>
      </c>
      <c r="N26">
        <f t="shared" si="2"/>
        <v>0</v>
      </c>
      <c r="O26">
        <f t="shared" si="9"/>
        <v>1.2486238198936061E-14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67.75</v>
      </c>
      <c r="E27">
        <v>0</v>
      </c>
      <c r="H27" t="s">
        <v>474</v>
      </c>
      <c r="I27">
        <f xml:space="preserve"> 1 + 1.5*EXP(-(I22 * 0.000239 * I19))</f>
        <v>1.0000010323692807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1.2486238198936061E-14</v>
      </c>
      <c r="N27">
        <f t="shared" si="2"/>
        <v>0</v>
      </c>
      <c r="O27">
        <f t="shared" si="9"/>
        <v>1.2486238198936061E-14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120</v>
      </c>
      <c r="E28">
        <v>0</v>
      </c>
      <c r="H28" t="s">
        <v>473</v>
      </c>
      <c r="I28">
        <f>(2^0.5)*(ABS((I3*I8)-I22*I11))/((((I3*I8*(1-I8))+(I22*I11*(1-I11))))^0.5)</f>
        <v>0.96552198081412954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1.2486238198936061E-14</v>
      </c>
      <c r="N28">
        <f t="shared" si="2"/>
        <v>0</v>
      </c>
      <c r="O28">
        <f t="shared" si="9"/>
        <v>1.2486238198936061E-14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81.5</v>
      </c>
      <c r="H29" t="s">
        <v>475</v>
      </c>
      <c r="I29">
        <f>(I24-I25)/I25</f>
        <v>3.5266285045268355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1.2486238198936061E-14</v>
      </c>
      <c r="N29">
        <f t="shared" si="2"/>
        <v>0</v>
      </c>
      <c r="O29">
        <f t="shared" si="9"/>
        <v>1.2486238198936061E-14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50.25</v>
      </c>
      <c r="H30" t="s">
        <v>476</v>
      </c>
      <c r="I30">
        <f>(I25-I6)/I6</f>
        <v>1.6892517255428032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1.2486238198936061E-14</v>
      </c>
      <c r="N30">
        <f t="shared" si="2"/>
        <v>0</v>
      </c>
      <c r="O30">
        <f t="shared" si="9"/>
        <v>1.2486238198936061E-14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154.80000305175781</v>
      </c>
      <c r="H31" t="s">
        <v>477</v>
      </c>
      <c r="I31">
        <f>(0.25* 0.0058*I22*I19)*EXP(-((I17-0.5)^2)/(2*((0.174318)^2)))</f>
        <v>23.164032547361849</v>
      </c>
    </row>
    <row r="32" spans="1:20" x14ac:dyDescent="0.5">
      <c r="A32">
        <v>523.7449951171875</v>
      </c>
      <c r="B32">
        <v>471.79998779296875</v>
      </c>
      <c r="H32" t="s">
        <v>500</v>
      </c>
      <c r="I32">
        <f xml:space="preserve"> ($R$69 / 100)^-1</f>
        <v>3.4699415360985211E-2</v>
      </c>
    </row>
    <row r="33" spans="1:9" x14ac:dyDescent="0.5">
      <c r="A33">
        <v>523.7550048828125</v>
      </c>
      <c r="B33">
        <v>1361</v>
      </c>
      <c r="F33">
        <v>9135</v>
      </c>
      <c r="H33" t="s">
        <v>501</v>
      </c>
      <c r="I33">
        <f xml:space="preserve"> ($R$72 / 100)^-1</f>
        <v>0.12474447622989721</v>
      </c>
    </row>
    <row r="34" spans="1:9" x14ac:dyDescent="0.5">
      <c r="A34">
        <v>523.7650146484375</v>
      </c>
      <c r="B34">
        <v>2668</v>
      </c>
    </row>
    <row r="35" spans="1:9" ht="14.7" thickBot="1" x14ac:dyDescent="0.55000000000000004">
      <c r="A35">
        <v>523.7750244140625</v>
      </c>
      <c r="B35">
        <v>3056</v>
      </c>
    </row>
    <row r="36" spans="1:9" x14ac:dyDescent="0.5">
      <c r="A36">
        <v>523.78497314453125</v>
      </c>
      <c r="B36">
        <v>2203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1236</v>
      </c>
      <c r="G37" s="13" t="s">
        <v>462</v>
      </c>
      <c r="H37">
        <f>AVERAGE(K101:K110)</f>
        <v>3.1857015993781248</v>
      </c>
      <c r="I37" s="19">
        <f>STDEV(K101:K110)</f>
        <v>0.46789340637954652</v>
      </c>
    </row>
    <row r="38" spans="1:9" x14ac:dyDescent="0.5">
      <c r="A38">
        <v>523.80499267578125</v>
      </c>
      <c r="B38">
        <v>694.5</v>
      </c>
      <c r="G38" s="13" t="s">
        <v>464</v>
      </c>
      <c r="H38">
        <f>AVERAGE(M101:M110)</f>
        <v>4.7075073691895213</v>
      </c>
      <c r="I38" s="19">
        <f>STDEV(M101:M110)</f>
        <v>0.54905535563720953</v>
      </c>
    </row>
    <row r="39" spans="1:9" x14ac:dyDescent="0.5">
      <c r="A39">
        <v>523.81500244140625</v>
      </c>
      <c r="B39">
        <v>472.29998779296875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452.70001220703125</v>
      </c>
      <c r="G40" s="13" t="s">
        <v>509</v>
      </c>
      <c r="H40">
        <f>AVERAGE(Q101:Q110)</f>
        <v>0.48865612895250637</v>
      </c>
      <c r="I40" s="19">
        <f>STDEV(Q101:Q110)</f>
        <v>0.25794033504476088</v>
      </c>
    </row>
    <row r="41" spans="1:9" x14ac:dyDescent="0.5">
      <c r="A41">
        <v>523.83502197265625</v>
      </c>
      <c r="B41">
        <v>614.29998779296875</v>
      </c>
      <c r="G41" s="13" t="s">
        <v>510</v>
      </c>
      <c r="H41">
        <f>AVERAGE(R101:R110)</f>
        <v>0.51134387104749357</v>
      </c>
      <c r="I41" s="19">
        <f>STDEV(R101:R110)</f>
        <v>0.25794033504476038</v>
      </c>
    </row>
    <row r="42" spans="1:9" ht="14.7" thickBot="1" x14ac:dyDescent="0.55000000000000004">
      <c r="A42">
        <v>523.844970703125</v>
      </c>
      <c r="B42">
        <v>772.5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653.5</v>
      </c>
      <c r="F43">
        <v>77.377840235326204</v>
      </c>
    </row>
    <row r="44" spans="1:9" x14ac:dyDescent="0.5">
      <c r="A44">
        <v>523.864990234375</v>
      </c>
      <c r="B44">
        <v>414</v>
      </c>
      <c r="F44">
        <f xml:space="preserve"> $F$51 / 2</f>
        <v>77.377840235326204</v>
      </c>
    </row>
    <row r="45" spans="1:9" x14ac:dyDescent="0.5">
      <c r="A45">
        <v>523.875</v>
      </c>
      <c r="B45">
        <v>247.80000305175781</v>
      </c>
    </row>
    <row r="46" spans="1:9" x14ac:dyDescent="0.5">
      <c r="A46">
        <v>523.885009765625</v>
      </c>
      <c r="B46">
        <v>131.69999694824219</v>
      </c>
    </row>
    <row r="47" spans="1:9" x14ac:dyDescent="0.5">
      <c r="A47">
        <v>523.89501953125</v>
      </c>
      <c r="B47">
        <v>62.25</v>
      </c>
    </row>
    <row r="48" spans="1:9" x14ac:dyDescent="0.5">
      <c r="A48">
        <v>523.905029296875</v>
      </c>
      <c r="B48">
        <v>28</v>
      </c>
    </row>
    <row r="49" spans="1:16" x14ac:dyDescent="0.5">
      <c r="A49">
        <v>523.91497802734375</v>
      </c>
      <c r="B49">
        <v>24.25</v>
      </c>
    </row>
    <row r="50" spans="1:16" x14ac:dyDescent="0.5">
      <c r="A50">
        <v>523.92498779296875</v>
      </c>
      <c r="B50">
        <v>45.75</v>
      </c>
      <c r="E50" t="s">
        <v>440</v>
      </c>
      <c r="F50">
        <f>MEDIAN(F54:F68)</f>
        <v>116.55227244984019</v>
      </c>
    </row>
    <row r="51" spans="1:16" x14ac:dyDescent="0.5">
      <c r="A51">
        <v>523.93499755859375</v>
      </c>
      <c r="B51">
        <v>79</v>
      </c>
      <c r="E51" t="s">
        <v>441</v>
      </c>
      <c r="F51">
        <f>AVERAGE(F54:F68)</f>
        <v>154.75568047065241</v>
      </c>
    </row>
    <row r="52" spans="1:16" x14ac:dyDescent="0.5">
      <c r="A52">
        <v>523.94500732421875</v>
      </c>
      <c r="B52">
        <v>112.69999694824219</v>
      </c>
      <c r="E52" t="s">
        <v>442</v>
      </c>
      <c r="F52">
        <f>SUM(E$1:E$12)</f>
        <v>958385</v>
      </c>
    </row>
    <row r="53" spans="1:16" x14ac:dyDescent="0.5">
      <c r="A53">
        <v>523.95501708984375</v>
      </c>
      <c r="B53">
        <v>111.30000305175781</v>
      </c>
      <c r="E53" t="s">
        <v>443</v>
      </c>
      <c r="F53">
        <f>ABS(F52/F50)</f>
        <v>8222.7911979361343</v>
      </c>
    </row>
    <row r="54" spans="1:16" x14ac:dyDescent="0.5">
      <c r="A54">
        <v>523.96502685546875</v>
      </c>
      <c r="B54">
        <v>66</v>
      </c>
      <c r="F54">
        <f>AVERAGE(B1:B10)</f>
        <v>23.274999999999999</v>
      </c>
    </row>
    <row r="55" spans="1:16" x14ac:dyDescent="0.5">
      <c r="A55">
        <v>523.9749755859375</v>
      </c>
      <c r="B55">
        <v>29</v>
      </c>
      <c r="F55">
        <v>106</v>
      </c>
    </row>
    <row r="56" spans="1:16" x14ac:dyDescent="0.5">
      <c r="A56">
        <v>523.9849853515625</v>
      </c>
      <c r="B56">
        <v>43.75</v>
      </c>
      <c r="F56">
        <v>65.5</v>
      </c>
    </row>
    <row r="57" spans="1:16" x14ac:dyDescent="0.5">
      <c r="A57">
        <v>523.9949951171875</v>
      </c>
      <c r="B57">
        <v>74.75</v>
      </c>
      <c r="F57">
        <v>157.30000305175781</v>
      </c>
    </row>
    <row r="58" spans="1:16" x14ac:dyDescent="0.5">
      <c r="A58">
        <v>524.0050048828125</v>
      </c>
      <c r="B58">
        <v>88.5</v>
      </c>
      <c r="F58">
        <v>139.5</v>
      </c>
    </row>
    <row r="59" spans="1:16" x14ac:dyDescent="0.5">
      <c r="A59">
        <v>524.0150146484375</v>
      </c>
      <c r="B59">
        <v>106</v>
      </c>
      <c r="F59">
        <v>230.80000305175781</v>
      </c>
    </row>
    <row r="60" spans="1:16" x14ac:dyDescent="0.5">
      <c r="A60">
        <v>524.0250244140625</v>
      </c>
      <c r="B60">
        <v>110.69999694824219</v>
      </c>
      <c r="F60">
        <v>338.79998779296875</v>
      </c>
    </row>
    <row r="61" spans="1:16" x14ac:dyDescent="0.5">
      <c r="A61">
        <v>524.03497314453125</v>
      </c>
      <c r="B61">
        <v>95.75</v>
      </c>
      <c r="F61">
        <v>261.5</v>
      </c>
    </row>
    <row r="62" spans="1:16" x14ac:dyDescent="0.5">
      <c r="A62">
        <v>524.04498291015625</v>
      </c>
      <c r="B62">
        <v>79.25</v>
      </c>
      <c r="F62">
        <v>114.5</v>
      </c>
    </row>
    <row r="63" spans="1:16" x14ac:dyDescent="0.5">
      <c r="A63">
        <v>524.05499267578125</v>
      </c>
      <c r="B63">
        <v>80.5</v>
      </c>
      <c r="F63">
        <v>78.25</v>
      </c>
    </row>
    <row r="64" spans="1:16" x14ac:dyDescent="0.5">
      <c r="A64">
        <v>524.06500244140625</v>
      </c>
      <c r="B64">
        <v>84.25</v>
      </c>
      <c r="F64">
        <v>63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67</v>
      </c>
      <c r="F65">
        <v>67.25</v>
      </c>
      <c r="I65" t="s">
        <v>493</v>
      </c>
      <c r="L65">
        <v>0.9999213240723217</v>
      </c>
      <c r="M65">
        <v>0.99960708263111231</v>
      </c>
      <c r="N65">
        <v>0.99998424828167332</v>
      </c>
      <c r="O65">
        <v>0.999842654334545</v>
      </c>
      <c r="P65">
        <v>0.99973026457350578</v>
      </c>
    </row>
    <row r="66" spans="1:20" x14ac:dyDescent="0.5">
      <c r="A66">
        <v>524.08502197265625</v>
      </c>
      <c r="B66">
        <v>65.5</v>
      </c>
      <c r="F66">
        <v>402.29998779296875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63</v>
      </c>
      <c r="F67">
        <f>AVERAGE(B$576:B$586)</f>
        <v>118.60454489968039</v>
      </c>
      <c r="I67" t="s">
        <v>478</v>
      </c>
      <c r="J67">
        <v>6.1608169097481786</v>
      </c>
      <c r="K67">
        <v>67.624617438062117</v>
      </c>
      <c r="L67">
        <v>9.110316838969057E-2</v>
      </c>
      <c r="M67">
        <v>2.3646242515927849</v>
      </c>
      <c r="N67">
        <v>-153.74599348897783</v>
      </c>
      <c r="O67">
        <v>166.06762730847421</v>
      </c>
      <c r="P67">
        <v>0.92996281877060283</v>
      </c>
      <c r="Q67" s="12" t="s">
        <v>492</v>
      </c>
      <c r="R67">
        <v>1097.6566651584887</v>
      </c>
      <c r="S67">
        <v>0.9999999760728967</v>
      </c>
      <c r="T67" s="12" t="s">
        <v>492</v>
      </c>
    </row>
    <row r="68" spans="1:20" x14ac:dyDescent="0.5">
      <c r="A68">
        <v>524.10400390625</v>
      </c>
      <c r="B68">
        <v>36.25</v>
      </c>
      <c r="I68" t="s">
        <v>479</v>
      </c>
      <c r="J68">
        <v>0.49207150804300875</v>
      </c>
      <c r="K68">
        <v>1.9666811800041804</v>
      </c>
      <c r="L68">
        <v>0.25020400512601781</v>
      </c>
      <c r="M68">
        <v>2.3646242515927849</v>
      </c>
      <c r="N68">
        <v>-4.1583905053459915</v>
      </c>
      <c r="O68">
        <v>5.1425335214320089</v>
      </c>
      <c r="P68">
        <v>0.80961399676342938</v>
      </c>
      <c r="Q68" s="12" t="s">
        <v>492</v>
      </c>
      <c r="R68">
        <v>399.67385793698213</v>
      </c>
      <c r="S68">
        <v>0.99999011165086016</v>
      </c>
      <c r="T68" s="12" t="s">
        <v>492</v>
      </c>
    </row>
    <row r="69" spans="1:20" x14ac:dyDescent="0.5">
      <c r="A69">
        <v>524.114990234375</v>
      </c>
      <c r="B69">
        <v>36.5</v>
      </c>
      <c r="I69" t="s">
        <v>480</v>
      </c>
      <c r="J69">
        <v>112038.69635346925</v>
      </c>
      <c r="K69">
        <v>3228835.275404714</v>
      </c>
      <c r="L69">
        <v>3.4699415360985211E-2</v>
      </c>
      <c r="M69">
        <v>2.3646242515927849</v>
      </c>
      <c r="N69">
        <v>-7522943.5002667857</v>
      </c>
      <c r="O69">
        <v>7747020.8929737248</v>
      </c>
      <c r="P69">
        <v>0.97328816946326369</v>
      </c>
      <c r="Q69" s="12" t="s">
        <v>492</v>
      </c>
      <c r="R69">
        <v>2881.8929356497588</v>
      </c>
      <c r="S69">
        <v>0.99999999992658806</v>
      </c>
      <c r="T69" s="12" t="s">
        <v>492</v>
      </c>
    </row>
    <row r="70" spans="1:20" x14ac:dyDescent="0.5">
      <c r="A70">
        <v>524.125</v>
      </c>
      <c r="B70">
        <v>60.5</v>
      </c>
      <c r="I70" t="s">
        <v>481</v>
      </c>
      <c r="J70">
        <v>7.2200179100036621</v>
      </c>
      <c r="K70">
        <v>0.26397581408596671</v>
      </c>
      <c r="L70">
        <v>27.351058410420819</v>
      </c>
      <c r="M70">
        <v>2.3646242515927849</v>
      </c>
      <c r="N70">
        <v>6.5958142981820371</v>
      </c>
      <c r="O70">
        <v>7.8442215218252871</v>
      </c>
      <c r="P70">
        <v>2.2406336741149902E-8</v>
      </c>
      <c r="Q70" t="s">
        <v>486</v>
      </c>
      <c r="R70">
        <v>3.6561656408111709</v>
      </c>
      <c r="S70">
        <v>9.3568093042983625E-7</v>
      </c>
      <c r="T70" t="s">
        <v>486</v>
      </c>
    </row>
    <row r="71" spans="1:20" x14ac:dyDescent="0.5">
      <c r="A71">
        <v>524.135009765625</v>
      </c>
      <c r="B71">
        <v>65</v>
      </c>
      <c r="I71" t="s">
        <v>482</v>
      </c>
      <c r="J71">
        <v>0.591261320811452</v>
      </c>
      <c r="K71">
        <v>0.55674592845374304</v>
      </c>
      <c r="L71">
        <v>1.0619948716168772</v>
      </c>
      <c r="M71">
        <v>2.3646242515927849</v>
      </c>
      <c r="N71">
        <v>-0.72523360358581035</v>
      </c>
      <c r="O71">
        <v>1.9077562452087142</v>
      </c>
      <c r="P71">
        <v>0.32349765106722572</v>
      </c>
      <c r="Q71" s="12" t="s">
        <v>492</v>
      </c>
      <c r="R71">
        <v>94.162413277712844</v>
      </c>
      <c r="S71">
        <v>0.97064239007630793</v>
      </c>
      <c r="T71" s="12" t="s">
        <v>492</v>
      </c>
    </row>
    <row r="72" spans="1:20" x14ac:dyDescent="0.5">
      <c r="A72">
        <v>524.14398193359375</v>
      </c>
      <c r="B72">
        <v>52.75</v>
      </c>
      <c r="I72" t="s">
        <v>483</v>
      </c>
      <c r="J72">
        <v>402968.51299554325</v>
      </c>
      <c r="K72">
        <v>3230351.5568328211</v>
      </c>
      <c r="L72">
        <v>0.12474447622989719</v>
      </c>
      <c r="M72">
        <v>2.3646242515927849</v>
      </c>
      <c r="N72">
        <v>-7235599.119461854</v>
      </c>
      <c r="O72">
        <v>8041536.1454529408</v>
      </c>
      <c r="P72">
        <v>0.90423263876600091</v>
      </c>
      <c r="Q72" s="12" t="s">
        <v>492</v>
      </c>
      <c r="R72">
        <v>801.63870194705464</v>
      </c>
      <c r="S72">
        <v>0.99999984309920742</v>
      </c>
      <c r="T72" s="12" t="s">
        <v>492</v>
      </c>
    </row>
    <row r="73" spans="1:20" x14ac:dyDescent="0.5">
      <c r="A73">
        <v>524.15399169921875</v>
      </c>
      <c r="B73">
        <v>49</v>
      </c>
    </row>
    <row r="74" spans="1:20" x14ac:dyDescent="0.5">
      <c r="A74">
        <v>524.16400146484375</v>
      </c>
      <c r="B74">
        <v>61.75</v>
      </c>
    </row>
    <row r="75" spans="1:20" x14ac:dyDescent="0.5">
      <c r="A75">
        <v>524.17401123046875</v>
      </c>
      <c r="B75">
        <v>66</v>
      </c>
    </row>
    <row r="76" spans="1:20" x14ac:dyDescent="0.5">
      <c r="A76">
        <v>524.18402099609375</v>
      </c>
      <c r="B76">
        <v>71.75</v>
      </c>
    </row>
    <row r="77" spans="1:20" x14ac:dyDescent="0.5">
      <c r="A77">
        <v>524.1939697265625</v>
      </c>
      <c r="B77">
        <v>98.5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94.25</v>
      </c>
      <c r="I78">
        <f>MIN(I32:I34)</f>
        <v>3.4699415360985211E-2</v>
      </c>
      <c r="J78">
        <f>I30</f>
        <v>1.6892517255428032</v>
      </c>
      <c r="K78">
        <f>I28</f>
        <v>0.96552198081412954</v>
      </c>
    </row>
    <row r="79" spans="1:20" x14ac:dyDescent="0.5">
      <c r="A79">
        <v>524.2139892578125</v>
      </c>
      <c r="B79">
        <v>73.75</v>
      </c>
      <c r="I79">
        <f>8</f>
        <v>8</v>
      </c>
      <c r="J79">
        <f>J80*2</f>
        <v>46.328065094723698</v>
      </c>
      <c r="K79">
        <v>2</v>
      </c>
    </row>
    <row r="80" spans="1:20" x14ac:dyDescent="0.5">
      <c r="A80">
        <v>524.2239990234375</v>
      </c>
      <c r="B80">
        <v>121.19999694824219</v>
      </c>
      <c r="I80">
        <f>4</f>
        <v>4</v>
      </c>
      <c r="J80">
        <f>I31</f>
        <v>23.164032547361849</v>
      </c>
      <c r="K80">
        <v>1.5</v>
      </c>
    </row>
    <row r="81" spans="1:11" x14ac:dyDescent="0.5">
      <c r="A81">
        <v>524.2340087890625</v>
      </c>
      <c r="B81">
        <v>262.70001220703125</v>
      </c>
      <c r="I81">
        <f>2</f>
        <v>2</v>
      </c>
      <c r="J81">
        <f>J80/2</f>
        <v>11.582016273680924</v>
      </c>
      <c r="K81">
        <v>1</v>
      </c>
    </row>
    <row r="82" spans="1:11" x14ac:dyDescent="0.5">
      <c r="A82">
        <v>524.2440185546875</v>
      </c>
      <c r="B82">
        <v>1050</v>
      </c>
    </row>
    <row r="83" spans="1:11" x14ac:dyDescent="0.5">
      <c r="A83">
        <v>524.2540283203125</v>
      </c>
      <c r="B83">
        <v>4766</v>
      </c>
    </row>
    <row r="84" spans="1:11" x14ac:dyDescent="0.5">
      <c r="A84">
        <v>524.26397705078125</v>
      </c>
      <c r="B84">
        <v>13200</v>
      </c>
    </row>
    <row r="85" spans="1:11" x14ac:dyDescent="0.5">
      <c r="A85">
        <v>524.27398681640625</v>
      </c>
      <c r="B85">
        <v>19660</v>
      </c>
    </row>
    <row r="86" spans="1:11" x14ac:dyDescent="0.5">
      <c r="A86">
        <v>524.28399658203125</v>
      </c>
      <c r="B86">
        <v>15990</v>
      </c>
    </row>
    <row r="87" spans="1:11" x14ac:dyDescent="0.5">
      <c r="A87">
        <v>524.29400634765625</v>
      </c>
      <c r="B87">
        <v>7383</v>
      </c>
    </row>
    <row r="88" spans="1:11" x14ac:dyDescent="0.5">
      <c r="A88">
        <v>524.30401611328125</v>
      </c>
      <c r="B88">
        <v>2138</v>
      </c>
    </row>
    <row r="89" spans="1:11" x14ac:dyDescent="0.5">
      <c r="A89">
        <v>524.31402587890625</v>
      </c>
      <c r="B89">
        <v>562.20001220703125</v>
      </c>
      <c r="I89">
        <v>37417328.806534275</v>
      </c>
    </row>
    <row r="90" spans="1:11" x14ac:dyDescent="0.5">
      <c r="A90">
        <v>524.323974609375</v>
      </c>
      <c r="B90">
        <v>339.5</v>
      </c>
      <c r="H90" t="s">
        <v>505</v>
      </c>
      <c r="I90">
        <f>((MIN(I24:I25)-I6)/(I98-I97))/((I6/(I96-I98)))</f>
        <v>1.1261678170285356</v>
      </c>
    </row>
    <row r="91" spans="1:11" x14ac:dyDescent="0.5">
      <c r="A91">
        <v>524.333984375</v>
      </c>
      <c r="B91">
        <v>540.20001220703125</v>
      </c>
      <c r="H91" t="s">
        <v>506</v>
      </c>
      <c r="I91">
        <f>_xlfn.F.DIST(I90,I96-I97,I96-I98,FALSE)</f>
        <v>0.27214267492117028</v>
      </c>
    </row>
    <row r="92" spans="1:11" x14ac:dyDescent="0.5">
      <c r="A92">
        <v>524.343994140625</v>
      </c>
      <c r="B92">
        <v>874.79998779296875</v>
      </c>
      <c r="I92">
        <f>ROUND(I91,3-(1+INT(LOG10(I91))))</f>
        <v>0.27200000000000002</v>
      </c>
    </row>
    <row r="93" spans="1:11" x14ac:dyDescent="0.5">
      <c r="A93">
        <v>524.35400390625</v>
      </c>
      <c r="B93">
        <v>855.5</v>
      </c>
    </row>
    <row r="94" spans="1:11" x14ac:dyDescent="0.5">
      <c r="A94">
        <v>524.364013671875</v>
      </c>
      <c r="B94">
        <v>438.5</v>
      </c>
    </row>
    <row r="95" spans="1:11" x14ac:dyDescent="0.5">
      <c r="A95">
        <v>524.3740234375</v>
      </c>
      <c r="B95">
        <v>131</v>
      </c>
      <c r="I95" t="e">
        <f>ROUND(I94,3-(1+INT(LOG10(I94))))</f>
        <v>#NUM!</v>
      </c>
    </row>
    <row r="96" spans="1:11" x14ac:dyDescent="0.5">
      <c r="A96">
        <v>524.38397216796875</v>
      </c>
      <c r="B96">
        <v>54.5</v>
      </c>
      <c r="H96" t="s">
        <v>504</v>
      </c>
      <c r="I96">
        <v>9</v>
      </c>
    </row>
    <row r="97" spans="1:19" x14ac:dyDescent="0.5">
      <c r="A97">
        <v>524.39398193359375</v>
      </c>
      <c r="B97">
        <v>42.75</v>
      </c>
      <c r="H97" t="s">
        <v>23</v>
      </c>
      <c r="I97">
        <v>4</v>
      </c>
      <c r="J97" t="s">
        <v>468</v>
      </c>
      <c r="K97">
        <f>AVERAGE(K101:K120)</f>
        <v>3.1857015993781248</v>
      </c>
      <c r="L97">
        <f t="shared" ref="L97:P97" si="10">AVERAGE(L101:L120)</f>
        <v>251861.97263444922</v>
      </c>
      <c r="M97">
        <f t="shared" si="10"/>
        <v>4.7075073691895213</v>
      </c>
      <c r="N97">
        <f t="shared" si="10"/>
        <v>264891.52958466538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67</v>
      </c>
      <c r="H98" t="s">
        <v>24</v>
      </c>
      <c r="I98">
        <v>7</v>
      </c>
      <c r="J98" t="s">
        <v>469</v>
      </c>
      <c r="K98">
        <f>K99/AVERAGE(K101:K120)</f>
        <v>0.14687295460154937</v>
      </c>
      <c r="L98">
        <f t="shared" ref="L98:P98" si="11">L99/AVERAGE(L101:L120)</f>
        <v>0.52595497108475842</v>
      </c>
      <c r="M98">
        <f t="shared" si="11"/>
        <v>0.11663398749638897</v>
      </c>
      <c r="N98">
        <f t="shared" si="11"/>
        <v>0.51025796090007225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70.75</v>
      </c>
      <c r="H99" t="s">
        <v>1</v>
      </c>
      <c r="I99">
        <v>10</v>
      </c>
      <c r="J99" t="s">
        <v>460</v>
      </c>
      <c r="K99">
        <f>STDEV(K101:K120)</f>
        <v>0.46789340637954652</v>
      </c>
      <c r="L99">
        <f t="shared" ref="L99:P99" si="12">STDEV(L101:L120)</f>
        <v>132468.05653430196</v>
      </c>
      <c r="M99">
        <f t="shared" si="12"/>
        <v>0.54905535563720953</v>
      </c>
      <c r="N99">
        <f t="shared" si="12"/>
        <v>135163.01174557253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47.75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45.5</v>
      </c>
      <c r="J101">
        <v>1</v>
      </c>
      <c r="K101">
        <v>3.9775321058826592</v>
      </c>
      <c r="L101">
        <v>470966.81388711423</v>
      </c>
      <c r="M101">
        <v>4.0209296078644119</v>
      </c>
      <c r="N101">
        <v>61686.408800512152</v>
      </c>
      <c r="Q101">
        <f>L101/SUM(P101,N101,L101)</f>
        <v>0.88419030210826677</v>
      </c>
      <c r="R101">
        <f>N101/SUM(P101,N101,L101)</f>
        <v>0.1158096978917333</v>
      </c>
      <c r="S101">
        <f>P101/SUM(P101,N101,L101)</f>
        <v>0</v>
      </c>
    </row>
    <row r="102" spans="1:19" x14ac:dyDescent="0.5">
      <c r="A102">
        <v>524.4439697265625</v>
      </c>
      <c r="B102">
        <v>62.25</v>
      </c>
      <c r="J102">
        <v>2</v>
      </c>
      <c r="K102">
        <v>2.5299561614237471</v>
      </c>
      <c r="L102">
        <v>74711.373924092244</v>
      </c>
      <c r="M102">
        <v>4.282806756822203</v>
      </c>
      <c r="N102">
        <v>440967.53237420687</v>
      </c>
      <c r="Q102">
        <f t="shared" ref="Q102:Q120" si="13">L102/SUM(P102,N102,L102)</f>
        <v>0.14487963927086592</v>
      </c>
      <c r="R102">
        <f t="shared" ref="R102:R120" si="14">N102/SUM(P102,N102,L102)</f>
        <v>0.85512036072913411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57</v>
      </c>
      <c r="J103">
        <v>3</v>
      </c>
      <c r="K103">
        <v>3.1376888416168414</v>
      </c>
      <c r="L103">
        <v>134989.67613392635</v>
      </c>
      <c r="M103">
        <v>4.3858265554521632</v>
      </c>
      <c r="N103">
        <v>393011.74188298389</v>
      </c>
      <c r="Q103">
        <f t="shared" si="13"/>
        <v>0.25566157879069001</v>
      </c>
      <c r="R103">
        <f t="shared" si="14"/>
        <v>0.74433842120931004</v>
      </c>
      <c r="S103">
        <f t="shared" si="15"/>
        <v>0</v>
      </c>
    </row>
    <row r="104" spans="1:19" x14ac:dyDescent="0.5">
      <c r="A104">
        <v>524.4639892578125</v>
      </c>
      <c r="B104">
        <v>35.5</v>
      </c>
      <c r="J104">
        <v>4</v>
      </c>
      <c r="K104">
        <v>3.8351008275328935</v>
      </c>
      <c r="L104">
        <v>446990.91386488371</v>
      </c>
      <c r="M104">
        <v>5.9374358333748987</v>
      </c>
      <c r="N104">
        <v>56234.939694501474</v>
      </c>
      <c r="Q104">
        <f t="shared" si="13"/>
        <v>0.88825109183730511</v>
      </c>
      <c r="R104">
        <f t="shared" si="14"/>
        <v>0.11174890816269488</v>
      </c>
      <c r="S104">
        <f t="shared" si="15"/>
        <v>0</v>
      </c>
    </row>
    <row r="105" spans="1:19" x14ac:dyDescent="0.5">
      <c r="A105">
        <v>524.4739990234375</v>
      </c>
      <c r="B105">
        <v>43</v>
      </c>
      <c r="J105">
        <v>5</v>
      </c>
      <c r="K105">
        <v>3.076234375347628</v>
      </c>
      <c r="L105">
        <v>281011.22840744111</v>
      </c>
      <c r="M105">
        <v>5.003711953177751</v>
      </c>
      <c r="N105">
        <v>209936.88812942547</v>
      </c>
      <c r="Q105">
        <f t="shared" si="13"/>
        <v>0.5723847774173898</v>
      </c>
      <c r="R105">
        <f t="shared" si="14"/>
        <v>0.4276152225826102</v>
      </c>
      <c r="S105">
        <f t="shared" si="15"/>
        <v>0</v>
      </c>
    </row>
    <row r="106" spans="1:19" x14ac:dyDescent="0.5">
      <c r="A106">
        <v>524.4840087890625</v>
      </c>
      <c r="B106">
        <v>79.25</v>
      </c>
      <c r="J106">
        <v>6</v>
      </c>
      <c r="K106">
        <v>3.5914492154129003</v>
      </c>
      <c r="L106">
        <v>312571.45900906168</v>
      </c>
      <c r="M106">
        <v>4.5524094865556881</v>
      </c>
      <c r="N106">
        <v>195537.68815658879</v>
      </c>
      <c r="Q106">
        <f t="shared" si="13"/>
        <v>0.6151659751702111</v>
      </c>
      <c r="R106">
        <f t="shared" si="14"/>
        <v>0.38483402482978885</v>
      </c>
      <c r="S106">
        <f t="shared" si="15"/>
        <v>0</v>
      </c>
    </row>
    <row r="107" spans="1:19" x14ac:dyDescent="0.5">
      <c r="A107">
        <v>524.4940185546875</v>
      </c>
      <c r="B107">
        <v>120</v>
      </c>
      <c r="J107">
        <v>7</v>
      </c>
      <c r="K107">
        <v>3.0086342955765195</v>
      </c>
      <c r="L107">
        <v>251555.52402240783</v>
      </c>
      <c r="M107">
        <v>4.9414457353767052</v>
      </c>
      <c r="N107">
        <v>269333.99793359672</v>
      </c>
      <c r="Q107">
        <f t="shared" si="13"/>
        <v>0.48293450610752492</v>
      </c>
      <c r="R107">
        <f t="shared" si="14"/>
        <v>0.51706549389247503</v>
      </c>
      <c r="S107">
        <f t="shared" si="15"/>
        <v>0</v>
      </c>
    </row>
    <row r="108" spans="1:19" x14ac:dyDescent="0.5">
      <c r="A108">
        <v>524.5040283203125</v>
      </c>
      <c r="B108">
        <v>114.80000305175781</v>
      </c>
      <c r="J108">
        <v>8</v>
      </c>
      <c r="K108">
        <v>2.9078779168933555</v>
      </c>
      <c r="L108">
        <v>228610.39479356515</v>
      </c>
      <c r="M108">
        <v>5.000128273889052</v>
      </c>
      <c r="N108">
        <v>284540.11123875598</v>
      </c>
      <c r="Q108">
        <f t="shared" si="13"/>
        <v>0.44550359418171553</v>
      </c>
      <c r="R108">
        <f t="shared" si="14"/>
        <v>0.55449640581828452</v>
      </c>
      <c r="S108">
        <f t="shared" si="15"/>
        <v>0</v>
      </c>
    </row>
    <row r="109" spans="1:19" x14ac:dyDescent="0.5">
      <c r="A109">
        <v>524.51397705078125</v>
      </c>
      <c r="B109">
        <v>70</v>
      </c>
      <c r="J109">
        <v>9</v>
      </c>
      <c r="K109">
        <v>2.7609882411581688</v>
      </c>
      <c r="L109">
        <v>205173.49278051351</v>
      </c>
      <c r="M109">
        <v>4.6814713815785867</v>
      </c>
      <c r="N109">
        <v>334697.30630709021</v>
      </c>
      <c r="Q109">
        <f t="shared" si="13"/>
        <v>0.38004184172817324</v>
      </c>
      <c r="R109">
        <f t="shared" si="14"/>
        <v>0.61995815827182676</v>
      </c>
      <c r="S109">
        <f t="shared" si="15"/>
        <v>0</v>
      </c>
    </row>
    <row r="110" spans="1:19" x14ac:dyDescent="0.5">
      <c r="A110">
        <v>524.52398681640625</v>
      </c>
      <c r="B110">
        <v>65.5</v>
      </c>
      <c r="J110">
        <v>10</v>
      </c>
      <c r="K110">
        <v>3.0315540129365317</v>
      </c>
      <c r="L110">
        <v>112038.84952148648</v>
      </c>
      <c r="M110">
        <v>4.2689081078037514</v>
      </c>
      <c r="N110">
        <v>402968.68132899248</v>
      </c>
      <c r="Q110">
        <f t="shared" si="13"/>
        <v>0.21754798291292265</v>
      </c>
      <c r="R110">
        <f t="shared" si="14"/>
        <v>0.78245201708707735</v>
      </c>
      <c r="S110">
        <f t="shared" si="15"/>
        <v>0</v>
      </c>
    </row>
    <row r="111" spans="1:19" x14ac:dyDescent="0.5">
      <c r="A111">
        <v>524.53399658203125</v>
      </c>
      <c r="B111">
        <v>86.75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79.75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59.25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50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55.5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95.25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119.5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93.25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89.5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121.80000305175781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156.30000305175781</v>
      </c>
    </row>
    <row r="122" spans="1:19" x14ac:dyDescent="0.5">
      <c r="A122">
        <v>524.64398193359375</v>
      </c>
      <c r="B122">
        <v>153.5</v>
      </c>
    </row>
    <row r="123" spans="1:19" x14ac:dyDescent="0.5">
      <c r="A123">
        <v>524.65399169921875</v>
      </c>
      <c r="B123">
        <v>136</v>
      </c>
    </row>
    <row r="124" spans="1:19" x14ac:dyDescent="0.5">
      <c r="A124">
        <v>524.66400146484375</v>
      </c>
      <c r="B124">
        <v>177</v>
      </c>
    </row>
    <row r="125" spans="1:19" x14ac:dyDescent="0.5">
      <c r="A125">
        <v>524.67401123046875</v>
      </c>
      <c r="B125">
        <v>214.80000305175781</v>
      </c>
    </row>
    <row r="126" spans="1:19" x14ac:dyDescent="0.5">
      <c r="A126">
        <v>524.68402099609375</v>
      </c>
      <c r="B126">
        <v>211</v>
      </c>
    </row>
    <row r="127" spans="1:19" x14ac:dyDescent="0.5">
      <c r="A127">
        <v>524.6939697265625</v>
      </c>
      <c r="B127">
        <v>227.30000305175781</v>
      </c>
    </row>
    <row r="128" spans="1:19" x14ac:dyDescent="0.5">
      <c r="A128">
        <v>524.7039794921875</v>
      </c>
      <c r="B128">
        <v>279</v>
      </c>
    </row>
    <row r="129" spans="1:2" x14ac:dyDescent="0.5">
      <c r="A129">
        <v>524.7139892578125</v>
      </c>
      <c r="B129">
        <v>307.20001220703125</v>
      </c>
    </row>
    <row r="130" spans="1:2" x14ac:dyDescent="0.5">
      <c r="A130">
        <v>524.7239990234375</v>
      </c>
      <c r="B130">
        <v>292.79998779296875</v>
      </c>
    </row>
    <row r="131" spans="1:2" x14ac:dyDescent="0.5">
      <c r="A131">
        <v>524.7340087890625</v>
      </c>
      <c r="B131">
        <v>377.29998779296875</v>
      </c>
    </row>
    <row r="132" spans="1:2" x14ac:dyDescent="0.5">
      <c r="A132">
        <v>524.7440185546875</v>
      </c>
      <c r="B132">
        <v>1236</v>
      </c>
    </row>
    <row r="133" spans="1:2" x14ac:dyDescent="0.5">
      <c r="A133">
        <v>524.7540283203125</v>
      </c>
      <c r="B133">
        <v>7319</v>
      </c>
    </row>
    <row r="134" spans="1:2" x14ac:dyDescent="0.5">
      <c r="A134">
        <v>524.76397705078125</v>
      </c>
      <c r="B134">
        <v>32200</v>
      </c>
    </row>
    <row r="135" spans="1:2" x14ac:dyDescent="0.5">
      <c r="A135">
        <v>524.77398681640625</v>
      </c>
      <c r="B135">
        <v>65340</v>
      </c>
    </row>
    <row r="136" spans="1:2" x14ac:dyDescent="0.5">
      <c r="A136">
        <v>524.78399658203125</v>
      </c>
      <c r="B136">
        <v>63780</v>
      </c>
    </row>
    <row r="137" spans="1:2" x14ac:dyDescent="0.5">
      <c r="A137">
        <v>524.79400634765625</v>
      </c>
      <c r="B137">
        <v>30480</v>
      </c>
    </row>
    <row r="138" spans="1:2" x14ac:dyDescent="0.5">
      <c r="A138">
        <v>524.80401611328125</v>
      </c>
      <c r="B138">
        <v>7229</v>
      </c>
    </row>
    <row r="139" spans="1:2" x14ac:dyDescent="0.5">
      <c r="A139">
        <v>524.81402587890625</v>
      </c>
      <c r="B139">
        <v>1430</v>
      </c>
    </row>
    <row r="140" spans="1:2" x14ac:dyDescent="0.5">
      <c r="A140">
        <v>524.823974609375</v>
      </c>
      <c r="B140">
        <v>787.79998779296875</v>
      </c>
    </row>
    <row r="141" spans="1:2" x14ac:dyDescent="0.5">
      <c r="A141">
        <v>524.833984375</v>
      </c>
      <c r="B141">
        <v>938.70001220703125</v>
      </c>
    </row>
    <row r="142" spans="1:2" x14ac:dyDescent="0.5">
      <c r="A142">
        <v>524.843994140625</v>
      </c>
      <c r="B142">
        <v>991</v>
      </c>
    </row>
    <row r="143" spans="1:2" x14ac:dyDescent="0.5">
      <c r="A143">
        <v>524.85400390625</v>
      </c>
      <c r="B143">
        <v>893</v>
      </c>
    </row>
    <row r="144" spans="1:2" x14ac:dyDescent="0.5">
      <c r="A144">
        <v>524.864013671875</v>
      </c>
      <c r="B144">
        <v>686.20001220703125</v>
      </c>
    </row>
    <row r="145" spans="1:2" x14ac:dyDescent="0.5">
      <c r="A145">
        <v>524.8740234375</v>
      </c>
      <c r="B145">
        <v>485.70001220703125</v>
      </c>
    </row>
    <row r="146" spans="1:2" x14ac:dyDescent="0.5">
      <c r="A146">
        <v>524.88397216796875</v>
      </c>
      <c r="B146">
        <v>384.5</v>
      </c>
    </row>
    <row r="147" spans="1:2" x14ac:dyDescent="0.5">
      <c r="A147">
        <v>524.89398193359375</v>
      </c>
      <c r="B147">
        <v>298.20001220703125</v>
      </c>
    </row>
    <row r="148" spans="1:2" x14ac:dyDescent="0.5">
      <c r="A148">
        <v>524.90399169921875</v>
      </c>
      <c r="B148">
        <v>211.5</v>
      </c>
    </row>
    <row r="149" spans="1:2" x14ac:dyDescent="0.5">
      <c r="A149">
        <v>524.91400146484375</v>
      </c>
      <c r="B149">
        <v>159.69999694824219</v>
      </c>
    </row>
    <row r="150" spans="1:2" x14ac:dyDescent="0.5">
      <c r="A150">
        <v>524.92401123046875</v>
      </c>
      <c r="B150">
        <v>110.69999694824219</v>
      </c>
    </row>
    <row r="151" spans="1:2" x14ac:dyDescent="0.5">
      <c r="A151">
        <v>524.93402099609375</v>
      </c>
      <c r="B151">
        <v>70</v>
      </c>
    </row>
    <row r="152" spans="1:2" x14ac:dyDescent="0.5">
      <c r="A152">
        <v>524.9439697265625</v>
      </c>
      <c r="B152">
        <v>67.5</v>
      </c>
    </row>
    <row r="153" spans="1:2" x14ac:dyDescent="0.5">
      <c r="A153">
        <v>524.9539794921875</v>
      </c>
      <c r="B153">
        <v>123</v>
      </c>
    </row>
    <row r="154" spans="1:2" x14ac:dyDescent="0.5">
      <c r="A154">
        <v>524.9639892578125</v>
      </c>
      <c r="B154">
        <v>196.19999694824219</v>
      </c>
    </row>
    <row r="155" spans="1:2" x14ac:dyDescent="0.5">
      <c r="A155">
        <v>524.9739990234375</v>
      </c>
      <c r="B155">
        <v>178.30000305175781</v>
      </c>
    </row>
    <row r="156" spans="1:2" x14ac:dyDescent="0.5">
      <c r="A156">
        <v>524.9840087890625</v>
      </c>
      <c r="B156">
        <v>111.69999694824219</v>
      </c>
    </row>
    <row r="157" spans="1:2" x14ac:dyDescent="0.5">
      <c r="A157">
        <v>524.9940185546875</v>
      </c>
      <c r="B157">
        <v>86</v>
      </c>
    </row>
    <row r="158" spans="1:2" x14ac:dyDescent="0.5">
      <c r="A158">
        <v>525.0040283203125</v>
      </c>
      <c r="B158">
        <v>99.75</v>
      </c>
    </row>
    <row r="159" spans="1:2" x14ac:dyDescent="0.5">
      <c r="A159">
        <v>525.01397705078125</v>
      </c>
      <c r="B159">
        <v>136.5</v>
      </c>
    </row>
    <row r="160" spans="1:2" x14ac:dyDescent="0.5">
      <c r="A160">
        <v>525.02398681640625</v>
      </c>
      <c r="B160">
        <v>157.30000305175781</v>
      </c>
    </row>
    <row r="161" spans="1:2" x14ac:dyDescent="0.5">
      <c r="A161">
        <v>525.03399658203125</v>
      </c>
      <c r="B161">
        <v>167.80000305175781</v>
      </c>
    </row>
    <row r="162" spans="1:2" x14ac:dyDescent="0.5">
      <c r="A162">
        <v>525.04400634765625</v>
      </c>
      <c r="B162">
        <v>184.5</v>
      </c>
    </row>
    <row r="163" spans="1:2" x14ac:dyDescent="0.5">
      <c r="A163">
        <v>525.05401611328125</v>
      </c>
      <c r="B163">
        <v>194.19999694824219</v>
      </c>
    </row>
    <row r="164" spans="1:2" x14ac:dyDescent="0.5">
      <c r="A164">
        <v>525.06402587890625</v>
      </c>
      <c r="B164">
        <v>216</v>
      </c>
    </row>
    <row r="165" spans="1:2" x14ac:dyDescent="0.5">
      <c r="A165">
        <v>525.073974609375</v>
      </c>
      <c r="B165">
        <v>209.19999694824219</v>
      </c>
    </row>
    <row r="166" spans="1:2" x14ac:dyDescent="0.5">
      <c r="A166">
        <v>525.083984375</v>
      </c>
      <c r="B166">
        <v>152.5</v>
      </c>
    </row>
    <row r="167" spans="1:2" x14ac:dyDescent="0.5">
      <c r="A167">
        <v>525.093994140625</v>
      </c>
      <c r="B167">
        <v>104.5</v>
      </c>
    </row>
    <row r="168" spans="1:2" x14ac:dyDescent="0.5">
      <c r="A168">
        <v>525.10400390625</v>
      </c>
      <c r="B168">
        <v>97.5</v>
      </c>
    </row>
    <row r="169" spans="1:2" x14ac:dyDescent="0.5">
      <c r="A169">
        <v>525.114013671875</v>
      </c>
      <c r="B169">
        <v>129.5</v>
      </c>
    </row>
    <row r="170" spans="1:2" x14ac:dyDescent="0.5">
      <c r="A170">
        <v>525.1240234375</v>
      </c>
      <c r="B170">
        <v>159.69999694824219</v>
      </c>
    </row>
    <row r="171" spans="1:2" x14ac:dyDescent="0.5">
      <c r="A171">
        <v>525.13397216796875</v>
      </c>
      <c r="B171">
        <v>154.80000305175781</v>
      </c>
    </row>
    <row r="172" spans="1:2" x14ac:dyDescent="0.5">
      <c r="A172">
        <v>525.14398193359375</v>
      </c>
      <c r="B172">
        <v>136.69999694824219</v>
      </c>
    </row>
    <row r="173" spans="1:2" x14ac:dyDescent="0.5">
      <c r="A173">
        <v>525.15399169921875</v>
      </c>
      <c r="B173">
        <v>135.30000305175781</v>
      </c>
    </row>
    <row r="174" spans="1:2" x14ac:dyDescent="0.5">
      <c r="A174">
        <v>525.16400146484375</v>
      </c>
      <c r="B174">
        <v>152</v>
      </c>
    </row>
    <row r="175" spans="1:2" x14ac:dyDescent="0.5">
      <c r="A175">
        <v>525.17401123046875</v>
      </c>
      <c r="B175">
        <v>193.5</v>
      </c>
    </row>
    <row r="176" spans="1:2" x14ac:dyDescent="0.5">
      <c r="A176">
        <v>525.18499755859375</v>
      </c>
      <c r="B176">
        <v>252.69999694824219</v>
      </c>
    </row>
    <row r="177" spans="1:2" x14ac:dyDescent="0.5">
      <c r="A177">
        <v>525.19500732421875</v>
      </c>
      <c r="B177">
        <v>280</v>
      </c>
    </row>
    <row r="178" spans="1:2" x14ac:dyDescent="0.5">
      <c r="A178">
        <v>525.2039794921875</v>
      </c>
      <c r="B178">
        <v>249.5</v>
      </c>
    </row>
    <row r="179" spans="1:2" x14ac:dyDescent="0.5">
      <c r="A179">
        <v>525.2139892578125</v>
      </c>
      <c r="B179">
        <v>204.30000305175781</v>
      </c>
    </row>
    <row r="180" spans="1:2" x14ac:dyDescent="0.5">
      <c r="A180">
        <v>525.2239990234375</v>
      </c>
      <c r="B180">
        <v>171.5</v>
      </c>
    </row>
    <row r="181" spans="1:2" x14ac:dyDescent="0.5">
      <c r="A181">
        <v>525.2340087890625</v>
      </c>
      <c r="B181">
        <v>215.5</v>
      </c>
    </row>
    <row r="182" spans="1:2" x14ac:dyDescent="0.5">
      <c r="A182">
        <v>525.2449951171875</v>
      </c>
      <c r="B182">
        <v>627.5</v>
      </c>
    </row>
    <row r="183" spans="1:2" x14ac:dyDescent="0.5">
      <c r="A183">
        <v>525.2550048828125</v>
      </c>
      <c r="B183">
        <v>5722</v>
      </c>
    </row>
    <row r="184" spans="1:2" x14ac:dyDescent="0.5">
      <c r="A184">
        <v>525.2650146484375</v>
      </c>
      <c r="B184">
        <v>42220</v>
      </c>
    </row>
    <row r="185" spans="1:2" x14ac:dyDescent="0.5">
      <c r="A185">
        <v>525.2750244140625</v>
      </c>
      <c r="B185">
        <v>118900</v>
      </c>
    </row>
    <row r="186" spans="1:2" x14ac:dyDescent="0.5">
      <c r="A186">
        <v>525.28497314453125</v>
      </c>
      <c r="B186">
        <v>146300</v>
      </c>
    </row>
    <row r="187" spans="1:2" x14ac:dyDescent="0.5">
      <c r="A187">
        <v>525.29400634765625</v>
      </c>
      <c r="B187">
        <v>80790</v>
      </c>
    </row>
    <row r="188" spans="1:2" x14ac:dyDescent="0.5">
      <c r="A188">
        <v>525.30499267578125</v>
      </c>
      <c r="B188">
        <v>18060</v>
      </c>
    </row>
    <row r="189" spans="1:2" x14ac:dyDescent="0.5">
      <c r="A189">
        <v>525.31500244140625</v>
      </c>
      <c r="B189">
        <v>2027</v>
      </c>
    </row>
    <row r="190" spans="1:2" x14ac:dyDescent="0.5">
      <c r="A190">
        <v>525.32501220703125</v>
      </c>
      <c r="B190">
        <v>641.79998779296875</v>
      </c>
    </row>
    <row r="191" spans="1:2" x14ac:dyDescent="0.5">
      <c r="A191">
        <v>525.33502197265625</v>
      </c>
      <c r="B191">
        <v>933.79998779296875</v>
      </c>
    </row>
    <row r="192" spans="1:2" x14ac:dyDescent="0.5">
      <c r="A192">
        <v>525.344970703125</v>
      </c>
      <c r="B192">
        <v>1218</v>
      </c>
    </row>
    <row r="193" spans="1:2" x14ac:dyDescent="0.5">
      <c r="A193">
        <v>525.35498046875</v>
      </c>
      <c r="B193">
        <v>1031</v>
      </c>
    </row>
    <row r="194" spans="1:2" x14ac:dyDescent="0.5">
      <c r="A194">
        <v>525.364990234375</v>
      </c>
      <c r="B194">
        <v>581.70001220703125</v>
      </c>
    </row>
    <row r="195" spans="1:2" x14ac:dyDescent="0.5">
      <c r="A195">
        <v>525.375</v>
      </c>
      <c r="B195">
        <v>310.70001220703125</v>
      </c>
    </row>
    <row r="196" spans="1:2" x14ac:dyDescent="0.5">
      <c r="A196">
        <v>525.385009765625</v>
      </c>
      <c r="B196">
        <v>253.80000305175781</v>
      </c>
    </row>
    <row r="197" spans="1:2" x14ac:dyDescent="0.5">
      <c r="A197">
        <v>525.39501953125</v>
      </c>
      <c r="B197">
        <v>379</v>
      </c>
    </row>
    <row r="198" spans="1:2" x14ac:dyDescent="0.5">
      <c r="A198">
        <v>525.405029296875</v>
      </c>
      <c r="B198">
        <v>536</v>
      </c>
    </row>
    <row r="199" spans="1:2" x14ac:dyDescent="0.5">
      <c r="A199">
        <v>525.41497802734375</v>
      </c>
      <c r="B199">
        <v>443.5</v>
      </c>
    </row>
    <row r="200" spans="1:2" x14ac:dyDescent="0.5">
      <c r="A200">
        <v>525.42498779296875</v>
      </c>
      <c r="B200">
        <v>229.69999694824219</v>
      </c>
    </row>
    <row r="201" spans="1:2" x14ac:dyDescent="0.5">
      <c r="A201">
        <v>525.43499755859375</v>
      </c>
      <c r="B201">
        <v>129.5</v>
      </c>
    </row>
    <row r="202" spans="1:2" x14ac:dyDescent="0.5">
      <c r="A202">
        <v>525.44500732421875</v>
      </c>
      <c r="B202">
        <v>117</v>
      </c>
    </row>
    <row r="203" spans="1:2" x14ac:dyDescent="0.5">
      <c r="A203">
        <v>525.45501708984375</v>
      </c>
      <c r="B203">
        <v>173.5</v>
      </c>
    </row>
    <row r="204" spans="1:2" x14ac:dyDescent="0.5">
      <c r="A204">
        <v>525.46502685546875</v>
      </c>
      <c r="B204">
        <v>343.5</v>
      </c>
    </row>
    <row r="205" spans="1:2" x14ac:dyDescent="0.5">
      <c r="A205">
        <v>525.4749755859375</v>
      </c>
      <c r="B205">
        <v>500.29998779296875</v>
      </c>
    </row>
    <row r="206" spans="1:2" x14ac:dyDescent="0.5">
      <c r="A206">
        <v>525.4849853515625</v>
      </c>
      <c r="B206">
        <v>444.70001220703125</v>
      </c>
    </row>
    <row r="207" spans="1:2" x14ac:dyDescent="0.5">
      <c r="A207">
        <v>525.4949951171875</v>
      </c>
      <c r="B207">
        <v>273.70001220703125</v>
      </c>
    </row>
    <row r="208" spans="1:2" x14ac:dyDescent="0.5">
      <c r="A208">
        <v>525.5050048828125</v>
      </c>
      <c r="B208">
        <v>189.30000305175781</v>
      </c>
    </row>
    <row r="209" spans="1:2" x14ac:dyDescent="0.5">
      <c r="A209">
        <v>525.5150146484375</v>
      </c>
      <c r="B209">
        <v>215.80000305175781</v>
      </c>
    </row>
    <row r="210" spans="1:2" x14ac:dyDescent="0.5">
      <c r="A210">
        <v>525.5250244140625</v>
      </c>
      <c r="B210">
        <v>220.5</v>
      </c>
    </row>
    <row r="211" spans="1:2" x14ac:dyDescent="0.5">
      <c r="A211">
        <v>525.53497314453125</v>
      </c>
      <c r="B211">
        <v>139.5</v>
      </c>
    </row>
    <row r="212" spans="1:2" x14ac:dyDescent="0.5">
      <c r="A212">
        <v>525.54498291015625</v>
      </c>
      <c r="B212">
        <v>101.5</v>
      </c>
    </row>
    <row r="213" spans="1:2" x14ac:dyDescent="0.5">
      <c r="A213">
        <v>525.55499267578125</v>
      </c>
      <c r="B213">
        <v>155.30000305175781</v>
      </c>
    </row>
    <row r="214" spans="1:2" x14ac:dyDescent="0.5">
      <c r="A214">
        <v>525.56500244140625</v>
      </c>
      <c r="B214">
        <v>220</v>
      </c>
    </row>
    <row r="215" spans="1:2" x14ac:dyDescent="0.5">
      <c r="A215">
        <v>525.57501220703125</v>
      </c>
      <c r="B215">
        <v>222</v>
      </c>
    </row>
    <row r="216" spans="1:2" x14ac:dyDescent="0.5">
      <c r="A216">
        <v>525.58502197265625</v>
      </c>
      <c r="B216">
        <v>234.5</v>
      </c>
    </row>
    <row r="217" spans="1:2" x14ac:dyDescent="0.5">
      <c r="A217">
        <v>525.594970703125</v>
      </c>
      <c r="B217">
        <v>295</v>
      </c>
    </row>
    <row r="218" spans="1:2" x14ac:dyDescent="0.5">
      <c r="A218">
        <v>525.60498046875</v>
      </c>
      <c r="B218">
        <v>280.79998779296875</v>
      </c>
    </row>
    <row r="219" spans="1:2" x14ac:dyDescent="0.5">
      <c r="A219">
        <v>525.614990234375</v>
      </c>
      <c r="B219">
        <v>186.5</v>
      </c>
    </row>
    <row r="220" spans="1:2" x14ac:dyDescent="0.5">
      <c r="A220">
        <v>525.625</v>
      </c>
      <c r="B220">
        <v>97.5</v>
      </c>
    </row>
    <row r="221" spans="1:2" x14ac:dyDescent="0.5">
      <c r="A221">
        <v>525.635009765625</v>
      </c>
      <c r="B221">
        <v>83</v>
      </c>
    </row>
    <row r="222" spans="1:2" x14ac:dyDescent="0.5">
      <c r="A222">
        <v>525.64501953125</v>
      </c>
      <c r="B222">
        <v>124.19999694824219</v>
      </c>
    </row>
    <row r="223" spans="1:2" x14ac:dyDescent="0.5">
      <c r="A223">
        <v>525.655029296875</v>
      </c>
      <c r="B223">
        <v>138.5</v>
      </c>
    </row>
    <row r="224" spans="1:2" x14ac:dyDescent="0.5">
      <c r="A224">
        <v>525.66497802734375</v>
      </c>
      <c r="B224">
        <v>168.5</v>
      </c>
    </row>
    <row r="225" spans="1:2" x14ac:dyDescent="0.5">
      <c r="A225">
        <v>525.67498779296875</v>
      </c>
      <c r="B225">
        <v>224</v>
      </c>
    </row>
    <row r="226" spans="1:2" x14ac:dyDescent="0.5">
      <c r="A226">
        <v>525.68499755859375</v>
      </c>
      <c r="B226">
        <v>248.5</v>
      </c>
    </row>
    <row r="227" spans="1:2" x14ac:dyDescent="0.5">
      <c r="A227">
        <v>525.69500732421875</v>
      </c>
      <c r="B227">
        <v>283.70001220703125</v>
      </c>
    </row>
    <row r="228" spans="1:2" x14ac:dyDescent="0.5">
      <c r="A228">
        <v>525.70501708984375</v>
      </c>
      <c r="B228">
        <v>311.20001220703125</v>
      </c>
    </row>
    <row r="229" spans="1:2" x14ac:dyDescent="0.5">
      <c r="A229">
        <v>525.71502685546875</v>
      </c>
      <c r="B229">
        <v>363.20001220703125</v>
      </c>
    </row>
    <row r="230" spans="1:2" x14ac:dyDescent="0.5">
      <c r="A230">
        <v>525.7249755859375</v>
      </c>
      <c r="B230">
        <v>478.20001220703125</v>
      </c>
    </row>
    <row r="231" spans="1:2" x14ac:dyDescent="0.5">
      <c r="A231">
        <v>525.7349853515625</v>
      </c>
      <c r="B231">
        <v>533</v>
      </c>
    </row>
    <row r="232" spans="1:2" x14ac:dyDescent="0.5">
      <c r="A232">
        <v>525.7449951171875</v>
      </c>
      <c r="B232">
        <v>828.70001220703125</v>
      </c>
    </row>
    <row r="233" spans="1:2" x14ac:dyDescent="0.5">
      <c r="A233">
        <v>525.7550048828125</v>
      </c>
      <c r="B233">
        <v>4000</v>
      </c>
    </row>
    <row r="234" spans="1:2" x14ac:dyDescent="0.5">
      <c r="A234">
        <v>525.7650146484375</v>
      </c>
      <c r="B234">
        <v>37200</v>
      </c>
    </row>
    <row r="235" spans="1:2" x14ac:dyDescent="0.5">
      <c r="A235">
        <v>525.7750244140625</v>
      </c>
      <c r="B235">
        <v>143200</v>
      </c>
    </row>
    <row r="236" spans="1:2" x14ac:dyDescent="0.5">
      <c r="A236">
        <v>525.78497314453125</v>
      </c>
      <c r="B236">
        <v>217800</v>
      </c>
    </row>
    <row r="237" spans="1:2" x14ac:dyDescent="0.5">
      <c r="A237">
        <v>525.79498291015625</v>
      </c>
      <c r="B237">
        <v>140800</v>
      </c>
    </row>
    <row r="238" spans="1:2" x14ac:dyDescent="0.5">
      <c r="A238">
        <v>525.80499267578125</v>
      </c>
      <c r="B238">
        <v>35700</v>
      </c>
    </row>
    <row r="239" spans="1:2" x14ac:dyDescent="0.5">
      <c r="A239">
        <v>525.81500244140625</v>
      </c>
      <c r="B239">
        <v>3786</v>
      </c>
    </row>
    <row r="240" spans="1:2" x14ac:dyDescent="0.5">
      <c r="A240">
        <v>525.82501220703125</v>
      </c>
      <c r="B240">
        <v>974.5</v>
      </c>
    </row>
    <row r="241" spans="1:2" x14ac:dyDescent="0.5">
      <c r="A241">
        <v>525.83502197265625</v>
      </c>
      <c r="B241">
        <v>1089</v>
      </c>
    </row>
    <row r="242" spans="1:2" x14ac:dyDescent="0.5">
      <c r="A242">
        <v>525.844970703125</v>
      </c>
      <c r="B242">
        <v>1607</v>
      </c>
    </row>
    <row r="243" spans="1:2" x14ac:dyDescent="0.5">
      <c r="A243">
        <v>525.85498046875</v>
      </c>
      <c r="B243">
        <v>1571</v>
      </c>
    </row>
    <row r="244" spans="1:2" x14ac:dyDescent="0.5">
      <c r="A244">
        <v>525.864990234375</v>
      </c>
      <c r="B244">
        <v>907</v>
      </c>
    </row>
    <row r="245" spans="1:2" x14ac:dyDescent="0.5">
      <c r="A245">
        <v>525.875</v>
      </c>
      <c r="B245">
        <v>414</v>
      </c>
    </row>
    <row r="246" spans="1:2" x14ac:dyDescent="0.5">
      <c r="A246">
        <v>525.885009765625</v>
      </c>
      <c r="B246">
        <v>334.5</v>
      </c>
    </row>
    <row r="247" spans="1:2" x14ac:dyDescent="0.5">
      <c r="A247">
        <v>525.89501953125</v>
      </c>
      <c r="B247">
        <v>693.79998779296875</v>
      </c>
    </row>
    <row r="248" spans="1:2" x14ac:dyDescent="0.5">
      <c r="A248">
        <v>525.905029296875</v>
      </c>
      <c r="B248">
        <v>1208</v>
      </c>
    </row>
    <row r="249" spans="1:2" x14ac:dyDescent="0.5">
      <c r="A249">
        <v>525.91497802734375</v>
      </c>
      <c r="B249">
        <v>1106</v>
      </c>
    </row>
    <row r="250" spans="1:2" x14ac:dyDescent="0.5">
      <c r="A250">
        <v>525.92498779296875</v>
      </c>
      <c r="B250">
        <v>536.5</v>
      </c>
    </row>
    <row r="251" spans="1:2" x14ac:dyDescent="0.5">
      <c r="A251">
        <v>525.93499755859375</v>
      </c>
      <c r="B251">
        <v>178.80000305175781</v>
      </c>
    </row>
    <row r="252" spans="1:2" x14ac:dyDescent="0.5">
      <c r="A252">
        <v>525.94500732421875</v>
      </c>
      <c r="B252">
        <v>104.80000305175781</v>
      </c>
    </row>
    <row r="253" spans="1:2" x14ac:dyDescent="0.5">
      <c r="A253">
        <v>525.95501708984375</v>
      </c>
      <c r="B253">
        <v>177.30000305175781</v>
      </c>
    </row>
    <row r="254" spans="1:2" x14ac:dyDescent="0.5">
      <c r="A254">
        <v>525.96502685546875</v>
      </c>
      <c r="B254">
        <v>542.79998779296875</v>
      </c>
    </row>
    <row r="255" spans="1:2" x14ac:dyDescent="0.5">
      <c r="A255">
        <v>525.9749755859375</v>
      </c>
      <c r="B255">
        <v>985.70001220703125</v>
      </c>
    </row>
    <row r="256" spans="1:2" x14ac:dyDescent="0.5">
      <c r="A256">
        <v>525.9849853515625</v>
      </c>
      <c r="B256">
        <v>886.5</v>
      </c>
    </row>
    <row r="257" spans="1:2" x14ac:dyDescent="0.5">
      <c r="A257">
        <v>525.9949951171875</v>
      </c>
      <c r="B257">
        <v>443</v>
      </c>
    </row>
    <row r="258" spans="1:2" x14ac:dyDescent="0.5">
      <c r="A258">
        <v>526.0050048828125</v>
      </c>
      <c r="B258">
        <v>198.5</v>
      </c>
    </row>
    <row r="259" spans="1:2" x14ac:dyDescent="0.5">
      <c r="A259">
        <v>526.0150146484375</v>
      </c>
      <c r="B259">
        <v>160.5</v>
      </c>
    </row>
    <row r="260" spans="1:2" x14ac:dyDescent="0.5">
      <c r="A260">
        <v>526.0250244140625</v>
      </c>
      <c r="B260">
        <v>206.69999694824219</v>
      </c>
    </row>
    <row r="261" spans="1:2" x14ac:dyDescent="0.5">
      <c r="A261">
        <v>526.03497314453125</v>
      </c>
      <c r="B261">
        <v>230.80000305175781</v>
      </c>
    </row>
    <row r="262" spans="1:2" x14ac:dyDescent="0.5">
      <c r="A262">
        <v>526.04498291015625</v>
      </c>
      <c r="B262">
        <v>180</v>
      </c>
    </row>
    <row r="263" spans="1:2" x14ac:dyDescent="0.5">
      <c r="A263">
        <v>526.05499267578125</v>
      </c>
      <c r="B263">
        <v>157</v>
      </c>
    </row>
    <row r="264" spans="1:2" x14ac:dyDescent="0.5">
      <c r="A264">
        <v>526.06500244140625</v>
      </c>
      <c r="B264">
        <v>191</v>
      </c>
    </row>
    <row r="265" spans="1:2" x14ac:dyDescent="0.5">
      <c r="A265">
        <v>526.07501220703125</v>
      </c>
      <c r="B265">
        <v>227.30000305175781</v>
      </c>
    </row>
    <row r="266" spans="1:2" x14ac:dyDescent="0.5">
      <c r="A266">
        <v>526.08502197265625</v>
      </c>
      <c r="B266">
        <v>337.70001220703125</v>
      </c>
    </row>
    <row r="267" spans="1:2" x14ac:dyDescent="0.5">
      <c r="A267">
        <v>526.094970703125</v>
      </c>
      <c r="B267">
        <v>440.5</v>
      </c>
    </row>
    <row r="268" spans="1:2" x14ac:dyDescent="0.5">
      <c r="A268">
        <v>526.10498046875</v>
      </c>
      <c r="B268">
        <v>351.29998779296875</v>
      </c>
    </row>
    <row r="269" spans="1:2" x14ac:dyDescent="0.5">
      <c r="A269">
        <v>526.114990234375</v>
      </c>
      <c r="B269">
        <v>219.19999694824219</v>
      </c>
    </row>
    <row r="270" spans="1:2" x14ac:dyDescent="0.5">
      <c r="A270">
        <v>526.125</v>
      </c>
      <c r="B270">
        <v>185.30000305175781</v>
      </c>
    </row>
    <row r="271" spans="1:2" x14ac:dyDescent="0.5">
      <c r="A271">
        <v>526.135009765625</v>
      </c>
      <c r="B271">
        <v>206.69999694824219</v>
      </c>
    </row>
    <row r="272" spans="1:2" x14ac:dyDescent="0.5">
      <c r="A272">
        <v>526.14501953125</v>
      </c>
      <c r="B272">
        <v>235.5</v>
      </c>
    </row>
    <row r="273" spans="1:2" x14ac:dyDescent="0.5">
      <c r="A273">
        <v>526.155029296875</v>
      </c>
      <c r="B273">
        <v>238.80000305175781</v>
      </c>
    </row>
    <row r="274" spans="1:2" x14ac:dyDescent="0.5">
      <c r="A274">
        <v>526.16497802734375</v>
      </c>
      <c r="B274">
        <v>239</v>
      </c>
    </row>
    <row r="275" spans="1:2" x14ac:dyDescent="0.5">
      <c r="A275">
        <v>526.17498779296875</v>
      </c>
      <c r="B275">
        <v>240.5</v>
      </c>
    </row>
    <row r="276" spans="1:2" x14ac:dyDescent="0.5">
      <c r="A276">
        <v>526.18499755859375</v>
      </c>
      <c r="B276">
        <v>267</v>
      </c>
    </row>
    <row r="277" spans="1:2" x14ac:dyDescent="0.5">
      <c r="A277">
        <v>526.19500732421875</v>
      </c>
      <c r="B277">
        <v>304</v>
      </c>
    </row>
    <row r="278" spans="1:2" x14ac:dyDescent="0.5">
      <c r="A278">
        <v>526.20501708984375</v>
      </c>
      <c r="B278">
        <v>287.29998779296875</v>
      </c>
    </row>
    <row r="279" spans="1:2" x14ac:dyDescent="0.5">
      <c r="A279">
        <v>526.21502685546875</v>
      </c>
      <c r="B279">
        <v>262.29998779296875</v>
      </c>
    </row>
    <row r="280" spans="1:2" x14ac:dyDescent="0.5">
      <c r="A280">
        <v>526.2249755859375</v>
      </c>
      <c r="B280">
        <v>322.5</v>
      </c>
    </row>
    <row r="281" spans="1:2" x14ac:dyDescent="0.5">
      <c r="A281">
        <v>526.2349853515625</v>
      </c>
      <c r="B281">
        <v>372.79998779296875</v>
      </c>
    </row>
    <row r="282" spans="1:2" x14ac:dyDescent="0.5">
      <c r="A282">
        <v>526.2449951171875</v>
      </c>
      <c r="B282">
        <v>509.79998779296875</v>
      </c>
    </row>
    <row r="283" spans="1:2" x14ac:dyDescent="0.5">
      <c r="A283">
        <v>526.2550048828125</v>
      </c>
      <c r="B283">
        <v>2346</v>
      </c>
    </row>
    <row r="284" spans="1:2" x14ac:dyDescent="0.5">
      <c r="A284">
        <v>526.2659912109375</v>
      </c>
      <c r="B284">
        <v>23360</v>
      </c>
    </row>
    <row r="285" spans="1:2" x14ac:dyDescent="0.5">
      <c r="A285">
        <v>526.2760009765625</v>
      </c>
      <c r="B285">
        <v>121200</v>
      </c>
    </row>
    <row r="286" spans="1:2" x14ac:dyDescent="0.5">
      <c r="A286">
        <v>526.2860107421875</v>
      </c>
      <c r="B286">
        <v>226700</v>
      </c>
    </row>
    <row r="287" spans="1:2" x14ac:dyDescent="0.5">
      <c r="A287">
        <v>526.2960205078125</v>
      </c>
      <c r="B287">
        <v>178900</v>
      </c>
    </row>
    <row r="288" spans="1:2" x14ac:dyDescent="0.5">
      <c r="A288">
        <v>526.3060302734375</v>
      </c>
      <c r="B288">
        <v>57930</v>
      </c>
    </row>
    <row r="289" spans="1:2" x14ac:dyDescent="0.5">
      <c r="A289">
        <v>526.31597900390625</v>
      </c>
      <c r="B289">
        <v>6674</v>
      </c>
    </row>
    <row r="290" spans="1:2" x14ac:dyDescent="0.5">
      <c r="A290">
        <v>526.32598876953125</v>
      </c>
      <c r="B290">
        <v>990.79998779296875</v>
      </c>
    </row>
    <row r="291" spans="1:2" x14ac:dyDescent="0.5">
      <c r="A291">
        <v>526.33599853515625</v>
      </c>
      <c r="B291">
        <v>792.5</v>
      </c>
    </row>
    <row r="292" spans="1:2" x14ac:dyDescent="0.5">
      <c r="A292">
        <v>526.34600830078125</v>
      </c>
      <c r="B292">
        <v>1494</v>
      </c>
    </row>
    <row r="293" spans="1:2" x14ac:dyDescent="0.5">
      <c r="A293">
        <v>526.35601806640625</v>
      </c>
      <c r="B293">
        <v>1766</v>
      </c>
    </row>
    <row r="294" spans="1:2" x14ac:dyDescent="0.5">
      <c r="A294">
        <v>526.36602783203125</v>
      </c>
      <c r="B294">
        <v>1130</v>
      </c>
    </row>
    <row r="295" spans="1:2" x14ac:dyDescent="0.5">
      <c r="A295">
        <v>526.3759765625</v>
      </c>
      <c r="B295">
        <v>475</v>
      </c>
    </row>
    <row r="296" spans="1:2" x14ac:dyDescent="0.5">
      <c r="A296">
        <v>526.385986328125</v>
      </c>
      <c r="B296">
        <v>328.79998779296875</v>
      </c>
    </row>
    <row r="297" spans="1:2" x14ac:dyDescent="0.5">
      <c r="A297">
        <v>526.39599609375</v>
      </c>
      <c r="B297">
        <v>697.29998779296875</v>
      </c>
    </row>
    <row r="298" spans="1:2" x14ac:dyDescent="0.5">
      <c r="A298">
        <v>526.406005859375</v>
      </c>
      <c r="B298">
        <v>1447</v>
      </c>
    </row>
    <row r="299" spans="1:2" x14ac:dyDescent="0.5">
      <c r="A299">
        <v>526.416015625</v>
      </c>
      <c r="B299">
        <v>1581</v>
      </c>
    </row>
    <row r="300" spans="1:2" x14ac:dyDescent="0.5">
      <c r="A300">
        <v>526.426025390625</v>
      </c>
      <c r="B300">
        <v>835.20001220703125</v>
      </c>
    </row>
    <row r="301" spans="1:2" x14ac:dyDescent="0.5">
      <c r="A301">
        <v>526.43597412109375</v>
      </c>
      <c r="B301">
        <v>288.5</v>
      </c>
    </row>
    <row r="302" spans="1:2" x14ac:dyDescent="0.5">
      <c r="A302">
        <v>526.44598388671875</v>
      </c>
      <c r="B302">
        <v>181.69999694824219</v>
      </c>
    </row>
    <row r="303" spans="1:2" x14ac:dyDescent="0.5">
      <c r="A303">
        <v>526.45599365234375</v>
      </c>
      <c r="B303">
        <v>184</v>
      </c>
    </row>
    <row r="304" spans="1:2" x14ac:dyDescent="0.5">
      <c r="A304">
        <v>526.46600341796875</v>
      </c>
      <c r="B304">
        <v>506.29998779296875</v>
      </c>
    </row>
    <row r="305" spans="1:2" x14ac:dyDescent="0.5">
      <c r="A305">
        <v>526.47601318359375</v>
      </c>
      <c r="B305">
        <v>1167</v>
      </c>
    </row>
    <row r="306" spans="1:2" x14ac:dyDescent="0.5">
      <c r="A306">
        <v>526.48602294921875</v>
      </c>
      <c r="B306">
        <v>1312</v>
      </c>
    </row>
    <row r="307" spans="1:2" x14ac:dyDescent="0.5">
      <c r="A307">
        <v>526.4959716796875</v>
      </c>
      <c r="B307">
        <v>682.20001220703125</v>
      </c>
    </row>
    <row r="308" spans="1:2" x14ac:dyDescent="0.5">
      <c r="A308">
        <v>526.5059814453125</v>
      </c>
      <c r="B308">
        <v>209.19999694824219</v>
      </c>
    </row>
    <row r="309" spans="1:2" x14ac:dyDescent="0.5">
      <c r="A309">
        <v>526.5159912109375</v>
      </c>
      <c r="B309">
        <v>149</v>
      </c>
    </row>
    <row r="310" spans="1:2" x14ac:dyDescent="0.5">
      <c r="A310">
        <v>526.5260009765625</v>
      </c>
      <c r="B310">
        <v>239</v>
      </c>
    </row>
    <row r="311" spans="1:2" x14ac:dyDescent="0.5">
      <c r="A311">
        <v>526.5360107421875</v>
      </c>
      <c r="B311">
        <v>338.79998779296875</v>
      </c>
    </row>
    <row r="312" spans="1:2" x14ac:dyDescent="0.5">
      <c r="A312">
        <v>526.5460205078125</v>
      </c>
      <c r="B312">
        <v>290.5</v>
      </c>
    </row>
    <row r="313" spans="1:2" x14ac:dyDescent="0.5">
      <c r="A313">
        <v>526.5560302734375</v>
      </c>
      <c r="B313">
        <v>183</v>
      </c>
    </row>
    <row r="314" spans="1:2" x14ac:dyDescent="0.5">
      <c r="A314">
        <v>526.56597900390625</v>
      </c>
      <c r="B314">
        <v>161.30000305175781</v>
      </c>
    </row>
    <row r="315" spans="1:2" x14ac:dyDescent="0.5">
      <c r="A315">
        <v>526.57598876953125</v>
      </c>
      <c r="B315">
        <v>211.19999694824219</v>
      </c>
    </row>
    <row r="316" spans="1:2" x14ac:dyDescent="0.5">
      <c r="A316">
        <v>526.58599853515625</v>
      </c>
      <c r="B316">
        <v>296</v>
      </c>
    </row>
    <row r="317" spans="1:2" x14ac:dyDescent="0.5">
      <c r="A317">
        <v>526.59600830078125</v>
      </c>
      <c r="B317">
        <v>365.79998779296875</v>
      </c>
    </row>
    <row r="318" spans="1:2" x14ac:dyDescent="0.5">
      <c r="A318">
        <v>526.60601806640625</v>
      </c>
      <c r="B318">
        <v>299.29998779296875</v>
      </c>
    </row>
    <row r="319" spans="1:2" x14ac:dyDescent="0.5">
      <c r="A319">
        <v>526.61602783203125</v>
      </c>
      <c r="B319">
        <v>216.80000305175781</v>
      </c>
    </row>
    <row r="320" spans="1:2" x14ac:dyDescent="0.5">
      <c r="A320">
        <v>526.6259765625</v>
      </c>
      <c r="B320">
        <v>252</v>
      </c>
    </row>
    <row r="321" spans="1:2" x14ac:dyDescent="0.5">
      <c r="A321">
        <v>526.635986328125</v>
      </c>
      <c r="B321">
        <v>275</v>
      </c>
    </row>
    <row r="322" spans="1:2" x14ac:dyDescent="0.5">
      <c r="A322">
        <v>526.64599609375</v>
      </c>
      <c r="B322">
        <v>235.69999694824219</v>
      </c>
    </row>
    <row r="323" spans="1:2" x14ac:dyDescent="0.5">
      <c r="A323">
        <v>526.656005859375</v>
      </c>
      <c r="B323">
        <v>173</v>
      </c>
    </row>
    <row r="324" spans="1:2" x14ac:dyDescent="0.5">
      <c r="A324">
        <v>526.666015625</v>
      </c>
      <c r="B324">
        <v>139.80000305175781</v>
      </c>
    </row>
    <row r="325" spans="1:2" x14ac:dyDescent="0.5">
      <c r="A325">
        <v>526.676025390625</v>
      </c>
      <c r="B325">
        <v>146.5</v>
      </c>
    </row>
    <row r="326" spans="1:2" x14ac:dyDescent="0.5">
      <c r="A326">
        <v>526.68597412109375</v>
      </c>
      <c r="B326">
        <v>139.30000305175781</v>
      </c>
    </row>
    <row r="327" spans="1:2" x14ac:dyDescent="0.5">
      <c r="A327">
        <v>526.69598388671875</v>
      </c>
      <c r="B327">
        <v>166.80000305175781</v>
      </c>
    </row>
    <row r="328" spans="1:2" x14ac:dyDescent="0.5">
      <c r="A328">
        <v>526.70599365234375</v>
      </c>
      <c r="B328">
        <v>247.30000305175781</v>
      </c>
    </row>
    <row r="329" spans="1:2" x14ac:dyDescent="0.5">
      <c r="A329">
        <v>526.71600341796875</v>
      </c>
      <c r="B329">
        <v>246.19999694824219</v>
      </c>
    </row>
    <row r="330" spans="1:2" x14ac:dyDescent="0.5">
      <c r="A330">
        <v>526.72601318359375</v>
      </c>
      <c r="B330">
        <v>215</v>
      </c>
    </row>
    <row r="331" spans="1:2" x14ac:dyDescent="0.5">
      <c r="A331">
        <v>526.73602294921875</v>
      </c>
      <c r="B331">
        <v>356.5</v>
      </c>
    </row>
    <row r="332" spans="1:2" x14ac:dyDescent="0.5">
      <c r="A332">
        <v>526.7459716796875</v>
      </c>
      <c r="B332">
        <v>651.5</v>
      </c>
    </row>
    <row r="333" spans="1:2" x14ac:dyDescent="0.5">
      <c r="A333">
        <v>526.7559814453125</v>
      </c>
      <c r="B333">
        <v>1759</v>
      </c>
    </row>
    <row r="334" spans="1:2" x14ac:dyDescent="0.5">
      <c r="A334">
        <v>526.7659912109375</v>
      </c>
      <c r="B334">
        <v>13750</v>
      </c>
    </row>
    <row r="335" spans="1:2" x14ac:dyDescent="0.5">
      <c r="A335">
        <v>526.7760009765625</v>
      </c>
      <c r="B335">
        <v>77730</v>
      </c>
    </row>
    <row r="336" spans="1:2" x14ac:dyDescent="0.5">
      <c r="A336">
        <v>526.7860107421875</v>
      </c>
      <c r="B336">
        <v>163400</v>
      </c>
    </row>
    <row r="337" spans="1:2" x14ac:dyDescent="0.5">
      <c r="A337">
        <v>526.7960205078125</v>
      </c>
      <c r="B337">
        <v>148900</v>
      </c>
    </row>
    <row r="338" spans="1:2" x14ac:dyDescent="0.5">
      <c r="A338">
        <v>526.8060302734375</v>
      </c>
      <c r="B338">
        <v>58770</v>
      </c>
    </row>
    <row r="339" spans="1:2" x14ac:dyDescent="0.5">
      <c r="A339">
        <v>526.81597900390625</v>
      </c>
      <c r="B339">
        <v>9054</v>
      </c>
    </row>
    <row r="340" spans="1:2" x14ac:dyDescent="0.5">
      <c r="A340">
        <v>526.8270263671875</v>
      </c>
      <c r="B340">
        <v>1519</v>
      </c>
    </row>
    <row r="341" spans="1:2" x14ac:dyDescent="0.5">
      <c r="A341">
        <v>526.83697509765625</v>
      </c>
      <c r="B341">
        <v>863.70001220703125</v>
      </c>
    </row>
    <row r="342" spans="1:2" x14ac:dyDescent="0.5">
      <c r="A342">
        <v>526.84698486328125</v>
      </c>
      <c r="B342">
        <v>1375</v>
      </c>
    </row>
    <row r="343" spans="1:2" x14ac:dyDescent="0.5">
      <c r="A343">
        <v>526.85699462890625</v>
      </c>
      <c r="B343">
        <v>1639</v>
      </c>
    </row>
    <row r="344" spans="1:2" x14ac:dyDescent="0.5">
      <c r="A344">
        <v>526.86700439453125</v>
      </c>
      <c r="B344">
        <v>1148</v>
      </c>
    </row>
    <row r="345" spans="1:2" x14ac:dyDescent="0.5">
      <c r="A345">
        <v>526.87701416015625</v>
      </c>
      <c r="B345">
        <v>564.29998779296875</v>
      </c>
    </row>
    <row r="346" spans="1:2" x14ac:dyDescent="0.5">
      <c r="A346">
        <v>526.88702392578125</v>
      </c>
      <c r="B346">
        <v>411.5</v>
      </c>
    </row>
    <row r="347" spans="1:2" x14ac:dyDescent="0.5">
      <c r="A347">
        <v>526.89697265625</v>
      </c>
      <c r="B347">
        <v>634.5</v>
      </c>
    </row>
    <row r="348" spans="1:2" x14ac:dyDescent="0.5">
      <c r="A348">
        <v>526.906982421875</v>
      </c>
      <c r="B348">
        <v>1331</v>
      </c>
    </row>
    <row r="349" spans="1:2" x14ac:dyDescent="0.5">
      <c r="A349">
        <v>526.9169921875</v>
      </c>
      <c r="B349">
        <v>1724</v>
      </c>
    </row>
    <row r="350" spans="1:2" x14ac:dyDescent="0.5">
      <c r="A350">
        <v>526.927001953125</v>
      </c>
      <c r="B350">
        <v>1039</v>
      </c>
    </row>
    <row r="351" spans="1:2" x14ac:dyDescent="0.5">
      <c r="A351">
        <v>526.93701171875</v>
      </c>
      <c r="B351">
        <v>306.70001220703125</v>
      </c>
    </row>
    <row r="352" spans="1:2" x14ac:dyDescent="0.5">
      <c r="A352">
        <v>526.947021484375</v>
      </c>
      <c r="B352">
        <v>156.30000305175781</v>
      </c>
    </row>
    <row r="353" spans="1:2" x14ac:dyDescent="0.5">
      <c r="A353">
        <v>526.95697021484375</v>
      </c>
      <c r="B353">
        <v>157.69999694824219</v>
      </c>
    </row>
    <row r="354" spans="1:2" x14ac:dyDescent="0.5">
      <c r="A354">
        <v>526.96697998046875</v>
      </c>
      <c r="B354">
        <v>298.5</v>
      </c>
    </row>
    <row r="355" spans="1:2" x14ac:dyDescent="0.5">
      <c r="A355">
        <v>526.97698974609375</v>
      </c>
      <c r="B355">
        <v>620</v>
      </c>
    </row>
    <row r="356" spans="1:2" x14ac:dyDescent="0.5">
      <c r="A356">
        <v>526.98699951171875</v>
      </c>
      <c r="B356">
        <v>739.5</v>
      </c>
    </row>
    <row r="357" spans="1:2" x14ac:dyDescent="0.5">
      <c r="A357">
        <v>526.99700927734375</v>
      </c>
      <c r="B357">
        <v>513.79998779296875</v>
      </c>
    </row>
    <row r="358" spans="1:2" x14ac:dyDescent="0.5">
      <c r="A358">
        <v>527.00701904296875</v>
      </c>
      <c r="B358">
        <v>291.79998779296875</v>
      </c>
    </row>
    <row r="359" spans="1:2" x14ac:dyDescent="0.5">
      <c r="A359">
        <v>527.01702880859375</v>
      </c>
      <c r="B359">
        <v>224.5</v>
      </c>
    </row>
    <row r="360" spans="1:2" x14ac:dyDescent="0.5">
      <c r="A360">
        <v>527.0269775390625</v>
      </c>
      <c r="B360">
        <v>261.5</v>
      </c>
    </row>
    <row r="361" spans="1:2" x14ac:dyDescent="0.5">
      <c r="A361">
        <v>527.0369873046875</v>
      </c>
      <c r="B361">
        <v>317.79998779296875</v>
      </c>
    </row>
    <row r="362" spans="1:2" x14ac:dyDescent="0.5">
      <c r="A362">
        <v>527.0469970703125</v>
      </c>
      <c r="B362">
        <v>274.5</v>
      </c>
    </row>
    <row r="363" spans="1:2" x14ac:dyDescent="0.5">
      <c r="A363">
        <v>527.0570068359375</v>
      </c>
      <c r="B363">
        <v>173.80000305175781</v>
      </c>
    </row>
    <row r="364" spans="1:2" x14ac:dyDescent="0.5">
      <c r="A364">
        <v>527.0670166015625</v>
      </c>
      <c r="B364">
        <v>127.5</v>
      </c>
    </row>
    <row r="365" spans="1:2" x14ac:dyDescent="0.5">
      <c r="A365">
        <v>527.0770263671875</v>
      </c>
      <c r="B365">
        <v>214.5</v>
      </c>
    </row>
    <row r="366" spans="1:2" x14ac:dyDescent="0.5">
      <c r="A366">
        <v>527.08697509765625</v>
      </c>
      <c r="B366">
        <v>327</v>
      </c>
    </row>
    <row r="367" spans="1:2" x14ac:dyDescent="0.5">
      <c r="A367">
        <v>527.09698486328125</v>
      </c>
      <c r="B367">
        <v>272.79998779296875</v>
      </c>
    </row>
    <row r="368" spans="1:2" x14ac:dyDescent="0.5">
      <c r="A368">
        <v>527.10699462890625</v>
      </c>
      <c r="B368">
        <v>162.69999694824219</v>
      </c>
    </row>
    <row r="369" spans="1:2" x14ac:dyDescent="0.5">
      <c r="A369">
        <v>527.11700439453125</v>
      </c>
      <c r="B369">
        <v>120.19999694824219</v>
      </c>
    </row>
    <row r="370" spans="1:2" x14ac:dyDescent="0.5">
      <c r="A370">
        <v>527.12701416015625</v>
      </c>
      <c r="B370">
        <v>112.69999694824219</v>
      </c>
    </row>
    <row r="371" spans="1:2" x14ac:dyDescent="0.5">
      <c r="A371">
        <v>527.13702392578125</v>
      </c>
      <c r="B371">
        <v>107.30000305175781</v>
      </c>
    </row>
    <row r="372" spans="1:2" x14ac:dyDescent="0.5">
      <c r="A372">
        <v>527.14697265625</v>
      </c>
      <c r="B372">
        <v>79</v>
      </c>
    </row>
    <row r="373" spans="1:2" x14ac:dyDescent="0.5">
      <c r="A373">
        <v>527.156982421875</v>
      </c>
      <c r="B373">
        <v>56.25</v>
      </c>
    </row>
    <row r="374" spans="1:2" x14ac:dyDescent="0.5">
      <c r="A374">
        <v>527.1669921875</v>
      </c>
      <c r="B374">
        <v>71.25</v>
      </c>
    </row>
    <row r="375" spans="1:2" x14ac:dyDescent="0.5">
      <c r="A375">
        <v>527.177001953125</v>
      </c>
      <c r="B375">
        <v>122.80000305175781</v>
      </c>
    </row>
    <row r="376" spans="1:2" x14ac:dyDescent="0.5">
      <c r="A376">
        <v>527.18701171875</v>
      </c>
      <c r="B376">
        <v>138.5</v>
      </c>
    </row>
    <row r="377" spans="1:2" x14ac:dyDescent="0.5">
      <c r="A377">
        <v>527.197021484375</v>
      </c>
      <c r="B377">
        <v>119.5</v>
      </c>
    </row>
    <row r="378" spans="1:2" x14ac:dyDescent="0.5">
      <c r="A378">
        <v>527.20697021484375</v>
      </c>
      <c r="B378">
        <v>156.5</v>
      </c>
    </row>
    <row r="379" spans="1:2" x14ac:dyDescent="0.5">
      <c r="A379">
        <v>527.21697998046875</v>
      </c>
      <c r="B379">
        <v>168</v>
      </c>
    </row>
    <row r="380" spans="1:2" x14ac:dyDescent="0.5">
      <c r="A380">
        <v>527.22698974609375</v>
      </c>
      <c r="B380">
        <v>144.80000305175781</v>
      </c>
    </row>
    <row r="381" spans="1:2" x14ac:dyDescent="0.5">
      <c r="A381">
        <v>527.23699951171875</v>
      </c>
      <c r="B381">
        <v>227.5</v>
      </c>
    </row>
    <row r="382" spans="1:2" x14ac:dyDescent="0.5">
      <c r="A382">
        <v>527.24700927734375</v>
      </c>
      <c r="B382">
        <v>343</v>
      </c>
    </row>
    <row r="383" spans="1:2" x14ac:dyDescent="0.5">
      <c r="A383">
        <v>527.25799560546875</v>
      </c>
      <c r="B383">
        <v>936.29998779296875</v>
      </c>
    </row>
    <row r="384" spans="1:2" x14ac:dyDescent="0.5">
      <c r="A384">
        <v>527.26800537109375</v>
      </c>
      <c r="B384">
        <v>6656</v>
      </c>
    </row>
    <row r="385" spans="1:2" x14ac:dyDescent="0.5">
      <c r="A385">
        <v>527.27801513671875</v>
      </c>
      <c r="B385">
        <v>34290</v>
      </c>
    </row>
    <row r="386" spans="1:2" x14ac:dyDescent="0.5">
      <c r="A386">
        <v>527.28802490234375</v>
      </c>
      <c r="B386">
        <v>76580</v>
      </c>
    </row>
    <row r="387" spans="1:2" x14ac:dyDescent="0.5">
      <c r="A387">
        <v>527.2979736328125</v>
      </c>
      <c r="B387">
        <v>81040</v>
      </c>
    </row>
    <row r="388" spans="1:2" x14ac:dyDescent="0.5">
      <c r="A388">
        <v>527.3079833984375</v>
      </c>
      <c r="B388">
        <v>41480</v>
      </c>
    </row>
    <row r="389" spans="1:2" x14ac:dyDescent="0.5">
      <c r="A389">
        <v>527.3179931640625</v>
      </c>
      <c r="B389">
        <v>9794</v>
      </c>
    </row>
    <row r="390" spans="1:2" x14ac:dyDescent="0.5">
      <c r="A390">
        <v>527.3280029296875</v>
      </c>
      <c r="B390">
        <v>1481</v>
      </c>
    </row>
    <row r="391" spans="1:2" x14ac:dyDescent="0.5">
      <c r="A391">
        <v>527.3380126953125</v>
      </c>
      <c r="B391">
        <v>482.5</v>
      </c>
    </row>
    <row r="392" spans="1:2" x14ac:dyDescent="0.5">
      <c r="A392">
        <v>527.3480224609375</v>
      </c>
      <c r="B392">
        <v>415.5</v>
      </c>
    </row>
    <row r="393" spans="1:2" x14ac:dyDescent="0.5">
      <c r="A393">
        <v>527.35797119140625</v>
      </c>
      <c r="B393">
        <v>589.5</v>
      </c>
    </row>
    <row r="394" spans="1:2" x14ac:dyDescent="0.5">
      <c r="A394">
        <v>527.36798095703125</v>
      </c>
      <c r="B394">
        <v>553.20001220703125</v>
      </c>
    </row>
    <row r="395" spans="1:2" x14ac:dyDescent="0.5">
      <c r="A395">
        <v>527.37799072265625</v>
      </c>
      <c r="B395">
        <v>304.29998779296875</v>
      </c>
    </row>
    <row r="396" spans="1:2" x14ac:dyDescent="0.5">
      <c r="A396">
        <v>527.38800048828125</v>
      </c>
      <c r="B396">
        <v>150.5</v>
      </c>
    </row>
    <row r="397" spans="1:2" x14ac:dyDescent="0.5">
      <c r="A397">
        <v>527.39801025390625</v>
      </c>
      <c r="B397">
        <v>208.5</v>
      </c>
    </row>
    <row r="398" spans="1:2" x14ac:dyDescent="0.5">
      <c r="A398">
        <v>527.40802001953125</v>
      </c>
      <c r="B398">
        <v>443.79998779296875</v>
      </c>
    </row>
    <row r="399" spans="1:2" x14ac:dyDescent="0.5">
      <c r="A399">
        <v>527.41802978515625</v>
      </c>
      <c r="B399">
        <v>618.5</v>
      </c>
    </row>
    <row r="400" spans="1:2" x14ac:dyDescent="0.5">
      <c r="A400">
        <v>527.427978515625</v>
      </c>
      <c r="B400">
        <v>445.20001220703125</v>
      </c>
    </row>
    <row r="401" spans="1:2" x14ac:dyDescent="0.5">
      <c r="A401">
        <v>527.43798828125</v>
      </c>
      <c r="B401">
        <v>187</v>
      </c>
    </row>
    <row r="402" spans="1:2" x14ac:dyDescent="0.5">
      <c r="A402">
        <v>527.447998046875</v>
      </c>
      <c r="B402">
        <v>134.69999694824219</v>
      </c>
    </row>
    <row r="403" spans="1:2" x14ac:dyDescent="0.5">
      <c r="A403">
        <v>527.4580078125</v>
      </c>
      <c r="B403">
        <v>176</v>
      </c>
    </row>
    <row r="404" spans="1:2" x14ac:dyDescent="0.5">
      <c r="A404">
        <v>527.468017578125</v>
      </c>
      <c r="B404">
        <v>181.69999694824219</v>
      </c>
    </row>
    <row r="405" spans="1:2" x14ac:dyDescent="0.5">
      <c r="A405">
        <v>527.47802734375</v>
      </c>
      <c r="B405">
        <v>157.30000305175781</v>
      </c>
    </row>
    <row r="406" spans="1:2" x14ac:dyDescent="0.5">
      <c r="A406">
        <v>527.48797607421875</v>
      </c>
      <c r="B406">
        <v>141.5</v>
      </c>
    </row>
    <row r="407" spans="1:2" x14ac:dyDescent="0.5">
      <c r="A407">
        <v>527.49798583984375</v>
      </c>
      <c r="B407">
        <v>149.5</v>
      </c>
    </row>
    <row r="408" spans="1:2" x14ac:dyDescent="0.5">
      <c r="A408">
        <v>527.50799560546875</v>
      </c>
      <c r="B408">
        <v>161.5</v>
      </c>
    </row>
    <row r="409" spans="1:2" x14ac:dyDescent="0.5">
      <c r="A409">
        <v>527.51800537109375</v>
      </c>
      <c r="B409">
        <v>147.19999694824219</v>
      </c>
    </row>
    <row r="410" spans="1:2" x14ac:dyDescent="0.5">
      <c r="A410">
        <v>527.52801513671875</v>
      </c>
      <c r="B410">
        <v>140.80000305175781</v>
      </c>
    </row>
    <row r="411" spans="1:2" x14ac:dyDescent="0.5">
      <c r="A411">
        <v>527.53802490234375</v>
      </c>
      <c r="B411">
        <v>142.5</v>
      </c>
    </row>
    <row r="412" spans="1:2" x14ac:dyDescent="0.5">
      <c r="A412">
        <v>527.5479736328125</v>
      </c>
      <c r="B412">
        <v>114.5</v>
      </c>
    </row>
    <row r="413" spans="1:2" x14ac:dyDescent="0.5">
      <c r="A413">
        <v>527.5579833984375</v>
      </c>
      <c r="B413">
        <v>89</v>
      </c>
    </row>
    <row r="414" spans="1:2" x14ac:dyDescent="0.5">
      <c r="A414">
        <v>527.5679931640625</v>
      </c>
      <c r="B414">
        <v>80.5</v>
      </c>
    </row>
    <row r="415" spans="1:2" x14ac:dyDescent="0.5">
      <c r="A415">
        <v>527.5780029296875</v>
      </c>
      <c r="B415">
        <v>107</v>
      </c>
    </row>
    <row r="416" spans="1:2" x14ac:dyDescent="0.5">
      <c r="A416">
        <v>527.5880126953125</v>
      </c>
      <c r="B416">
        <v>189</v>
      </c>
    </row>
    <row r="417" spans="1:2" x14ac:dyDescent="0.5">
      <c r="A417">
        <v>527.5980224609375</v>
      </c>
      <c r="B417">
        <v>279.5</v>
      </c>
    </row>
    <row r="418" spans="1:2" x14ac:dyDescent="0.5">
      <c r="A418">
        <v>527.60797119140625</v>
      </c>
      <c r="B418">
        <v>265.5</v>
      </c>
    </row>
    <row r="419" spans="1:2" x14ac:dyDescent="0.5">
      <c r="A419">
        <v>527.61798095703125</v>
      </c>
      <c r="B419">
        <v>143.30000305175781</v>
      </c>
    </row>
    <row r="420" spans="1:2" x14ac:dyDescent="0.5">
      <c r="A420">
        <v>527.62799072265625</v>
      </c>
      <c r="B420">
        <v>71.75</v>
      </c>
    </row>
    <row r="421" spans="1:2" x14ac:dyDescent="0.5">
      <c r="A421">
        <v>527.63800048828125</v>
      </c>
      <c r="B421">
        <v>69.5</v>
      </c>
    </row>
    <row r="422" spans="1:2" x14ac:dyDescent="0.5">
      <c r="A422">
        <v>527.64801025390625</v>
      </c>
      <c r="B422">
        <v>96.25</v>
      </c>
    </row>
    <row r="423" spans="1:2" x14ac:dyDescent="0.5">
      <c r="A423">
        <v>527.65899658203125</v>
      </c>
      <c r="B423">
        <v>129.80000305175781</v>
      </c>
    </row>
    <row r="424" spans="1:2" x14ac:dyDescent="0.5">
      <c r="A424">
        <v>527.66900634765625</v>
      </c>
      <c r="B424">
        <v>142.5</v>
      </c>
    </row>
    <row r="425" spans="1:2" x14ac:dyDescent="0.5">
      <c r="A425">
        <v>527.67901611328125</v>
      </c>
      <c r="B425">
        <v>184</v>
      </c>
    </row>
    <row r="426" spans="1:2" x14ac:dyDescent="0.5">
      <c r="A426">
        <v>527.68902587890625</v>
      </c>
      <c r="B426">
        <v>200</v>
      </c>
    </row>
    <row r="427" spans="1:2" x14ac:dyDescent="0.5">
      <c r="A427">
        <v>527.698974609375</v>
      </c>
      <c r="B427">
        <v>151.80000305175781</v>
      </c>
    </row>
    <row r="428" spans="1:2" x14ac:dyDescent="0.5">
      <c r="A428">
        <v>527.708984375</v>
      </c>
      <c r="B428">
        <v>119.5</v>
      </c>
    </row>
    <row r="429" spans="1:2" x14ac:dyDescent="0.5">
      <c r="A429">
        <v>527.718994140625</v>
      </c>
      <c r="B429">
        <v>110.5</v>
      </c>
    </row>
    <row r="430" spans="1:2" x14ac:dyDescent="0.5">
      <c r="A430">
        <v>527.72900390625</v>
      </c>
      <c r="B430">
        <v>103.30000305175781</v>
      </c>
    </row>
    <row r="431" spans="1:2" x14ac:dyDescent="0.5">
      <c r="A431">
        <v>527.739013671875</v>
      </c>
      <c r="B431">
        <v>108.30000305175781</v>
      </c>
    </row>
    <row r="432" spans="1:2" x14ac:dyDescent="0.5">
      <c r="A432">
        <v>527.7490234375</v>
      </c>
      <c r="B432">
        <v>204.30000305175781</v>
      </c>
    </row>
    <row r="433" spans="1:2" x14ac:dyDescent="0.5">
      <c r="A433">
        <v>527.75897216796875</v>
      </c>
      <c r="B433">
        <v>794</v>
      </c>
    </row>
    <row r="434" spans="1:2" x14ac:dyDescent="0.5">
      <c r="A434">
        <v>527.76898193359375</v>
      </c>
      <c r="B434">
        <v>4099</v>
      </c>
    </row>
    <row r="435" spans="1:2" x14ac:dyDescent="0.5">
      <c r="A435">
        <v>527.77899169921875</v>
      </c>
      <c r="B435">
        <v>14610</v>
      </c>
    </row>
    <row r="436" spans="1:2" x14ac:dyDescent="0.5">
      <c r="A436">
        <v>527.78900146484375</v>
      </c>
      <c r="B436">
        <v>27850</v>
      </c>
    </row>
    <row r="437" spans="1:2" x14ac:dyDescent="0.5">
      <c r="A437">
        <v>527.79901123046875</v>
      </c>
      <c r="B437">
        <v>29010</v>
      </c>
    </row>
    <row r="438" spans="1:2" x14ac:dyDescent="0.5">
      <c r="A438">
        <v>527.80902099609375</v>
      </c>
      <c r="B438">
        <v>16860</v>
      </c>
    </row>
    <row r="439" spans="1:2" x14ac:dyDescent="0.5">
      <c r="A439">
        <v>527.8189697265625</v>
      </c>
      <c r="B439">
        <v>5468</v>
      </c>
    </row>
    <row r="440" spans="1:2" x14ac:dyDescent="0.5">
      <c r="A440">
        <v>527.8289794921875</v>
      </c>
      <c r="B440">
        <v>1299</v>
      </c>
    </row>
    <row r="441" spans="1:2" x14ac:dyDescent="0.5">
      <c r="A441">
        <v>527.8389892578125</v>
      </c>
      <c r="B441">
        <v>560.5</v>
      </c>
    </row>
    <row r="442" spans="1:2" x14ac:dyDescent="0.5">
      <c r="A442">
        <v>527.8489990234375</v>
      </c>
      <c r="B442">
        <v>385</v>
      </c>
    </row>
    <row r="443" spans="1:2" x14ac:dyDescent="0.5">
      <c r="A443">
        <v>527.8590087890625</v>
      </c>
      <c r="B443">
        <v>359.5</v>
      </c>
    </row>
    <row r="444" spans="1:2" x14ac:dyDescent="0.5">
      <c r="A444">
        <v>527.8690185546875</v>
      </c>
      <c r="B444">
        <v>283.70001220703125</v>
      </c>
    </row>
    <row r="445" spans="1:2" x14ac:dyDescent="0.5">
      <c r="A445">
        <v>527.8790283203125</v>
      </c>
      <c r="B445">
        <v>185.30000305175781</v>
      </c>
    </row>
    <row r="446" spans="1:2" x14ac:dyDescent="0.5">
      <c r="A446">
        <v>527.88897705078125</v>
      </c>
      <c r="B446">
        <v>92.25</v>
      </c>
    </row>
    <row r="447" spans="1:2" x14ac:dyDescent="0.5">
      <c r="A447">
        <v>527.89898681640625</v>
      </c>
      <c r="B447">
        <v>66.25</v>
      </c>
    </row>
    <row r="448" spans="1:2" x14ac:dyDescent="0.5">
      <c r="A448">
        <v>527.90899658203125</v>
      </c>
      <c r="B448">
        <v>126.80000305175781</v>
      </c>
    </row>
    <row r="449" spans="1:2" x14ac:dyDescent="0.5">
      <c r="A449">
        <v>527.91900634765625</v>
      </c>
      <c r="B449">
        <v>167.80000305175781</v>
      </c>
    </row>
    <row r="450" spans="1:2" x14ac:dyDescent="0.5">
      <c r="A450">
        <v>527.92901611328125</v>
      </c>
      <c r="B450">
        <v>135.30000305175781</v>
      </c>
    </row>
    <row r="451" spans="1:2" x14ac:dyDescent="0.5">
      <c r="A451">
        <v>527.93902587890625</v>
      </c>
      <c r="B451">
        <v>91.75</v>
      </c>
    </row>
    <row r="452" spans="1:2" x14ac:dyDescent="0.5">
      <c r="A452">
        <v>527.948974609375</v>
      </c>
      <c r="B452">
        <v>80.5</v>
      </c>
    </row>
    <row r="453" spans="1:2" x14ac:dyDescent="0.5">
      <c r="A453">
        <v>527.958984375</v>
      </c>
      <c r="B453">
        <v>64.75</v>
      </c>
    </row>
    <row r="454" spans="1:2" x14ac:dyDescent="0.5">
      <c r="A454">
        <v>527.969970703125</v>
      </c>
      <c r="B454">
        <v>60</v>
      </c>
    </row>
    <row r="455" spans="1:2" x14ac:dyDescent="0.5">
      <c r="A455">
        <v>527.97998046875</v>
      </c>
      <c r="B455">
        <v>100.19999694824219</v>
      </c>
    </row>
    <row r="456" spans="1:2" x14ac:dyDescent="0.5">
      <c r="A456">
        <v>527.989990234375</v>
      </c>
      <c r="B456">
        <v>148.5</v>
      </c>
    </row>
    <row r="457" spans="1:2" x14ac:dyDescent="0.5">
      <c r="A457">
        <v>528</v>
      </c>
      <c r="B457">
        <v>142</v>
      </c>
    </row>
    <row r="458" spans="1:2" x14ac:dyDescent="0.5">
      <c r="A458">
        <v>528.010009765625</v>
      </c>
      <c r="B458">
        <v>113</v>
      </c>
    </row>
    <row r="459" spans="1:2" x14ac:dyDescent="0.5">
      <c r="A459">
        <v>528.02001953125</v>
      </c>
      <c r="B459">
        <v>149.80000305175781</v>
      </c>
    </row>
    <row r="460" spans="1:2" x14ac:dyDescent="0.5">
      <c r="A460">
        <v>528.030029296875</v>
      </c>
      <c r="B460">
        <v>165</v>
      </c>
    </row>
    <row r="461" spans="1:2" x14ac:dyDescent="0.5">
      <c r="A461">
        <v>528.03997802734375</v>
      </c>
      <c r="B461">
        <v>78.25</v>
      </c>
    </row>
    <row r="462" spans="1:2" x14ac:dyDescent="0.5">
      <c r="A462">
        <v>528.04998779296875</v>
      </c>
      <c r="B462">
        <v>36</v>
      </c>
    </row>
    <row r="463" spans="1:2" x14ac:dyDescent="0.5">
      <c r="A463">
        <v>528.05999755859375</v>
      </c>
      <c r="B463">
        <v>82.75</v>
      </c>
    </row>
    <row r="464" spans="1:2" x14ac:dyDescent="0.5">
      <c r="A464">
        <v>528.07000732421875</v>
      </c>
      <c r="B464">
        <v>126</v>
      </c>
    </row>
    <row r="465" spans="1:2" x14ac:dyDescent="0.5">
      <c r="A465">
        <v>528.08001708984375</v>
      </c>
      <c r="B465">
        <v>145.5</v>
      </c>
    </row>
    <row r="466" spans="1:2" x14ac:dyDescent="0.5">
      <c r="A466">
        <v>528.09002685546875</v>
      </c>
      <c r="B466">
        <v>128.80000305175781</v>
      </c>
    </row>
    <row r="467" spans="1:2" x14ac:dyDescent="0.5">
      <c r="A467">
        <v>528.0999755859375</v>
      </c>
      <c r="B467">
        <v>89.25</v>
      </c>
    </row>
    <row r="468" spans="1:2" x14ac:dyDescent="0.5">
      <c r="A468">
        <v>528.1099853515625</v>
      </c>
      <c r="B468">
        <v>72.25</v>
      </c>
    </row>
    <row r="469" spans="1:2" x14ac:dyDescent="0.5">
      <c r="A469">
        <v>528.1199951171875</v>
      </c>
      <c r="B469">
        <v>57</v>
      </c>
    </row>
    <row r="470" spans="1:2" x14ac:dyDescent="0.5">
      <c r="A470">
        <v>528.1300048828125</v>
      </c>
      <c r="B470">
        <v>50.25</v>
      </c>
    </row>
    <row r="471" spans="1:2" x14ac:dyDescent="0.5">
      <c r="A471">
        <v>528.1400146484375</v>
      </c>
      <c r="B471">
        <v>65.25</v>
      </c>
    </row>
    <row r="472" spans="1:2" x14ac:dyDescent="0.5">
      <c r="A472">
        <v>528.1500244140625</v>
      </c>
      <c r="B472">
        <v>55.25</v>
      </c>
    </row>
    <row r="473" spans="1:2" x14ac:dyDescent="0.5">
      <c r="A473">
        <v>528.15997314453125</v>
      </c>
      <c r="B473">
        <v>38.5</v>
      </c>
    </row>
    <row r="474" spans="1:2" x14ac:dyDescent="0.5">
      <c r="A474">
        <v>528.16998291015625</v>
      </c>
      <c r="B474">
        <v>48</v>
      </c>
    </row>
    <row r="475" spans="1:2" x14ac:dyDescent="0.5">
      <c r="A475">
        <v>528.17999267578125</v>
      </c>
      <c r="B475">
        <v>58.5</v>
      </c>
    </row>
    <row r="476" spans="1:2" x14ac:dyDescent="0.5">
      <c r="A476">
        <v>528.19000244140625</v>
      </c>
      <c r="B476">
        <v>47.75</v>
      </c>
    </row>
    <row r="477" spans="1:2" x14ac:dyDescent="0.5">
      <c r="A477">
        <v>528.20001220703125</v>
      </c>
      <c r="B477">
        <v>30.25</v>
      </c>
    </row>
    <row r="478" spans="1:2" x14ac:dyDescent="0.5">
      <c r="A478">
        <v>528.21002197265625</v>
      </c>
      <c r="B478">
        <v>32.5</v>
      </c>
    </row>
    <row r="479" spans="1:2" x14ac:dyDescent="0.5">
      <c r="A479">
        <v>528.219970703125</v>
      </c>
      <c r="B479">
        <v>60.75</v>
      </c>
    </row>
    <row r="480" spans="1:2" x14ac:dyDescent="0.5">
      <c r="A480">
        <v>528.22998046875</v>
      </c>
      <c r="B480">
        <v>113</v>
      </c>
    </row>
    <row r="481" spans="1:2" x14ac:dyDescent="0.5">
      <c r="A481">
        <v>528.239990234375</v>
      </c>
      <c r="B481">
        <v>192</v>
      </c>
    </row>
    <row r="482" spans="1:2" x14ac:dyDescent="0.5">
      <c r="A482">
        <v>528.25</v>
      </c>
      <c r="B482">
        <v>243</v>
      </c>
    </row>
    <row r="483" spans="1:2" x14ac:dyDescent="0.5">
      <c r="A483">
        <v>528.260009765625</v>
      </c>
      <c r="B483">
        <v>463.29998779296875</v>
      </c>
    </row>
    <row r="484" spans="1:2" x14ac:dyDescent="0.5">
      <c r="A484">
        <v>528.27099609375</v>
      </c>
      <c r="B484">
        <v>1454</v>
      </c>
    </row>
    <row r="485" spans="1:2" x14ac:dyDescent="0.5">
      <c r="A485">
        <v>528.281005859375</v>
      </c>
      <c r="B485">
        <v>4199</v>
      </c>
    </row>
    <row r="486" spans="1:2" x14ac:dyDescent="0.5">
      <c r="A486">
        <v>528.291015625</v>
      </c>
      <c r="B486">
        <v>8146</v>
      </c>
    </row>
    <row r="487" spans="1:2" x14ac:dyDescent="0.5">
      <c r="A487">
        <v>528.301025390625</v>
      </c>
      <c r="B487">
        <v>9135</v>
      </c>
    </row>
    <row r="488" spans="1:2" x14ac:dyDescent="0.5">
      <c r="A488">
        <v>528.31097412109375</v>
      </c>
      <c r="B488">
        <v>5700</v>
      </c>
    </row>
    <row r="489" spans="1:2" x14ac:dyDescent="0.5">
      <c r="A489">
        <v>528.32098388671875</v>
      </c>
      <c r="B489">
        <v>2070</v>
      </c>
    </row>
    <row r="490" spans="1:2" x14ac:dyDescent="0.5">
      <c r="A490">
        <v>528.33099365234375</v>
      </c>
      <c r="B490">
        <v>572.5</v>
      </c>
    </row>
    <row r="491" spans="1:2" x14ac:dyDescent="0.5">
      <c r="A491">
        <v>528.34100341796875</v>
      </c>
      <c r="B491">
        <v>212.30000305175781</v>
      </c>
    </row>
    <row r="492" spans="1:2" x14ac:dyDescent="0.5">
      <c r="A492">
        <v>528.35101318359375</v>
      </c>
      <c r="B492">
        <v>158.5</v>
      </c>
    </row>
    <row r="493" spans="1:2" x14ac:dyDescent="0.5">
      <c r="A493">
        <v>528.36102294921875</v>
      </c>
      <c r="B493">
        <v>113.5</v>
      </c>
    </row>
    <row r="494" spans="1:2" x14ac:dyDescent="0.5">
      <c r="A494">
        <v>528.3709716796875</v>
      </c>
      <c r="B494">
        <v>51.75</v>
      </c>
    </row>
    <row r="495" spans="1:2" x14ac:dyDescent="0.5">
      <c r="A495">
        <v>528.3809814453125</v>
      </c>
      <c r="B495">
        <v>31.25</v>
      </c>
    </row>
    <row r="496" spans="1:2" x14ac:dyDescent="0.5">
      <c r="A496">
        <v>528.3909912109375</v>
      </c>
      <c r="B496">
        <v>42.5</v>
      </c>
    </row>
    <row r="497" spans="1:2" x14ac:dyDescent="0.5">
      <c r="A497">
        <v>528.4010009765625</v>
      </c>
      <c r="B497">
        <v>69</v>
      </c>
    </row>
    <row r="498" spans="1:2" x14ac:dyDescent="0.5">
      <c r="A498">
        <v>528.4110107421875</v>
      </c>
      <c r="B498">
        <v>85.5</v>
      </c>
    </row>
    <row r="499" spans="1:2" x14ac:dyDescent="0.5">
      <c r="A499">
        <v>528.4210205078125</v>
      </c>
      <c r="B499">
        <v>63.75</v>
      </c>
    </row>
    <row r="500" spans="1:2" x14ac:dyDescent="0.5">
      <c r="A500">
        <v>528.4310302734375</v>
      </c>
      <c r="B500">
        <v>46.5</v>
      </c>
    </row>
    <row r="501" spans="1:2" x14ac:dyDescent="0.5">
      <c r="A501">
        <v>528.44097900390625</v>
      </c>
      <c r="B501">
        <v>49.25</v>
      </c>
    </row>
    <row r="502" spans="1:2" x14ac:dyDescent="0.5">
      <c r="A502">
        <v>528.45098876953125</v>
      </c>
      <c r="B502">
        <v>49.75</v>
      </c>
    </row>
    <row r="503" spans="1:2" x14ac:dyDescent="0.5">
      <c r="A503">
        <v>528.46099853515625</v>
      </c>
      <c r="B503">
        <v>40.75</v>
      </c>
    </row>
    <row r="504" spans="1:2" x14ac:dyDescent="0.5">
      <c r="A504">
        <v>528.47100830078125</v>
      </c>
      <c r="B504">
        <v>37.5</v>
      </c>
    </row>
    <row r="505" spans="1:2" x14ac:dyDescent="0.5">
      <c r="A505">
        <v>528.48101806640625</v>
      </c>
      <c r="B505">
        <v>38.75</v>
      </c>
    </row>
    <row r="506" spans="1:2" x14ac:dyDescent="0.5">
      <c r="A506">
        <v>528.49102783203125</v>
      </c>
      <c r="B506">
        <v>24.25</v>
      </c>
    </row>
    <row r="507" spans="1:2" x14ac:dyDescent="0.5">
      <c r="A507">
        <v>528.5009765625</v>
      </c>
      <c r="B507">
        <v>17.5</v>
      </c>
    </row>
    <row r="508" spans="1:2" x14ac:dyDescent="0.5">
      <c r="A508">
        <v>528.510986328125</v>
      </c>
      <c r="B508">
        <v>24.75</v>
      </c>
    </row>
    <row r="509" spans="1:2" x14ac:dyDescent="0.5">
      <c r="A509">
        <v>528.52099609375</v>
      </c>
      <c r="B509">
        <v>47.25</v>
      </c>
    </row>
    <row r="510" spans="1:2" x14ac:dyDescent="0.5">
      <c r="A510">
        <v>528.531005859375</v>
      </c>
      <c r="B510">
        <v>66</v>
      </c>
    </row>
    <row r="511" spans="1:2" x14ac:dyDescent="0.5">
      <c r="A511">
        <v>528.541015625</v>
      </c>
      <c r="B511">
        <v>63</v>
      </c>
    </row>
    <row r="512" spans="1:2" x14ac:dyDescent="0.5">
      <c r="A512">
        <v>528.552001953125</v>
      </c>
      <c r="B512">
        <v>75.25</v>
      </c>
    </row>
    <row r="513" spans="1:2" x14ac:dyDescent="0.5">
      <c r="A513">
        <v>528.56201171875</v>
      </c>
      <c r="B513">
        <v>84.75</v>
      </c>
    </row>
    <row r="514" spans="1:2" x14ac:dyDescent="0.5">
      <c r="A514">
        <v>528.572021484375</v>
      </c>
      <c r="B514">
        <v>67.5</v>
      </c>
    </row>
    <row r="515" spans="1:2" x14ac:dyDescent="0.5">
      <c r="A515">
        <v>528.58197021484375</v>
      </c>
      <c r="B515">
        <v>47.5</v>
      </c>
    </row>
    <row r="516" spans="1:2" x14ac:dyDescent="0.5">
      <c r="A516">
        <v>528.59197998046875</v>
      </c>
      <c r="B516">
        <v>51.75</v>
      </c>
    </row>
    <row r="517" spans="1:2" x14ac:dyDescent="0.5">
      <c r="A517">
        <v>528.60198974609375</v>
      </c>
      <c r="B517">
        <v>61.5</v>
      </c>
    </row>
    <row r="518" spans="1:2" x14ac:dyDescent="0.5">
      <c r="A518">
        <v>528.61199951171875</v>
      </c>
      <c r="B518">
        <v>46.5</v>
      </c>
    </row>
    <row r="519" spans="1:2" x14ac:dyDescent="0.5">
      <c r="A519">
        <v>528.62200927734375</v>
      </c>
      <c r="B519">
        <v>34</v>
      </c>
    </row>
    <row r="520" spans="1:2" x14ac:dyDescent="0.5">
      <c r="A520">
        <v>528.63201904296875</v>
      </c>
      <c r="B520">
        <v>45.25</v>
      </c>
    </row>
    <row r="521" spans="1:2" x14ac:dyDescent="0.5">
      <c r="A521">
        <v>528.64202880859375</v>
      </c>
      <c r="B521">
        <v>63.25</v>
      </c>
    </row>
    <row r="522" spans="1:2" x14ac:dyDescent="0.5">
      <c r="A522">
        <v>528.6519775390625</v>
      </c>
      <c r="B522">
        <v>65.25</v>
      </c>
    </row>
    <row r="523" spans="1:2" x14ac:dyDescent="0.5">
      <c r="A523">
        <v>528.6619873046875</v>
      </c>
      <c r="B523">
        <v>58.25</v>
      </c>
    </row>
    <row r="524" spans="1:2" x14ac:dyDescent="0.5">
      <c r="A524">
        <v>528.6719970703125</v>
      </c>
      <c r="B524">
        <v>59.75</v>
      </c>
    </row>
    <row r="525" spans="1:2" x14ac:dyDescent="0.5">
      <c r="A525">
        <v>528.6820068359375</v>
      </c>
      <c r="B525">
        <v>52.5</v>
      </c>
    </row>
    <row r="526" spans="1:2" x14ac:dyDescent="0.5">
      <c r="A526">
        <v>528.6920166015625</v>
      </c>
      <c r="B526">
        <v>31.5</v>
      </c>
    </row>
    <row r="527" spans="1:2" x14ac:dyDescent="0.5">
      <c r="A527">
        <v>528.7020263671875</v>
      </c>
      <c r="B527">
        <v>45.5</v>
      </c>
    </row>
    <row r="528" spans="1:2" x14ac:dyDescent="0.5">
      <c r="A528">
        <v>528.71197509765625</v>
      </c>
      <c r="B528">
        <v>96.5</v>
      </c>
    </row>
    <row r="529" spans="1:2" x14ac:dyDescent="0.5">
      <c r="A529">
        <v>528.72198486328125</v>
      </c>
      <c r="B529">
        <v>134</v>
      </c>
    </row>
    <row r="530" spans="1:2" x14ac:dyDescent="0.5">
      <c r="A530">
        <v>528.73199462890625</v>
      </c>
      <c r="B530">
        <v>163.80000305175781</v>
      </c>
    </row>
    <row r="531" spans="1:2" x14ac:dyDescent="0.5">
      <c r="A531">
        <v>528.74200439453125</v>
      </c>
      <c r="B531">
        <v>191</v>
      </c>
    </row>
    <row r="532" spans="1:2" x14ac:dyDescent="0.5">
      <c r="A532">
        <v>528.75201416015625</v>
      </c>
      <c r="B532">
        <v>248.5</v>
      </c>
    </row>
    <row r="533" spans="1:2" x14ac:dyDescent="0.5">
      <c r="A533">
        <v>528.76202392578125</v>
      </c>
      <c r="B533">
        <v>352.5</v>
      </c>
    </row>
    <row r="534" spans="1:2" x14ac:dyDescent="0.5">
      <c r="A534">
        <v>528.77197265625</v>
      </c>
      <c r="B534">
        <v>655</v>
      </c>
    </row>
    <row r="535" spans="1:2" x14ac:dyDescent="0.5">
      <c r="A535">
        <v>528.781982421875</v>
      </c>
      <c r="B535">
        <v>1550</v>
      </c>
    </row>
    <row r="536" spans="1:2" x14ac:dyDescent="0.5">
      <c r="A536">
        <v>528.7919921875</v>
      </c>
      <c r="B536">
        <v>2535</v>
      </c>
    </row>
    <row r="537" spans="1:2" x14ac:dyDescent="0.5">
      <c r="A537">
        <v>528.802001953125</v>
      </c>
      <c r="B537">
        <v>2428</v>
      </c>
    </row>
    <row r="538" spans="1:2" x14ac:dyDescent="0.5">
      <c r="A538">
        <v>528.81201171875</v>
      </c>
      <c r="B538">
        <v>1491</v>
      </c>
    </row>
    <row r="539" spans="1:2" x14ac:dyDescent="0.5">
      <c r="A539">
        <v>528.822998046875</v>
      </c>
      <c r="B539">
        <v>759</v>
      </c>
    </row>
    <row r="540" spans="1:2" x14ac:dyDescent="0.5">
      <c r="A540">
        <v>528.8330078125</v>
      </c>
      <c r="B540">
        <v>433.5</v>
      </c>
    </row>
    <row r="541" spans="1:2" x14ac:dyDescent="0.5">
      <c r="A541">
        <v>528.843017578125</v>
      </c>
      <c r="B541">
        <v>372.79998779296875</v>
      </c>
    </row>
    <row r="542" spans="1:2" x14ac:dyDescent="0.5">
      <c r="A542">
        <v>528.85302734375</v>
      </c>
      <c r="B542">
        <v>348.70001220703125</v>
      </c>
    </row>
    <row r="543" spans="1:2" x14ac:dyDescent="0.5">
      <c r="A543">
        <v>528.86297607421875</v>
      </c>
      <c r="B543">
        <v>263.5</v>
      </c>
    </row>
    <row r="544" spans="1:2" x14ac:dyDescent="0.5">
      <c r="A544">
        <v>528.87298583984375</v>
      </c>
      <c r="B544">
        <v>188.30000305175781</v>
      </c>
    </row>
    <row r="545" spans="1:2" x14ac:dyDescent="0.5">
      <c r="A545">
        <v>528.88299560546875</v>
      </c>
      <c r="B545">
        <v>114.5</v>
      </c>
    </row>
    <row r="546" spans="1:2" x14ac:dyDescent="0.5">
      <c r="A546">
        <v>528.89300537109375</v>
      </c>
      <c r="B546">
        <v>77.5</v>
      </c>
    </row>
    <row r="547" spans="1:2" x14ac:dyDescent="0.5">
      <c r="A547">
        <v>528.90301513671875</v>
      </c>
      <c r="B547">
        <v>56.75</v>
      </c>
    </row>
    <row r="548" spans="1:2" x14ac:dyDescent="0.5">
      <c r="A548">
        <v>528.91302490234375</v>
      </c>
      <c r="B548">
        <v>39</v>
      </c>
    </row>
    <row r="549" spans="1:2" x14ac:dyDescent="0.5">
      <c r="A549">
        <v>528.9229736328125</v>
      </c>
      <c r="B549">
        <v>60.5</v>
      </c>
    </row>
    <row r="550" spans="1:2" x14ac:dyDescent="0.5">
      <c r="A550">
        <v>528.9329833984375</v>
      </c>
      <c r="B550">
        <v>73</v>
      </c>
    </row>
    <row r="551" spans="1:2" x14ac:dyDescent="0.5">
      <c r="A551">
        <v>528.9429931640625</v>
      </c>
      <c r="B551">
        <v>42.25</v>
      </c>
    </row>
    <row r="552" spans="1:2" x14ac:dyDescent="0.5">
      <c r="A552">
        <v>528.9530029296875</v>
      </c>
      <c r="B552">
        <v>22.25</v>
      </c>
    </row>
    <row r="553" spans="1:2" x14ac:dyDescent="0.5">
      <c r="A553">
        <v>528.9630126953125</v>
      </c>
      <c r="B553">
        <v>23.75</v>
      </c>
    </row>
    <row r="554" spans="1:2" x14ac:dyDescent="0.5">
      <c r="A554">
        <v>528.9730224609375</v>
      </c>
      <c r="B554">
        <v>37.5</v>
      </c>
    </row>
    <row r="555" spans="1:2" x14ac:dyDescent="0.5">
      <c r="A555">
        <v>528.98297119140625</v>
      </c>
      <c r="B555">
        <v>74.5</v>
      </c>
    </row>
    <row r="556" spans="1:2" x14ac:dyDescent="0.5">
      <c r="A556">
        <v>528.99298095703125</v>
      </c>
      <c r="B556">
        <v>95.75</v>
      </c>
    </row>
    <row r="557" spans="1:2" x14ac:dyDescent="0.5">
      <c r="A557">
        <v>529.00299072265625</v>
      </c>
      <c r="B557">
        <v>99</v>
      </c>
    </row>
    <row r="558" spans="1:2" x14ac:dyDescent="0.5">
      <c r="A558">
        <v>529.01300048828125</v>
      </c>
      <c r="B558">
        <v>112.30000305175781</v>
      </c>
    </row>
    <row r="559" spans="1:2" x14ac:dyDescent="0.5">
      <c r="A559">
        <v>529.02301025390625</v>
      </c>
      <c r="B559">
        <v>116.30000305175781</v>
      </c>
    </row>
    <row r="560" spans="1:2" x14ac:dyDescent="0.5">
      <c r="A560">
        <v>529.03302001953125</v>
      </c>
      <c r="B560">
        <v>96.5</v>
      </c>
    </row>
    <row r="561" spans="1:2" x14ac:dyDescent="0.5">
      <c r="A561">
        <v>529.04302978515625</v>
      </c>
      <c r="B561">
        <v>67.25</v>
      </c>
    </row>
    <row r="562" spans="1:2" x14ac:dyDescent="0.5">
      <c r="A562">
        <v>529.052978515625</v>
      </c>
      <c r="B562">
        <v>49</v>
      </c>
    </row>
    <row r="563" spans="1:2" x14ac:dyDescent="0.5">
      <c r="A563">
        <v>529.06298828125</v>
      </c>
      <c r="B563">
        <v>38.75</v>
      </c>
    </row>
    <row r="564" spans="1:2" x14ac:dyDescent="0.5">
      <c r="A564">
        <v>529.072998046875</v>
      </c>
      <c r="B564">
        <v>46.75</v>
      </c>
    </row>
    <row r="565" spans="1:2" x14ac:dyDescent="0.5">
      <c r="A565">
        <v>529.0830078125</v>
      </c>
      <c r="B565">
        <v>70</v>
      </c>
    </row>
    <row r="566" spans="1:2" x14ac:dyDescent="0.5">
      <c r="A566">
        <v>529.093994140625</v>
      </c>
      <c r="B566">
        <v>57.25</v>
      </c>
    </row>
    <row r="567" spans="1:2" x14ac:dyDescent="0.5">
      <c r="A567">
        <v>529.10400390625</v>
      </c>
      <c r="B567">
        <v>27.25</v>
      </c>
    </row>
    <row r="568" spans="1:2" x14ac:dyDescent="0.5">
      <c r="A568">
        <v>529.114013671875</v>
      </c>
      <c r="B568">
        <v>20.25</v>
      </c>
    </row>
    <row r="569" spans="1:2" x14ac:dyDescent="0.5">
      <c r="A569">
        <v>529.1240234375</v>
      </c>
      <c r="B569">
        <v>16.25</v>
      </c>
    </row>
    <row r="570" spans="1:2" x14ac:dyDescent="0.5">
      <c r="A570">
        <v>529.13397216796875</v>
      </c>
      <c r="B570">
        <v>21.25</v>
      </c>
    </row>
    <row r="571" spans="1:2" x14ac:dyDescent="0.5">
      <c r="A571">
        <v>529.14398193359375</v>
      </c>
      <c r="B571">
        <v>39.75</v>
      </c>
    </row>
    <row r="572" spans="1:2" x14ac:dyDescent="0.5">
      <c r="A572">
        <v>529.15399169921875</v>
      </c>
      <c r="B572">
        <v>39.75</v>
      </c>
    </row>
    <row r="573" spans="1:2" x14ac:dyDescent="0.5">
      <c r="A573">
        <v>529.16400146484375</v>
      </c>
      <c r="B573">
        <v>35.25</v>
      </c>
    </row>
    <row r="574" spans="1:2" x14ac:dyDescent="0.5">
      <c r="A574">
        <v>529.17401123046875</v>
      </c>
      <c r="B574">
        <v>36.75</v>
      </c>
    </row>
    <row r="575" spans="1:2" x14ac:dyDescent="0.5">
      <c r="A575">
        <v>529.18402099609375</v>
      </c>
      <c r="B575">
        <v>29.25</v>
      </c>
    </row>
    <row r="576" spans="1:2" x14ac:dyDescent="0.5">
      <c r="A576">
        <v>529.1939697265625</v>
      </c>
      <c r="B576">
        <v>22</v>
      </c>
    </row>
    <row r="577" spans="1:2" x14ac:dyDescent="0.5">
      <c r="A577">
        <v>529.2039794921875</v>
      </c>
      <c r="B577">
        <v>25.25</v>
      </c>
    </row>
    <row r="578" spans="1:2" x14ac:dyDescent="0.5">
      <c r="A578">
        <v>529.2139892578125</v>
      </c>
      <c r="B578">
        <v>43.75</v>
      </c>
    </row>
    <row r="579" spans="1:2" x14ac:dyDescent="0.5">
      <c r="A579">
        <v>529.2239990234375</v>
      </c>
      <c r="B579">
        <v>80.5</v>
      </c>
    </row>
    <row r="580" spans="1:2" x14ac:dyDescent="0.5">
      <c r="A580">
        <v>529.2340087890625</v>
      </c>
      <c r="B580">
        <v>106.30000305175781</v>
      </c>
    </row>
    <row r="581" spans="1:2" x14ac:dyDescent="0.5">
      <c r="A581">
        <v>529.2440185546875</v>
      </c>
      <c r="B581">
        <v>87.5</v>
      </c>
    </row>
    <row r="582" spans="1:2" x14ac:dyDescent="0.5">
      <c r="A582">
        <v>529.2540283203125</v>
      </c>
      <c r="B582">
        <v>69.5</v>
      </c>
    </row>
    <row r="583" spans="1:2" x14ac:dyDescent="0.5">
      <c r="A583">
        <v>529.26397705078125</v>
      </c>
      <c r="B583">
        <v>89.25</v>
      </c>
    </row>
    <row r="584" spans="1:2" x14ac:dyDescent="0.5">
      <c r="A584">
        <v>529.27398681640625</v>
      </c>
      <c r="B584">
        <v>134.5</v>
      </c>
    </row>
    <row r="585" spans="1:2" x14ac:dyDescent="0.5">
      <c r="A585">
        <v>529.28399658203125</v>
      </c>
      <c r="B585">
        <v>243.80000305175781</v>
      </c>
    </row>
    <row r="586" spans="1:2" x14ac:dyDescent="0.5">
      <c r="A586">
        <v>529.29400634765625</v>
      </c>
      <c r="B586">
        <v>402.29998779296875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0.75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1.3588566609133823E-4</v>
      </c>
      <c r="M1">
        <f>I$7*(L$1*J1) + $I$4</f>
        <v>30.2518850738495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3.816940898117473E-6</v>
      </c>
      <c r="O1">
        <f>I$10*(N$1*J1) + $I$4</f>
        <v>1.0284831346219787</v>
      </c>
      <c r="P1">
        <f>IF(ISNUMBER(D1),SUM(M1,O1)-$I$4,"")</f>
        <v>31.28036820126222</v>
      </c>
      <c r="Q1">
        <f>IF(ISNUMBER(P1),P1-E1,"")</f>
        <v>31.28036820126222</v>
      </c>
      <c r="R1">
        <f>IF(ISNUMBER(P1),Q1*Q1,"")</f>
        <v>978.46143480653666</v>
      </c>
      <c r="S1">
        <f>IF(ISNUMBER(P1),((IF(P1&gt;E1,I$5*(P1-E1),P1-E1)))^2,"")</f>
        <v>978.46143480653666</v>
      </c>
      <c r="T1">
        <f>IF(ISNUMBER(P1),(M1*D1),"")</f>
        <v>15845.150453841885</v>
      </c>
    </row>
    <row r="2" spans="1:20" ht="14.7" thickTop="1" x14ac:dyDescent="0.5">
      <c r="A2">
        <v>523.44500732421875</v>
      </c>
      <c r="B2">
        <v>4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3.32598876953125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2.8997602018949339E-3</v>
      </c>
      <c r="M2">
        <f>I$7*((L$1*J2)+(L$2*J1)) + $I$4</f>
        <v>663.74638515824017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1.2757554117677269E-4</v>
      </c>
      <c r="O2">
        <f>I$10*((N$1*J2)+(N$2*J1)) + $I$4</f>
        <v>34.993583236365588</v>
      </c>
      <c r="P2">
        <f t="shared" ref="P2:P30" si="3">IF(ISNUMBER(D2),SUM(M2,O2)-$I$4,"")</f>
        <v>698.73996838739652</v>
      </c>
      <c r="Q2">
        <f t="shared" ref="Q2:Q30" si="4">IF(ISNUMBER(P2),P2-E2,"")</f>
        <v>698.73996838739652</v>
      </c>
      <c r="R2">
        <f t="shared" ref="R2:R30" si="5">IF(ISNUMBER(P2),Q2*Q2,"")</f>
        <v>488237.54342201987</v>
      </c>
      <c r="S2">
        <f t="shared" ref="S2:S30" si="6">IF(ISNUMBER(P2),((IF(P2&gt;E2,I$5*(P2-E2),P2-E2)))^2,"")</f>
        <v>488237.54342201987</v>
      </c>
      <c r="T2">
        <f t="shared" ref="T2:T30" si="7">IF(ISNUMBER(P2),(M2*D2),"")</f>
        <v>347984.96358188853</v>
      </c>
    </row>
    <row r="3" spans="1:20" x14ac:dyDescent="0.5">
      <c r="A3">
        <v>523.45501708984375</v>
      </c>
      <c r="B3">
        <v>5.75</v>
      </c>
      <c r="D3">
        <v>524.77398681640625</v>
      </c>
      <c r="E3">
        <v>7651</v>
      </c>
      <c r="F3" s="7" t="s">
        <v>19</v>
      </c>
      <c r="G3" s="8">
        <f>IF(ISBLANK(G2),"",$G$2*$G$6)</f>
        <v>6.6519775390625</v>
      </c>
      <c r="H3" s="21" t="s">
        <v>435</v>
      </c>
      <c r="I3" s="21">
        <v>5.7388065484653534</v>
      </c>
      <c r="J3">
        <f>'hidden params'!J3</f>
        <v>0.20220994369181175</v>
      </c>
      <c r="K3">
        <f t="shared" si="0"/>
        <v>2</v>
      </c>
      <c r="L3">
        <f t="shared" si="1"/>
        <v>2.5548647927623819E-2</v>
      </c>
      <c r="M3">
        <f>I$7*((L$1*J3)+(L$2*J2)+(L$3*J1)) + $I$4</f>
        <v>6081.9054362896759</v>
      </c>
      <c r="N3">
        <f t="shared" si="2"/>
        <v>1.8367192085211456E-3</v>
      </c>
      <c r="O3">
        <f>I$10*((N$1*J3)+(N$2*J2)+(N$3*J1)) + $I$4</f>
        <v>515.77416321048418</v>
      </c>
      <c r="P3">
        <f t="shared" si="3"/>
        <v>6597.6795994929507</v>
      </c>
      <c r="Q3">
        <f t="shared" si="4"/>
        <v>-1053.3204005070493</v>
      </c>
      <c r="R3">
        <f t="shared" si="5"/>
        <v>1109483.8661243308</v>
      </c>
      <c r="S3">
        <f t="shared" si="6"/>
        <v>1109483.8661243308</v>
      </c>
      <c r="T3">
        <f t="shared" si="7"/>
        <v>3191625.7632421078</v>
      </c>
    </row>
    <row r="4" spans="1:20" x14ac:dyDescent="0.5">
      <c r="A4">
        <v>523.46502685546875</v>
      </c>
      <c r="B4">
        <v>11</v>
      </c>
      <c r="D4">
        <v>525.28497314453125</v>
      </c>
      <c r="E4">
        <v>34670</v>
      </c>
      <c r="F4" s="5" t="s">
        <v>26</v>
      </c>
      <c r="G4" s="6">
        <v>526.7777099609375</v>
      </c>
      <c r="H4" t="s">
        <v>11</v>
      </c>
      <c r="I4">
        <v>7.2092574722210677E-9</v>
      </c>
      <c r="J4">
        <f>'hidden params'!J4</f>
        <v>4.9195920044795109E-2</v>
      </c>
      <c r="K4">
        <f t="shared" si="0"/>
        <v>3</v>
      </c>
      <c r="L4">
        <f t="shared" si="1"/>
        <v>0.11839858546402858</v>
      </c>
      <c r="M4">
        <f>I$7*((L$1*J4)+(L$2*J3)+(L$3*J2)+(L$4*J1)) + $I$4</f>
        <v>29908.943202471892</v>
      </c>
      <c r="N4">
        <f t="shared" si="2"/>
        <v>1.4794735842709739E-2</v>
      </c>
      <c r="O4">
        <f>I$10*((N$1*J4)+(N$2*J3)+(N$3*J2)+(N$4*J1)) + $I$4</f>
        <v>4290.8936235277579</v>
      </c>
      <c r="P4">
        <f t="shared" si="3"/>
        <v>34199.836825992439</v>
      </c>
      <c r="Q4">
        <f t="shared" si="4"/>
        <v>-470.16317400756088</v>
      </c>
      <c r="R4">
        <f t="shared" si="5"/>
        <v>221053.41019286399</v>
      </c>
      <c r="S4">
        <f t="shared" si="6"/>
        <v>221053.41019286399</v>
      </c>
      <c r="T4">
        <f t="shared" si="7"/>
        <v>15710718.426891759</v>
      </c>
    </row>
    <row r="5" spans="1:20" ht="14.7" thickBot="1" x14ac:dyDescent="0.55000000000000004">
      <c r="A5">
        <v>523.4749755859375</v>
      </c>
      <c r="B5">
        <v>27.25</v>
      </c>
      <c r="D5">
        <v>525.78497314453125</v>
      </c>
      <c r="E5">
        <v>105400</v>
      </c>
      <c r="F5" s="9" t="s">
        <v>27</v>
      </c>
      <c r="G5" s="10">
        <f>($G$4-1.00794)*$G$6</f>
        <v>1051.5395399218751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0.30144961416303673</v>
      </c>
      <c r="M5">
        <f>I$7*((L$1*J5)+(L$2*J4)+(L$3*J3)+(L$4*J2)+(L$5*J1)) + $I$4</f>
        <v>84133.615991512008</v>
      </c>
      <c r="N5">
        <f t="shared" si="2"/>
        <v>7.2256218165438729E-2</v>
      </c>
      <c r="O5">
        <f>I$10*((N$1*J5)+(N$2*J4)+(N$3*J3)+(N$4*J2)+(N$5*J1)) + $I$4</f>
        <v>21967.06778922278</v>
      </c>
      <c r="P5">
        <f t="shared" si="3"/>
        <v>106100.68378072759</v>
      </c>
      <c r="Q5">
        <f t="shared" si="4"/>
        <v>700.68378072758787</v>
      </c>
      <c r="R5">
        <f t="shared" si="5"/>
        <v>490957.76057470642</v>
      </c>
      <c r="S5">
        <f t="shared" si="6"/>
        <v>490957.76057470642</v>
      </c>
      <c r="T5">
        <f t="shared" si="7"/>
        <v>44236191.024649449</v>
      </c>
    </row>
    <row r="6" spans="1:20" ht="14.7" thickTop="1" x14ac:dyDescent="0.5">
      <c r="A6">
        <v>523.4849853515625</v>
      </c>
      <c r="B6">
        <v>30.75</v>
      </c>
      <c r="D6">
        <v>526.2860107421875</v>
      </c>
      <c r="E6">
        <v>203700</v>
      </c>
      <c r="F6" t="s">
        <v>28</v>
      </c>
      <c r="G6">
        <v>2</v>
      </c>
      <c r="H6" t="s">
        <v>437</v>
      </c>
      <c r="I6">
        <f>SUM(S1:S30)</f>
        <v>8624905.0295127016</v>
      </c>
      <c r="J6">
        <f>'hidden params'!J6</f>
        <v>1.5654537401586068E-3</v>
      </c>
      <c r="K6">
        <f t="shared" si="0"/>
        <v>5</v>
      </c>
      <c r="L6">
        <f t="shared" si="1"/>
        <v>0.38981886025578166</v>
      </c>
      <c r="M6">
        <f>I$7*((L$1*J6)+(L$2*J5)+(L$3*J4)+(L$4*J3)+(L$5*J2)+(L$6*J1)) + $I$4</f>
        <v>132731.16401794893</v>
      </c>
      <c r="N6">
        <f t="shared" si="2"/>
        <v>0.21541563387539617</v>
      </c>
      <c r="O6">
        <f>I$10*((N$1*J6)+(N$2*J5)+(N$3*J4)+(N$4*J3)+(N$5*J2)+(N$6*J1)) + $I$4</f>
        <v>70575.365014788767</v>
      </c>
      <c r="P6">
        <f t="shared" si="3"/>
        <v>203306.5290327305</v>
      </c>
      <c r="Q6">
        <f t="shared" si="4"/>
        <v>-393.47096726950258</v>
      </c>
      <c r="R6">
        <f t="shared" si="5"/>
        <v>154819.40208399796</v>
      </c>
      <c r="S6">
        <f t="shared" si="6"/>
        <v>154819.40208399796</v>
      </c>
      <c r="T6">
        <f t="shared" si="7"/>
        <v>69854554.812173322</v>
      </c>
    </row>
    <row r="7" spans="1:20" x14ac:dyDescent="0.5">
      <c r="A7">
        <v>523.4949951171875</v>
      </c>
      <c r="B7">
        <v>13.75</v>
      </c>
      <c r="D7">
        <v>526.7860107421875</v>
      </c>
      <c r="E7">
        <v>245200</v>
      </c>
      <c r="F7" t="s">
        <v>29</v>
      </c>
      <c r="G7" s="11">
        <v>0.10000000149011612</v>
      </c>
      <c r="H7" s="21" t="s">
        <v>438</v>
      </c>
      <c r="I7" s="21">
        <v>222627.49219116193</v>
      </c>
      <c r="J7">
        <f>'hidden params'!J7</f>
        <v>2.2288478874357397E-4</v>
      </c>
      <c r="K7">
        <f t="shared" si="0"/>
        <v>6</v>
      </c>
      <c r="L7">
        <f t="shared" si="1"/>
        <v>0.1784880666789771</v>
      </c>
      <c r="M7">
        <f>I$7*((L$1*J7)+(L$2*J6)+(L$3*J5)+(L$4*J4)+(L$5*J3)+(L$6*J2)+(L$7*J1)) + $I$4</f>
        <v>106812.58862157266</v>
      </c>
      <c r="N7">
        <f t="shared" si="2"/>
        <v>0.36897433272807989</v>
      </c>
      <c r="O7">
        <f>I$10*((N$1*J7)+(N$2*J6)+(N$3*J5)+(N$4*J4)+(N$5*J3)+(N$6*J2)+(N$7*J1)) + $I$4</f>
        <v>138440.80152870627</v>
      </c>
      <c r="P7">
        <f t="shared" si="3"/>
        <v>245253.39015027171</v>
      </c>
      <c r="Q7">
        <f t="shared" si="4"/>
        <v>53.390150271705352</v>
      </c>
      <c r="R7">
        <f t="shared" si="5"/>
        <v>2850.508146035279</v>
      </c>
      <c r="S7">
        <f t="shared" si="6"/>
        <v>2850.508146035279</v>
      </c>
      <c r="T7">
        <f t="shared" si="7"/>
        <v>56267377.457004629</v>
      </c>
    </row>
    <row r="8" spans="1:20" x14ac:dyDescent="0.5">
      <c r="A8">
        <v>523.5050048828125</v>
      </c>
      <c r="B8">
        <v>5.25</v>
      </c>
      <c r="D8">
        <v>527.2979736328125</v>
      </c>
      <c r="E8">
        <v>197300</v>
      </c>
      <c r="F8" t="s">
        <v>30</v>
      </c>
      <c r="G8" s="11">
        <v>2.9999999329447746E-2</v>
      </c>
      <c r="H8" s="21" t="s">
        <v>439</v>
      </c>
      <c r="I8" s="21">
        <v>0.7880678830088288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44991.152663925292</v>
      </c>
      <c r="N8">
        <f t="shared" si="2"/>
        <v>0.29769944930958947</v>
      </c>
      <c r="O8">
        <f>I$10*((N$1*J8)+(N$2*J7)+(N$3*J6)+(N$4*J5)+(N$5*J4)+(N$6*J3)+(N$7*J2)+(N$8*J1)) + $I$4</f>
        <v>152697.20522152379</v>
      </c>
      <c r="P8">
        <f t="shared" si="3"/>
        <v>197688.35788544186</v>
      </c>
      <c r="Q8">
        <f t="shared" si="4"/>
        <v>388.35788544185925</v>
      </c>
      <c r="R8">
        <f t="shared" si="5"/>
        <v>150821.84718487228</v>
      </c>
      <c r="S8">
        <f t="shared" si="6"/>
        <v>150821.84718487228</v>
      </c>
      <c r="T8">
        <f t="shared" si="7"/>
        <v>23723743.631092321</v>
      </c>
    </row>
    <row r="9" spans="1:20" x14ac:dyDescent="0.5">
      <c r="A9">
        <v>523.5150146484375</v>
      </c>
      <c r="B9">
        <v>13</v>
      </c>
      <c r="D9">
        <v>527.79901123046875</v>
      </c>
      <c r="E9">
        <v>95580</v>
      </c>
      <c r="F9" t="s">
        <v>31</v>
      </c>
      <c r="G9">
        <v>6</v>
      </c>
      <c r="H9" t="s">
        <v>445</v>
      </c>
      <c r="I9">
        <f>I3*I8</f>
        <v>4.5225691276462952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12988.839503203302</v>
      </c>
      <c r="N9">
        <f t="shared" si="2"/>
        <v>3.7901795868522777E-2</v>
      </c>
      <c r="O9">
        <f>I$10*((N$1*J9)+(N$2*J8)+(N$3*J7)+(N$4*J6)+(N$5*J5)+(N$6*J4)+(N$7*J3)+(N$8*J2)+(N$9*J1)) + $I$4</f>
        <v>81570.827252802919</v>
      </c>
      <c r="P9">
        <f t="shared" si="3"/>
        <v>94559.666755999016</v>
      </c>
      <c r="Q9">
        <f t="shared" si="4"/>
        <v>-1020.3332440009835</v>
      </c>
      <c r="R9">
        <f t="shared" si="5"/>
        <v>1041079.9288135706</v>
      </c>
      <c r="S9">
        <f t="shared" si="6"/>
        <v>1041079.9288135706</v>
      </c>
      <c r="T9">
        <f t="shared" si="7"/>
        <v>6855496.6468219562</v>
      </c>
    </row>
    <row r="10" spans="1:20" x14ac:dyDescent="0.5">
      <c r="A10">
        <v>523.5250244140625</v>
      </c>
      <c r="B10">
        <v>15.75</v>
      </c>
      <c r="D10">
        <v>528.301025390625</v>
      </c>
      <c r="E10">
        <v>29440</v>
      </c>
      <c r="F10" s="2" t="s">
        <v>22</v>
      </c>
      <c r="G10">
        <v>525.093017578125</v>
      </c>
      <c r="H10" s="22" t="s">
        <v>454</v>
      </c>
      <c r="I10" s="22">
        <v>269452.20134793606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2895.8619049679796</v>
      </c>
      <c r="N10">
        <f t="shared" si="2"/>
        <v>0</v>
      </c>
      <c r="O10">
        <f>I$10*((N1*J$10)+(N2*J$9)+(N3*J$8)+(N4*J$7)+(N5*J$6)+(N6*J$5)+(N7*J$4)+(N8*J$3)+(N9*J$2)+(N10*J$1)) + $I$4</f>
        <v>27835.370271126671</v>
      </c>
      <c r="P10">
        <f t="shared" si="3"/>
        <v>30731.23217608744</v>
      </c>
      <c r="Q10">
        <f t="shared" si="4"/>
        <v>1291.2321760874402</v>
      </c>
      <c r="R10">
        <f t="shared" si="5"/>
        <v>1667280.5325635062</v>
      </c>
      <c r="S10">
        <f t="shared" si="6"/>
        <v>1667280.5325635062</v>
      </c>
      <c r="T10">
        <f t="shared" si="7"/>
        <v>1529886.8137842324</v>
      </c>
    </row>
    <row r="11" spans="1:20" x14ac:dyDescent="0.5">
      <c r="A11">
        <v>523.53497314453125</v>
      </c>
      <c r="B11">
        <v>6.5</v>
      </c>
      <c r="D11">
        <v>528.802001953125</v>
      </c>
      <c r="E11">
        <v>8544</v>
      </c>
      <c r="F11" s="2" t="s">
        <v>32</v>
      </c>
      <c r="G11">
        <v>528.41900634765625</v>
      </c>
      <c r="H11" s="22" t="s">
        <v>455</v>
      </c>
      <c r="I11" s="22">
        <v>0.82235747575759888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531.56632313862463</v>
      </c>
      <c r="N11">
        <f t="shared" si="2"/>
        <v>0</v>
      </c>
      <c r="O11">
        <f t="shared" ref="O11:O30" si="9">I$10*((N2*J$10)+(N3*J$9)+(N4*J$8)+(N5*J$7)+(N6*J$6)+(N7*J$5)+(N8*J$4)+(N9*J$3)+(N10*J$2)+(N11*J$1)) + $I$4</f>
        <v>7057.46114079986</v>
      </c>
      <c r="P11">
        <f t="shared" si="3"/>
        <v>7589.0274639312747</v>
      </c>
      <c r="Q11">
        <f t="shared" si="4"/>
        <v>-954.97253606872528</v>
      </c>
      <c r="R11">
        <f t="shared" si="5"/>
        <v>911972.54464553285</v>
      </c>
      <c r="S11">
        <f t="shared" si="6"/>
        <v>911972.54464553285</v>
      </c>
      <c r="T11">
        <f t="shared" si="7"/>
        <v>281093.33584656648</v>
      </c>
    </row>
    <row r="12" spans="1:20" x14ac:dyDescent="0.5">
      <c r="A12">
        <v>523.54498291015625</v>
      </c>
      <c r="B12">
        <v>0.25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5.9374357033952663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83.527708271860021</v>
      </c>
      <c r="N12">
        <f t="shared" si="2"/>
        <v>0</v>
      </c>
      <c r="O12">
        <f t="shared" si="9"/>
        <v>1438.6471717428469</v>
      </c>
      <c r="P12">
        <f t="shared" si="3"/>
        <v>1522.1748800074977</v>
      </c>
      <c r="Q12">
        <f t="shared" si="4"/>
        <v>1522.1748800074977</v>
      </c>
      <c r="R12">
        <f t="shared" si="5"/>
        <v>2317016.3653258397</v>
      </c>
      <c r="S12">
        <f t="shared" si="6"/>
        <v>2317016.3653258397</v>
      </c>
      <c r="T12">
        <f t="shared" si="7"/>
        <v>44211.383206852108</v>
      </c>
    </row>
    <row r="13" spans="1:20" x14ac:dyDescent="0.5">
      <c r="A13">
        <v>523.55499267578125</v>
      </c>
      <c r="B13">
        <v>6</v>
      </c>
      <c r="D13">
        <f>D12 + (1/$G$6)</f>
        <v>529.802001953125</v>
      </c>
      <c r="E13">
        <v>0</v>
      </c>
      <c r="F13">
        <v>24520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11.528957474456927</v>
      </c>
      <c r="N13">
        <f t="shared" si="2"/>
        <v>0</v>
      </c>
      <c r="O13">
        <f t="shared" si="9"/>
        <v>247.09630992885982</v>
      </c>
      <c r="P13">
        <f t="shared" si="3"/>
        <v>258.62526739610746</v>
      </c>
      <c r="Q13">
        <f t="shared" si="4"/>
        <v>258.62526739610746</v>
      </c>
      <c r="R13">
        <f t="shared" si="5"/>
        <v>66887.028935708091</v>
      </c>
      <c r="S13">
        <f t="shared" si="6"/>
        <v>66887.028935708091</v>
      </c>
      <c r="T13">
        <f t="shared" si="7"/>
        <v>6108.0647503997243</v>
      </c>
    </row>
    <row r="14" spans="1:20" x14ac:dyDescent="0.5">
      <c r="A14">
        <v>523.56500244140625</v>
      </c>
      <c r="B14">
        <v>12.25</v>
      </c>
      <c r="D14">
        <f>D13 + (1/$G$6)</f>
        <v>530.302001953125</v>
      </c>
      <c r="E14">
        <v>0</v>
      </c>
      <c r="F14">
        <v>24520</v>
      </c>
      <c r="H14" s="23"/>
      <c r="I14" s="23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1.4225553112187783</v>
      </c>
      <c r="N14">
        <f t="shared" si="2"/>
        <v>0</v>
      </c>
      <c r="O14">
        <f t="shared" si="9"/>
        <v>36.863604922751684</v>
      </c>
      <c r="P14">
        <f t="shared" si="3"/>
        <v>38.286160226761204</v>
      </c>
      <c r="Q14">
        <f t="shared" si="4"/>
        <v>38.286160226761204</v>
      </c>
      <c r="R14">
        <f t="shared" si="5"/>
        <v>1465.8300649092316</v>
      </c>
      <c r="S14">
        <f t="shared" si="6"/>
        <v>1465.8300649092316</v>
      </c>
      <c r="T14">
        <f t="shared" si="7"/>
        <v>754.3839294283689</v>
      </c>
    </row>
    <row r="15" spans="1:20" x14ac:dyDescent="0.5">
      <c r="A15">
        <v>523.57501220703125</v>
      </c>
      <c r="B15">
        <v>6.5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0.1570679495414693</v>
      </c>
      <c r="N15">
        <f t="shared" si="2"/>
        <v>0</v>
      </c>
      <c r="O15">
        <f t="shared" si="9"/>
        <v>4.8780160292186521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3.75</v>
      </c>
      <c r="E16">
        <v>0</v>
      </c>
      <c r="F16">
        <v>68008083.598507866</v>
      </c>
      <c r="H16" t="s">
        <v>456</v>
      </c>
      <c r="I16">
        <f>I7/(I7+I10)</f>
        <v>0.45242162014448811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1.3333764717300219E-2</v>
      </c>
      <c r="N16">
        <f t="shared" si="2"/>
        <v>0</v>
      </c>
      <c r="O16">
        <f t="shared" si="9"/>
        <v>0.57965527001366879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13.25</v>
      </c>
      <c r="E17">
        <v>0</v>
      </c>
      <c r="F17">
        <v>68008083.58433935</v>
      </c>
      <c r="H17" t="s">
        <v>457</v>
      </c>
      <c r="I17">
        <f>I10/(I10+I7)</f>
        <v>0.54757837985551183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7.2092574722210677E-9</v>
      </c>
      <c r="N17">
        <f t="shared" si="2"/>
        <v>0</v>
      </c>
      <c r="O17">
        <f t="shared" si="9"/>
        <v>5.9800775384952425E-2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39.5</v>
      </c>
      <c r="E18">
        <v>0</v>
      </c>
      <c r="F18">
        <v>8624901.1777386423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7.2092574722210677E-9</v>
      </c>
      <c r="N18">
        <f t="shared" si="2"/>
        <v>0</v>
      </c>
      <c r="O18">
        <f t="shared" si="9"/>
        <v>3.4269440258151472E-3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78.25</v>
      </c>
      <c r="E19">
        <v>0</v>
      </c>
      <c r="H19" t="s">
        <v>444</v>
      </c>
      <c r="I19">
        <v>10480.056497175141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7.2092574722210677E-9</v>
      </c>
      <c r="N19">
        <f t="shared" si="2"/>
        <v>0</v>
      </c>
      <c r="O19">
        <f t="shared" si="9"/>
        <v>7.2092574722210677E-9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74.25</v>
      </c>
      <c r="E20">
        <v>0</v>
      </c>
      <c r="F20">
        <v>0.7880678830088288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7.2092574722210677E-9</v>
      </c>
      <c r="N20">
        <f t="shared" si="2"/>
        <v>0</v>
      </c>
      <c r="O20">
        <f t="shared" si="9"/>
        <v>7.2092574722210677E-9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35.5</v>
      </c>
      <c r="E21">
        <v>0</v>
      </c>
      <c r="F21">
        <v>0.82235748181840074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7.2092574722210677E-9</v>
      </c>
      <c r="N21">
        <f t="shared" si="2"/>
        <v>0</v>
      </c>
      <c r="O21">
        <f t="shared" si="9"/>
        <v>7.2092574722210677E-9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30.5</v>
      </c>
      <c r="E22">
        <v>0</v>
      </c>
      <c r="F22">
        <v>222627.49219116193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7.2092574722210677E-9</v>
      </c>
      <c r="N22">
        <f t="shared" si="2"/>
        <v>0</v>
      </c>
      <c r="O22">
        <f t="shared" si="9"/>
        <v>7.2092574722210677E-9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44.5</v>
      </c>
      <c r="E23">
        <v>0</v>
      </c>
      <c r="F23">
        <v>5.7388065484653534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7.2092574722210677E-9</v>
      </c>
      <c r="N23">
        <f t="shared" si="2"/>
        <v>0</v>
      </c>
      <c r="O23">
        <f t="shared" si="9"/>
        <v>7.2092574722210677E-9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46.25</v>
      </c>
      <c r="E24">
        <v>0</v>
      </c>
      <c r="F24">
        <v>7.2200180148492263</v>
      </c>
      <c r="H24" t="s">
        <v>446</v>
      </c>
      <c r="I24">
        <v>231362738.37970799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7.2092574722210677E-9</v>
      </c>
      <c r="N24">
        <f t="shared" si="2"/>
        <v>0</v>
      </c>
      <c r="O24">
        <f t="shared" si="9"/>
        <v>7.2092574722210677E-9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38.25</v>
      </c>
      <c r="E25">
        <v>0</v>
      </c>
      <c r="H25" t="s">
        <v>452</v>
      </c>
      <c r="I25">
        <v>33292985.777443707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7.2092574722210677E-9</v>
      </c>
      <c r="N25">
        <f t="shared" si="2"/>
        <v>0</v>
      </c>
      <c r="O25">
        <f t="shared" si="9"/>
        <v>7.2092574722210677E-9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24</v>
      </c>
      <c r="E26">
        <v>0</v>
      </c>
      <c r="H26" t="s">
        <v>453</v>
      </c>
      <c r="I26">
        <v>7.5751879690846806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7.2092574722210677E-9</v>
      </c>
      <c r="N26">
        <f t="shared" si="2"/>
        <v>0</v>
      </c>
      <c r="O26">
        <f t="shared" si="9"/>
        <v>7.2092574722210677E-9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11.25</v>
      </c>
      <c r="E27">
        <v>0</v>
      </c>
      <c r="H27" t="s">
        <v>474</v>
      </c>
      <c r="I27">
        <f xml:space="preserve"> 1 + 1.5*EXP(-(I22 * 0.000239 * I19))</f>
        <v>1.0000000209997428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7.2092574722210677E-9</v>
      </c>
      <c r="N27">
        <f t="shared" si="2"/>
        <v>0</v>
      </c>
      <c r="O27">
        <f t="shared" si="9"/>
        <v>7.2092574722210677E-9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3</v>
      </c>
      <c r="E28">
        <v>0</v>
      </c>
      <c r="H28" t="s">
        <v>473</v>
      </c>
      <c r="I28">
        <f>(2^0.5)*(ABS((I3*I8)-I22*I11))/((((I3*I8*(1-I8))+(I22*I11*(1-I11))))^0.5)</f>
        <v>1.4102139466286174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7.2092574722210677E-9</v>
      </c>
      <c r="N28">
        <f t="shared" si="2"/>
        <v>0</v>
      </c>
      <c r="O28">
        <f t="shared" si="9"/>
        <v>7.2092574722210677E-9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13.5</v>
      </c>
      <c r="H29" t="s">
        <v>475</v>
      </c>
      <c r="I29">
        <f>(I24-I25)/I25</f>
        <v>5.9492937619448449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7.2092574722210677E-9</v>
      </c>
      <c r="N29">
        <f t="shared" si="2"/>
        <v>0</v>
      </c>
      <c r="O29">
        <f t="shared" si="9"/>
        <v>7.2092574722210677E-9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57.5</v>
      </c>
      <c r="H30" t="s">
        <v>476</v>
      </c>
      <c r="I30">
        <f>(I25-I6)/I6</f>
        <v>2.8600988258446627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7.2092574722210677E-9</v>
      </c>
      <c r="N30">
        <f t="shared" si="2"/>
        <v>0</v>
      </c>
      <c r="O30">
        <f t="shared" si="9"/>
        <v>7.2092574722210677E-9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105.5</v>
      </c>
      <c r="H31" t="s">
        <v>477</v>
      </c>
      <c r="I31">
        <f>(0.25* 0.0058*I22*I19)*EXP(-((I17-0.5)^2)/(2*((0.174318)^2)))</f>
        <v>105.70444013327443</v>
      </c>
    </row>
    <row r="32" spans="1:20" x14ac:dyDescent="0.5">
      <c r="A32">
        <v>523.7449951171875</v>
      </c>
      <c r="B32">
        <v>136.30000305175781</v>
      </c>
      <c r="H32" t="s">
        <v>500</v>
      </c>
      <c r="I32">
        <f xml:space="preserve"> ($R$69 / 100)^-1</f>
        <v>0.24811181839008248</v>
      </c>
    </row>
    <row r="33" spans="1:9" x14ac:dyDescent="0.5">
      <c r="A33">
        <v>523.7550048828125</v>
      </c>
      <c r="B33">
        <v>300.20001220703125</v>
      </c>
      <c r="F33">
        <v>7651</v>
      </c>
      <c r="H33" t="s">
        <v>501</v>
      </c>
      <c r="I33">
        <f xml:space="preserve"> ($R$72 / 100)^-1</f>
        <v>0.29937708663031731</v>
      </c>
    </row>
    <row r="34" spans="1:9" x14ac:dyDescent="0.5">
      <c r="A34">
        <v>523.7650146484375</v>
      </c>
      <c r="B34">
        <v>622.29998779296875</v>
      </c>
    </row>
    <row r="35" spans="1:9" ht="14.7" thickBot="1" x14ac:dyDescent="0.55000000000000004">
      <c r="A35">
        <v>523.7750244140625</v>
      </c>
      <c r="B35">
        <v>717</v>
      </c>
    </row>
    <row r="36" spans="1:9" x14ac:dyDescent="0.5">
      <c r="A36">
        <v>523.78497314453125</v>
      </c>
      <c r="B36">
        <v>525.5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381</v>
      </c>
      <c r="G37" s="13" t="s">
        <v>462</v>
      </c>
      <c r="H37">
        <f>AVERAGE(K101:K110)</f>
        <v>4.0613793155852376</v>
      </c>
      <c r="I37" s="19">
        <f>STDEV(K101:K110)</f>
        <v>1.2019885855157491</v>
      </c>
    </row>
    <row r="38" spans="1:9" x14ac:dyDescent="0.5">
      <c r="A38">
        <v>523.80499267578125</v>
      </c>
      <c r="B38">
        <v>325.20001220703125</v>
      </c>
      <c r="G38" s="13" t="s">
        <v>464</v>
      </c>
      <c r="H38">
        <f>AVERAGE(M101:M110)</f>
        <v>5.6992091061444805</v>
      </c>
      <c r="I38" s="19">
        <f>STDEV(M101:M110)</f>
        <v>0.24815279913379601</v>
      </c>
    </row>
    <row r="39" spans="1:9" x14ac:dyDescent="0.5">
      <c r="A39">
        <v>523.81500244140625</v>
      </c>
      <c r="B39">
        <v>356.29998779296875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515.70001220703125</v>
      </c>
      <c r="G40" s="13" t="s">
        <v>509</v>
      </c>
      <c r="H40">
        <f>AVERAGE(Q101:Q110)</f>
        <v>0.31982104596523292</v>
      </c>
      <c r="I40" s="19">
        <f>STDEV(Q101:Q110)</f>
        <v>0.18578557229086062</v>
      </c>
    </row>
    <row r="41" spans="1:9" x14ac:dyDescent="0.5">
      <c r="A41">
        <v>523.83502197265625</v>
      </c>
      <c r="B41">
        <v>684.29998779296875</v>
      </c>
      <c r="G41" s="13" t="s">
        <v>510</v>
      </c>
      <c r="H41">
        <f>AVERAGE(R101:R110)</f>
        <v>0.68017895403476714</v>
      </c>
      <c r="I41" s="19">
        <f>STDEV(R101:R110)</f>
        <v>0.1857855722908611</v>
      </c>
    </row>
    <row r="42" spans="1:9" ht="14.7" thickBot="1" x14ac:dyDescent="0.55000000000000004">
      <c r="A42">
        <v>523.844970703125</v>
      </c>
      <c r="B42">
        <v>818.5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829.70001220703125</v>
      </c>
      <c r="F43">
        <v>66.296240671864751</v>
      </c>
    </row>
    <row r="44" spans="1:9" x14ac:dyDescent="0.5">
      <c r="A44">
        <v>523.864990234375</v>
      </c>
      <c r="B44">
        <v>572.29998779296875</v>
      </c>
      <c r="F44">
        <f xml:space="preserve"> $F$51 / 2</f>
        <v>66.296240671864751</v>
      </c>
    </row>
    <row r="45" spans="1:9" x14ac:dyDescent="0.5">
      <c r="A45">
        <v>523.875</v>
      </c>
      <c r="B45">
        <v>245.30000305175781</v>
      </c>
    </row>
    <row r="46" spans="1:9" x14ac:dyDescent="0.5">
      <c r="A46">
        <v>523.885009765625</v>
      </c>
      <c r="B46">
        <v>89.75</v>
      </c>
    </row>
    <row r="47" spans="1:9" x14ac:dyDescent="0.5">
      <c r="A47">
        <v>523.89501953125</v>
      </c>
      <c r="B47">
        <v>59</v>
      </c>
    </row>
    <row r="48" spans="1:9" x14ac:dyDescent="0.5">
      <c r="A48">
        <v>523.905029296875</v>
      </c>
      <c r="B48">
        <v>89.25</v>
      </c>
    </row>
    <row r="49" spans="1:16" x14ac:dyDescent="0.5">
      <c r="A49">
        <v>523.91497802734375</v>
      </c>
      <c r="B49">
        <v>129.80000305175781</v>
      </c>
    </row>
    <row r="50" spans="1:16" x14ac:dyDescent="0.5">
      <c r="A50">
        <v>523.92498779296875</v>
      </c>
      <c r="B50">
        <v>101.80000305175781</v>
      </c>
      <c r="E50" t="s">
        <v>440</v>
      </c>
      <c r="F50">
        <f>MEDIAN(F54:F69)</f>
        <v>88.5</v>
      </c>
    </row>
    <row r="51" spans="1:16" x14ac:dyDescent="0.5">
      <c r="A51">
        <v>523.93499755859375</v>
      </c>
      <c r="B51">
        <v>56.75</v>
      </c>
      <c r="E51" t="s">
        <v>441</v>
      </c>
      <c r="F51">
        <f>AVERAGE(F54:F69)</f>
        <v>132.5924813437295</v>
      </c>
    </row>
    <row r="52" spans="1:16" x14ac:dyDescent="0.5">
      <c r="A52">
        <v>523.94500732421875</v>
      </c>
      <c r="B52">
        <v>48.25</v>
      </c>
      <c r="E52" t="s">
        <v>442</v>
      </c>
      <c r="F52">
        <f>SUM(E$1:E$13)</f>
        <v>927485</v>
      </c>
    </row>
    <row r="53" spans="1:16" x14ac:dyDescent="0.5">
      <c r="A53">
        <v>523.95501708984375</v>
      </c>
      <c r="B53">
        <v>39.75</v>
      </c>
      <c r="E53" t="s">
        <v>443</v>
      </c>
      <c r="F53">
        <f>ABS(F52/F50)</f>
        <v>10480.056497175141</v>
      </c>
    </row>
    <row r="54" spans="1:16" x14ac:dyDescent="0.5">
      <c r="A54">
        <v>523.96502685546875</v>
      </c>
      <c r="B54">
        <v>22.75</v>
      </c>
      <c r="F54">
        <f>AVERAGE(B1:B10)</f>
        <v>12.725</v>
      </c>
    </row>
    <row r="55" spans="1:16" x14ac:dyDescent="0.5">
      <c r="A55">
        <v>523.9749755859375</v>
      </c>
      <c r="B55">
        <v>15.75</v>
      </c>
      <c r="F55">
        <v>49</v>
      </c>
    </row>
    <row r="56" spans="1:16" x14ac:dyDescent="0.5">
      <c r="A56">
        <v>523.9849853515625</v>
      </c>
      <c r="B56">
        <v>32.25</v>
      </c>
      <c r="F56">
        <v>37.25</v>
      </c>
    </row>
    <row r="57" spans="1:16" x14ac:dyDescent="0.5">
      <c r="A57">
        <v>523.9949951171875</v>
      </c>
      <c r="B57">
        <v>68</v>
      </c>
      <c r="F57">
        <v>126.5</v>
      </c>
    </row>
    <row r="58" spans="1:16" x14ac:dyDescent="0.5">
      <c r="A58">
        <v>524.0050048828125</v>
      </c>
      <c r="B58">
        <v>82.75</v>
      </c>
      <c r="F58">
        <v>88.5</v>
      </c>
    </row>
    <row r="59" spans="1:16" x14ac:dyDescent="0.5">
      <c r="A59">
        <v>524.0150146484375</v>
      </c>
      <c r="B59">
        <v>49</v>
      </c>
      <c r="F59">
        <v>198.19999694824219</v>
      </c>
    </row>
    <row r="60" spans="1:16" x14ac:dyDescent="0.5">
      <c r="A60">
        <v>524.0250244140625</v>
      </c>
      <c r="B60">
        <v>21.5</v>
      </c>
      <c r="F60">
        <v>218.5</v>
      </c>
    </row>
    <row r="61" spans="1:16" x14ac:dyDescent="0.5">
      <c r="A61">
        <v>524.03497314453125</v>
      </c>
      <c r="B61">
        <v>21</v>
      </c>
      <c r="F61">
        <v>337.29998779296875</v>
      </c>
    </row>
    <row r="62" spans="1:16" x14ac:dyDescent="0.5">
      <c r="A62">
        <v>524.04498291015625</v>
      </c>
      <c r="B62">
        <v>18</v>
      </c>
      <c r="F62">
        <v>181.5</v>
      </c>
    </row>
    <row r="63" spans="1:16" x14ac:dyDescent="0.5">
      <c r="A63">
        <v>524.05499267578125</v>
      </c>
      <c r="B63">
        <v>19.5</v>
      </c>
      <c r="F63">
        <v>84.25</v>
      </c>
    </row>
    <row r="64" spans="1:16" x14ac:dyDescent="0.5">
      <c r="A64">
        <v>524.06500244140625</v>
      </c>
      <c r="B64">
        <v>17.5</v>
      </c>
      <c r="F64">
        <v>26.5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16</v>
      </c>
      <c r="F65">
        <v>54.25</v>
      </c>
      <c r="I65" t="s">
        <v>493</v>
      </c>
      <c r="L65">
        <v>0.99995753032866563</v>
      </c>
      <c r="M65">
        <v>0.99981173463499839</v>
      </c>
      <c r="N65">
        <v>0.99999042005864336</v>
      </c>
      <c r="O65">
        <v>0.99991506246100414</v>
      </c>
      <c r="P65">
        <v>0.99986197649913167</v>
      </c>
    </row>
    <row r="66" spans="1:20" x14ac:dyDescent="0.5">
      <c r="A66">
        <v>524.08502197265625</v>
      </c>
      <c r="B66">
        <v>35.75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41.5</v>
      </c>
      <c r="I67" t="s">
        <v>478</v>
      </c>
      <c r="J67">
        <v>5.7388065484653534</v>
      </c>
      <c r="K67">
        <v>2.4418229715155513</v>
      </c>
      <c r="L67">
        <v>2.3502140062608565</v>
      </c>
      <c r="M67">
        <v>2.3060041352041671</v>
      </c>
      <c r="N67">
        <v>0.10795267871396497</v>
      </c>
      <c r="O67">
        <v>11.369660418216743</v>
      </c>
      <c r="P67">
        <v>4.6665665143897389E-2</v>
      </c>
      <c r="Q67" t="s">
        <v>486</v>
      </c>
      <c r="R67">
        <v>42.549316672271047</v>
      </c>
      <c r="S67">
        <v>0.52682847091601381</v>
      </c>
      <c r="T67" s="12" t="s">
        <v>492</v>
      </c>
    </row>
    <row r="68" spans="1:20" x14ac:dyDescent="0.5">
      <c r="A68">
        <v>524.10400390625</v>
      </c>
      <c r="B68">
        <v>19.5</v>
      </c>
      <c r="F68">
        <f>AVERAGE(B$576:B$586)</f>
        <v>309.22727272727275</v>
      </c>
      <c r="I68" t="s">
        <v>479</v>
      </c>
      <c r="J68">
        <v>0.7880678830088288</v>
      </c>
      <c r="K68">
        <v>1.2502443282391404E-2</v>
      </c>
      <c r="L68">
        <v>63.033110025682213</v>
      </c>
      <c r="M68">
        <v>2.3060041352041671</v>
      </c>
      <c r="N68">
        <v>0.75923719709947868</v>
      </c>
      <c r="O68">
        <v>0.81689856891817891</v>
      </c>
      <c r="P68">
        <v>4.4619347725774243E-12</v>
      </c>
      <c r="Q68" t="s">
        <v>486</v>
      </c>
      <c r="R68">
        <v>1.5864678096837679</v>
      </c>
      <c r="S68">
        <v>2.4378648937120731E-10</v>
      </c>
      <c r="T68" t="s">
        <v>486</v>
      </c>
    </row>
    <row r="69" spans="1:20" x14ac:dyDescent="0.5">
      <c r="A69">
        <v>524.114990234375</v>
      </c>
      <c r="B69">
        <v>16.75</v>
      </c>
      <c r="I69" t="s">
        <v>480</v>
      </c>
      <c r="J69">
        <v>222627.49219116193</v>
      </c>
      <c r="K69">
        <v>897286.93149612891</v>
      </c>
      <c r="L69">
        <v>0.24811181839008251</v>
      </c>
      <c r="M69">
        <v>2.3060041352041671</v>
      </c>
      <c r="N69">
        <v>-1846519.8823035695</v>
      </c>
      <c r="O69">
        <v>2291774.8666858934</v>
      </c>
      <c r="P69">
        <v>0.81029787746022119</v>
      </c>
      <c r="Q69" s="12" t="s">
        <v>492</v>
      </c>
      <c r="R69">
        <v>403.04408169214884</v>
      </c>
      <c r="S69">
        <v>0.9999912465920634</v>
      </c>
      <c r="T69" s="12" t="s">
        <v>492</v>
      </c>
    </row>
    <row r="70" spans="1:20" x14ac:dyDescent="0.5">
      <c r="A70">
        <v>524.125</v>
      </c>
      <c r="B70">
        <v>35</v>
      </c>
      <c r="I70" t="s">
        <v>481</v>
      </c>
      <c r="J70">
        <v>7.2200179100036621</v>
      </c>
      <c r="K70">
        <v>0.78403755750383175</v>
      </c>
      <c r="L70">
        <v>9.208765372146571</v>
      </c>
      <c r="M70">
        <v>2.3060041352041671</v>
      </c>
      <c r="N70">
        <v>5.4120240602444509</v>
      </c>
      <c r="O70">
        <v>9.0280117597628724</v>
      </c>
      <c r="P70">
        <v>1.5651440238659404E-5</v>
      </c>
      <c r="Q70" t="s">
        <v>486</v>
      </c>
      <c r="R70">
        <v>10.859219011320072</v>
      </c>
      <c r="S70">
        <v>7.1823340524921806E-4</v>
      </c>
      <c r="T70" t="s">
        <v>486</v>
      </c>
    </row>
    <row r="71" spans="1:20" x14ac:dyDescent="0.5">
      <c r="A71">
        <v>524.135009765625</v>
      </c>
      <c r="B71">
        <v>52.5</v>
      </c>
      <c r="I71" t="s">
        <v>482</v>
      </c>
      <c r="J71">
        <v>0.82235747575759888</v>
      </c>
      <c r="K71">
        <v>0.52143559388110261</v>
      </c>
      <c r="L71">
        <v>1.5771026861375179</v>
      </c>
      <c r="M71">
        <v>2.3060041352041671</v>
      </c>
      <c r="N71">
        <v>-0.38007515997486446</v>
      </c>
      <c r="O71">
        <v>2.0247901114900624</v>
      </c>
      <c r="P71">
        <v>0.15342296926669749</v>
      </c>
      <c r="Q71" s="12" t="s">
        <v>492</v>
      </c>
      <c r="R71">
        <v>63.407412135547105</v>
      </c>
      <c r="S71">
        <v>0.85033268514009541</v>
      </c>
      <c r="T71" s="12" t="s">
        <v>492</v>
      </c>
    </row>
    <row r="72" spans="1:20" x14ac:dyDescent="0.5">
      <c r="A72">
        <v>524.14398193359375</v>
      </c>
      <c r="B72">
        <v>55.75</v>
      </c>
      <c r="I72" t="s">
        <v>483</v>
      </c>
      <c r="J72">
        <v>269452.20134793606</v>
      </c>
      <c r="K72">
        <v>900042.83354078571</v>
      </c>
      <c r="L72">
        <v>0.29937708663031731</v>
      </c>
      <c r="M72">
        <v>2.3060041352041671</v>
      </c>
      <c r="N72">
        <v>-1806050.2946579917</v>
      </c>
      <c r="O72">
        <v>2344954.6973538636</v>
      </c>
      <c r="P72">
        <v>0.77228263668051012</v>
      </c>
      <c r="Q72" s="12" t="s">
        <v>492</v>
      </c>
      <c r="R72">
        <v>334.0268994049099</v>
      </c>
      <c r="S72">
        <v>0.99997347284995008</v>
      </c>
      <c r="T72" s="12" t="s">
        <v>492</v>
      </c>
    </row>
    <row r="73" spans="1:20" x14ac:dyDescent="0.5">
      <c r="A73">
        <v>524.15399169921875</v>
      </c>
      <c r="B73">
        <v>36</v>
      </c>
    </row>
    <row r="74" spans="1:20" x14ac:dyDescent="0.5">
      <c r="A74">
        <v>524.16400146484375</v>
      </c>
      <c r="B74">
        <v>29.75</v>
      </c>
    </row>
    <row r="75" spans="1:20" x14ac:dyDescent="0.5">
      <c r="A75">
        <v>524.17401123046875</v>
      </c>
      <c r="B75">
        <v>47.5</v>
      </c>
    </row>
    <row r="76" spans="1:20" x14ac:dyDescent="0.5">
      <c r="A76">
        <v>524.18402099609375</v>
      </c>
      <c r="B76">
        <v>49.25</v>
      </c>
    </row>
    <row r="77" spans="1:20" x14ac:dyDescent="0.5">
      <c r="A77">
        <v>524.1939697265625</v>
      </c>
      <c r="B77">
        <v>34.25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27.25</v>
      </c>
      <c r="I78">
        <f>MIN(I32:I34)</f>
        <v>0.24811181839008248</v>
      </c>
      <c r="J78">
        <f>I30</f>
        <v>2.8600988258446627</v>
      </c>
      <c r="K78">
        <f>I28</f>
        <v>1.4102139466286174</v>
      </c>
    </row>
    <row r="79" spans="1:20" x14ac:dyDescent="0.5">
      <c r="A79">
        <v>524.2139892578125</v>
      </c>
      <c r="B79">
        <v>23</v>
      </c>
      <c r="I79">
        <f>8</f>
        <v>8</v>
      </c>
      <c r="J79">
        <f>J80*2</f>
        <v>211.40888026654886</v>
      </c>
      <c r="K79">
        <v>2</v>
      </c>
    </row>
    <row r="80" spans="1:20" x14ac:dyDescent="0.5">
      <c r="A80">
        <v>524.2239990234375</v>
      </c>
      <c r="B80">
        <v>41.75</v>
      </c>
      <c r="I80">
        <f>4</f>
        <v>4</v>
      </c>
      <c r="J80">
        <f>I31</f>
        <v>105.70444013327443</v>
      </c>
      <c r="K80">
        <v>1.5</v>
      </c>
    </row>
    <row r="81" spans="1:11" x14ac:dyDescent="0.5">
      <c r="A81">
        <v>524.2340087890625</v>
      </c>
      <c r="B81">
        <v>70.5</v>
      </c>
      <c r="I81">
        <f>2</f>
        <v>2</v>
      </c>
      <c r="J81">
        <f>J80/2</f>
        <v>52.852220066637216</v>
      </c>
      <c r="K81">
        <v>1</v>
      </c>
    </row>
    <row r="82" spans="1:11" x14ac:dyDescent="0.5">
      <c r="A82">
        <v>524.2440185546875</v>
      </c>
      <c r="B82">
        <v>125</v>
      </c>
    </row>
    <row r="83" spans="1:11" x14ac:dyDescent="0.5">
      <c r="A83">
        <v>524.2540283203125</v>
      </c>
      <c r="B83">
        <v>522.79998779296875</v>
      </c>
    </row>
    <row r="84" spans="1:11" x14ac:dyDescent="0.5">
      <c r="A84">
        <v>524.26397705078125</v>
      </c>
      <c r="B84">
        <v>1247</v>
      </c>
    </row>
    <row r="85" spans="1:11" x14ac:dyDescent="0.5">
      <c r="A85">
        <v>524.27398681640625</v>
      </c>
      <c r="B85">
        <v>1648</v>
      </c>
    </row>
    <row r="86" spans="1:11" x14ac:dyDescent="0.5">
      <c r="A86">
        <v>524.28399658203125</v>
      </c>
      <c r="B86">
        <v>1345</v>
      </c>
    </row>
    <row r="87" spans="1:11" x14ac:dyDescent="0.5">
      <c r="A87">
        <v>524.29400634765625</v>
      </c>
      <c r="B87">
        <v>695.70001220703125</v>
      </c>
    </row>
    <row r="88" spans="1:11" x14ac:dyDescent="0.5">
      <c r="A88">
        <v>524.30401611328125</v>
      </c>
      <c r="B88">
        <v>285.70001220703125</v>
      </c>
    </row>
    <row r="89" spans="1:11" x14ac:dyDescent="0.5">
      <c r="A89">
        <v>524.31402587890625</v>
      </c>
      <c r="B89">
        <v>177.80000305175781</v>
      </c>
      <c r="I89">
        <v>33292985.777443707</v>
      </c>
    </row>
    <row r="90" spans="1:11" x14ac:dyDescent="0.5">
      <c r="A90">
        <v>524.323974609375</v>
      </c>
      <c r="B90">
        <v>252.5</v>
      </c>
      <c r="H90" t="s">
        <v>505</v>
      </c>
      <c r="I90">
        <f>((MIN(I24:I25)-I6)/(I98-I97))/((I6/(I96-I98)))</f>
        <v>1.9067325505631085</v>
      </c>
    </row>
    <row r="91" spans="1:11" x14ac:dyDescent="0.5">
      <c r="A91">
        <v>524.333984375</v>
      </c>
      <c r="B91">
        <v>594.5</v>
      </c>
      <c r="H91" t="s">
        <v>506</v>
      </c>
      <c r="I91">
        <f>_xlfn.F.DIST(I90,I96-I97,I96-I98,FALSE)</f>
        <v>0.14123564472993189</v>
      </c>
    </row>
    <row r="92" spans="1:11" x14ac:dyDescent="0.5">
      <c r="A92">
        <v>524.343994140625</v>
      </c>
      <c r="B92">
        <v>990</v>
      </c>
      <c r="I92">
        <f>ROUND(I91,3-(1+INT(LOG10(I91))))</f>
        <v>0.14099999999999999</v>
      </c>
    </row>
    <row r="93" spans="1:11" x14ac:dyDescent="0.5">
      <c r="A93">
        <v>524.35400390625</v>
      </c>
      <c r="B93">
        <v>964.79998779296875</v>
      </c>
    </row>
    <row r="94" spans="1:11" x14ac:dyDescent="0.5">
      <c r="A94">
        <v>524.364013671875</v>
      </c>
      <c r="B94">
        <v>545.70001220703125</v>
      </c>
    </row>
    <row r="95" spans="1:11" x14ac:dyDescent="0.5">
      <c r="A95">
        <v>524.3740234375</v>
      </c>
      <c r="B95">
        <v>209.80000305175781</v>
      </c>
      <c r="I95" t="e">
        <f>ROUND(I94,3-(1+INT(LOG10(I94))))</f>
        <v>#NUM!</v>
      </c>
    </row>
    <row r="96" spans="1:11" x14ac:dyDescent="0.5">
      <c r="A96">
        <v>524.38397216796875</v>
      </c>
      <c r="B96">
        <v>109.5</v>
      </c>
      <c r="H96" t="s">
        <v>504</v>
      </c>
      <c r="I96">
        <v>9</v>
      </c>
    </row>
    <row r="97" spans="1:19" x14ac:dyDescent="0.5">
      <c r="A97">
        <v>524.39398193359375</v>
      </c>
      <c r="B97">
        <v>84.75</v>
      </c>
      <c r="H97" t="s">
        <v>23</v>
      </c>
      <c r="I97">
        <v>4</v>
      </c>
      <c r="J97" t="s">
        <v>468</v>
      </c>
      <c r="K97">
        <f>AVERAGE(K101:K120)</f>
        <v>4.0613793155852376</v>
      </c>
      <c r="L97">
        <f t="shared" ref="L97:P97" si="10">AVERAGE(L101:L120)</f>
        <v>156368.64491558642</v>
      </c>
      <c r="M97">
        <f t="shared" si="10"/>
        <v>5.6992091061444805</v>
      </c>
      <c r="N97">
        <f t="shared" si="10"/>
        <v>334742.47856565082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54</v>
      </c>
      <c r="H98" t="s">
        <v>24</v>
      </c>
      <c r="I98">
        <v>7</v>
      </c>
      <c r="J98" t="s">
        <v>469</v>
      </c>
      <c r="K98">
        <f>K99/AVERAGE(K101:K120)</f>
        <v>0.2959557559431123</v>
      </c>
      <c r="L98">
        <f t="shared" ref="L98:P98" si="11">L99/AVERAGE(L101:L120)</f>
        <v>0.58445228286864848</v>
      </c>
      <c r="M98">
        <f t="shared" si="11"/>
        <v>4.3541620339259943E-2</v>
      </c>
      <c r="N98">
        <f t="shared" si="11"/>
        <v>0.2866059750597576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21.5</v>
      </c>
      <c r="H99" t="s">
        <v>1</v>
      </c>
      <c r="I99">
        <v>10</v>
      </c>
      <c r="J99" t="s">
        <v>460</v>
      </c>
      <c r="K99">
        <f>STDEV(K101:K120)</f>
        <v>1.2019885855157491</v>
      </c>
      <c r="L99">
        <f t="shared" ref="L99:P99" si="12">STDEV(L101:L120)</f>
        <v>91390.011489991564</v>
      </c>
      <c r="M99">
        <f t="shared" si="12"/>
        <v>0.24815279913379601</v>
      </c>
      <c r="N99">
        <f t="shared" si="12"/>
        <v>95939.194463228356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5.75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9</v>
      </c>
      <c r="J101">
        <v>1</v>
      </c>
      <c r="K101">
        <v>5.0991426020869381</v>
      </c>
      <c r="L101">
        <v>135908.80468798225</v>
      </c>
      <c r="M101">
        <v>5.4541581214323385</v>
      </c>
      <c r="N101">
        <v>353668.99706536962</v>
      </c>
      <c r="Q101">
        <f>L101/SUM(P101,N101,L101)</f>
        <v>0.2776040992897239</v>
      </c>
      <c r="R101">
        <f>N101/SUM(P101,N101,L101)</f>
        <v>0.72239590071027615</v>
      </c>
      <c r="S101">
        <f>P101/SUM(P101,N101,L101)</f>
        <v>0</v>
      </c>
    </row>
    <row r="102" spans="1:19" x14ac:dyDescent="0.5">
      <c r="A102">
        <v>524.4439697265625</v>
      </c>
      <c r="B102">
        <v>9</v>
      </c>
      <c r="J102">
        <v>2</v>
      </c>
      <c r="K102">
        <v>4.5694979812362835</v>
      </c>
      <c r="L102">
        <v>164821.70514496564</v>
      </c>
      <c r="M102">
        <v>5.3762961370303044</v>
      </c>
      <c r="N102">
        <v>318086.61511460913</v>
      </c>
      <c r="Q102">
        <f t="shared" ref="Q102:Q120" si="13">L102/SUM(P102,N102,L102)</f>
        <v>0.34131055156881546</v>
      </c>
      <c r="R102">
        <f t="shared" ref="R102:R120" si="14">N102/SUM(P102,N102,L102)</f>
        <v>0.65868944843118449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3.25</v>
      </c>
      <c r="J103">
        <v>3</v>
      </c>
      <c r="K103">
        <v>4.0791250167031059</v>
      </c>
      <c r="L103">
        <v>119781.77449218492</v>
      </c>
      <c r="M103">
        <v>5.789404603170448</v>
      </c>
      <c r="N103">
        <v>359199.72654615395</v>
      </c>
      <c r="Q103">
        <f t="shared" si="13"/>
        <v>0.25007599298202809</v>
      </c>
      <c r="R103">
        <f t="shared" si="14"/>
        <v>0.74992400701797191</v>
      </c>
      <c r="S103">
        <f t="shared" si="15"/>
        <v>0</v>
      </c>
    </row>
    <row r="104" spans="1:19" x14ac:dyDescent="0.5">
      <c r="A104">
        <v>524.4639892578125</v>
      </c>
      <c r="B104">
        <v>8</v>
      </c>
      <c r="J104">
        <v>4</v>
      </c>
      <c r="K104">
        <v>4.7296017210910701</v>
      </c>
      <c r="L104">
        <v>269194.07944717561</v>
      </c>
      <c r="M104">
        <v>5.9374358333748987</v>
      </c>
      <c r="N104">
        <v>203970.81163748296</v>
      </c>
      <c r="Q104">
        <f t="shared" si="13"/>
        <v>0.5689223450837384</v>
      </c>
      <c r="R104">
        <f t="shared" si="14"/>
        <v>0.4310776549162616</v>
      </c>
      <c r="S104">
        <f t="shared" si="15"/>
        <v>0</v>
      </c>
    </row>
    <row r="105" spans="1:19" x14ac:dyDescent="0.5">
      <c r="A105">
        <v>524.4739990234375</v>
      </c>
      <c r="B105">
        <v>30.5</v>
      </c>
      <c r="J105">
        <v>5</v>
      </c>
      <c r="K105">
        <v>3.90484693165125</v>
      </c>
      <c r="L105">
        <v>110204.78265695185</v>
      </c>
      <c r="M105">
        <v>5.8309078413081457</v>
      </c>
      <c r="N105">
        <v>376546.12815011764</v>
      </c>
      <c r="Q105">
        <f t="shared" si="13"/>
        <v>0.22640899114954721</v>
      </c>
      <c r="R105">
        <f t="shared" si="14"/>
        <v>0.77359100885045273</v>
      </c>
      <c r="S105">
        <f t="shared" si="15"/>
        <v>0</v>
      </c>
    </row>
    <row r="106" spans="1:19" x14ac:dyDescent="0.5">
      <c r="A106">
        <v>524.4840087890625</v>
      </c>
      <c r="B106">
        <v>45</v>
      </c>
      <c r="J106">
        <v>6</v>
      </c>
      <c r="K106">
        <v>4.8954609774104467</v>
      </c>
      <c r="L106">
        <v>307473.78744559211</v>
      </c>
      <c r="M106">
        <v>5.9374358333748987</v>
      </c>
      <c r="N106">
        <v>195507.00882178202</v>
      </c>
      <c r="Q106">
        <f t="shared" si="13"/>
        <v>0.61130323409433995</v>
      </c>
      <c r="R106">
        <f t="shared" si="14"/>
        <v>0.38869676590566005</v>
      </c>
      <c r="S106">
        <f t="shared" si="15"/>
        <v>0</v>
      </c>
    </row>
    <row r="107" spans="1:19" x14ac:dyDescent="0.5">
      <c r="A107">
        <v>524.4940185546875</v>
      </c>
      <c r="B107">
        <v>34</v>
      </c>
      <c r="J107">
        <v>7</v>
      </c>
      <c r="K107">
        <v>4.1117844041286986</v>
      </c>
      <c r="L107">
        <v>159733.49415532517</v>
      </c>
      <c r="M107">
        <v>5.8506825700893028</v>
      </c>
      <c r="N107">
        <v>343443.33112213219</v>
      </c>
      <c r="Q107">
        <f t="shared" si="13"/>
        <v>0.3174500218034611</v>
      </c>
      <c r="R107">
        <f t="shared" si="14"/>
        <v>0.68254997819653895</v>
      </c>
      <c r="S107">
        <f t="shared" si="15"/>
        <v>0</v>
      </c>
    </row>
    <row r="108" spans="1:19" x14ac:dyDescent="0.5">
      <c r="A108">
        <v>524.5040283203125</v>
      </c>
      <c r="B108">
        <v>25</v>
      </c>
      <c r="J108">
        <v>8</v>
      </c>
      <c r="K108">
        <v>3.8398388148248093</v>
      </c>
      <c r="L108">
        <v>73940.528934524627</v>
      </c>
      <c r="M108">
        <v>5.5732789915370846</v>
      </c>
      <c r="N108">
        <v>410237.22093439224</v>
      </c>
      <c r="Q108">
        <f t="shared" si="13"/>
        <v>0.15271360353618646</v>
      </c>
      <c r="R108">
        <f t="shared" si="14"/>
        <v>0.84728639646381354</v>
      </c>
      <c r="S108">
        <f t="shared" si="15"/>
        <v>0</v>
      </c>
    </row>
    <row r="109" spans="1:19" x14ac:dyDescent="0.5">
      <c r="A109">
        <v>524.51397705078125</v>
      </c>
      <c r="B109">
        <v>34.25</v>
      </c>
      <c r="J109">
        <v>9</v>
      </c>
      <c r="K109">
        <v>0.86192557907347689</v>
      </c>
      <c r="L109">
        <v>0</v>
      </c>
      <c r="M109">
        <v>5.3050552967524798</v>
      </c>
      <c r="N109">
        <v>517312.74491653219</v>
      </c>
      <c r="Q109">
        <f t="shared" si="13"/>
        <v>0</v>
      </c>
      <c r="R109">
        <f t="shared" si="14"/>
        <v>1</v>
      </c>
      <c r="S109">
        <f t="shared" si="15"/>
        <v>0</v>
      </c>
    </row>
    <row r="110" spans="1:19" x14ac:dyDescent="0.5">
      <c r="A110">
        <v>524.52398681640625</v>
      </c>
      <c r="B110">
        <v>37.25</v>
      </c>
      <c r="J110">
        <v>10</v>
      </c>
      <c r="K110">
        <v>4.5225691276462952</v>
      </c>
      <c r="L110">
        <v>222627.49219116193</v>
      </c>
      <c r="M110">
        <v>5.9374358333748987</v>
      </c>
      <c r="N110">
        <v>269452.20134793606</v>
      </c>
      <c r="Q110">
        <f t="shared" si="13"/>
        <v>0.45242162014448811</v>
      </c>
      <c r="R110">
        <f t="shared" si="14"/>
        <v>0.54757837985551183</v>
      </c>
      <c r="S110">
        <f t="shared" si="15"/>
        <v>0</v>
      </c>
    </row>
    <row r="111" spans="1:19" x14ac:dyDescent="0.5">
      <c r="A111">
        <v>524.53399658203125</v>
      </c>
      <c r="B111">
        <v>20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3.75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18.5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54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64.25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47.25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32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25.25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22.25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33.75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44.5</v>
      </c>
    </row>
    <row r="122" spans="1:19" x14ac:dyDescent="0.5">
      <c r="A122">
        <v>524.64398193359375</v>
      </c>
      <c r="B122">
        <v>24.75</v>
      </c>
    </row>
    <row r="123" spans="1:19" x14ac:dyDescent="0.5">
      <c r="A123">
        <v>524.65399169921875</v>
      </c>
      <c r="B123">
        <v>3.5</v>
      </c>
    </row>
    <row r="124" spans="1:19" x14ac:dyDescent="0.5">
      <c r="A124">
        <v>524.66400146484375</v>
      </c>
      <c r="B124">
        <v>31</v>
      </c>
    </row>
    <row r="125" spans="1:19" x14ac:dyDescent="0.5">
      <c r="A125">
        <v>524.67401123046875</v>
      </c>
      <c r="B125">
        <v>74.75</v>
      </c>
    </row>
    <row r="126" spans="1:19" x14ac:dyDescent="0.5">
      <c r="A126">
        <v>524.68402099609375</v>
      </c>
      <c r="B126">
        <v>67.75</v>
      </c>
    </row>
    <row r="127" spans="1:19" x14ac:dyDescent="0.5">
      <c r="A127">
        <v>524.6939697265625</v>
      </c>
      <c r="B127">
        <v>61</v>
      </c>
    </row>
    <row r="128" spans="1:19" x14ac:dyDescent="0.5">
      <c r="A128">
        <v>524.7039794921875</v>
      </c>
      <c r="B128">
        <v>82.75</v>
      </c>
    </row>
    <row r="129" spans="1:2" x14ac:dyDescent="0.5">
      <c r="A129">
        <v>524.7139892578125</v>
      </c>
      <c r="B129">
        <v>108.5</v>
      </c>
    </row>
    <row r="130" spans="1:2" x14ac:dyDescent="0.5">
      <c r="A130">
        <v>524.7239990234375</v>
      </c>
      <c r="B130">
        <v>126.30000305175781</v>
      </c>
    </row>
    <row r="131" spans="1:2" x14ac:dyDescent="0.5">
      <c r="A131">
        <v>524.7340087890625</v>
      </c>
      <c r="B131">
        <v>165.30000305175781</v>
      </c>
    </row>
    <row r="132" spans="1:2" x14ac:dyDescent="0.5">
      <c r="A132">
        <v>524.7440185546875</v>
      </c>
      <c r="B132">
        <v>444</v>
      </c>
    </row>
    <row r="133" spans="1:2" x14ac:dyDescent="0.5">
      <c r="A133">
        <v>524.7540283203125</v>
      </c>
      <c r="B133">
        <v>1558</v>
      </c>
    </row>
    <row r="134" spans="1:2" x14ac:dyDescent="0.5">
      <c r="A134">
        <v>524.76397705078125</v>
      </c>
      <c r="B134">
        <v>4544</v>
      </c>
    </row>
    <row r="135" spans="1:2" x14ac:dyDescent="0.5">
      <c r="A135">
        <v>524.77398681640625</v>
      </c>
      <c r="B135">
        <v>7651</v>
      </c>
    </row>
    <row r="136" spans="1:2" x14ac:dyDescent="0.5">
      <c r="A136">
        <v>524.78399658203125</v>
      </c>
      <c r="B136">
        <v>7301</v>
      </c>
    </row>
    <row r="137" spans="1:2" x14ac:dyDescent="0.5">
      <c r="A137">
        <v>524.79400634765625</v>
      </c>
      <c r="B137">
        <v>4297</v>
      </c>
    </row>
    <row r="138" spans="1:2" x14ac:dyDescent="0.5">
      <c r="A138">
        <v>524.80401611328125</v>
      </c>
      <c r="B138">
        <v>1804</v>
      </c>
    </row>
    <row r="139" spans="1:2" x14ac:dyDescent="0.5">
      <c r="A139">
        <v>524.81402587890625</v>
      </c>
      <c r="B139">
        <v>864</v>
      </c>
    </row>
    <row r="140" spans="1:2" x14ac:dyDescent="0.5">
      <c r="A140">
        <v>524.823974609375</v>
      </c>
      <c r="B140">
        <v>717</v>
      </c>
    </row>
    <row r="141" spans="1:2" x14ac:dyDescent="0.5">
      <c r="A141">
        <v>524.833984375</v>
      </c>
      <c r="B141">
        <v>777</v>
      </c>
    </row>
    <row r="142" spans="1:2" x14ac:dyDescent="0.5">
      <c r="A142">
        <v>524.843994140625</v>
      </c>
      <c r="B142">
        <v>1008</v>
      </c>
    </row>
    <row r="143" spans="1:2" x14ac:dyDescent="0.5">
      <c r="A143">
        <v>524.85400390625</v>
      </c>
      <c r="B143">
        <v>1041</v>
      </c>
    </row>
    <row r="144" spans="1:2" x14ac:dyDescent="0.5">
      <c r="A144">
        <v>524.864013671875</v>
      </c>
      <c r="B144">
        <v>778.5</v>
      </c>
    </row>
    <row r="145" spans="1:2" x14ac:dyDescent="0.5">
      <c r="A145">
        <v>524.8740234375</v>
      </c>
      <c r="B145">
        <v>474.5</v>
      </c>
    </row>
    <row r="146" spans="1:2" x14ac:dyDescent="0.5">
      <c r="A146">
        <v>524.88397216796875</v>
      </c>
      <c r="B146">
        <v>237.5</v>
      </c>
    </row>
    <row r="147" spans="1:2" x14ac:dyDescent="0.5">
      <c r="A147">
        <v>524.89398193359375</v>
      </c>
      <c r="B147">
        <v>107.69999694824219</v>
      </c>
    </row>
    <row r="148" spans="1:2" x14ac:dyDescent="0.5">
      <c r="A148">
        <v>524.90399169921875</v>
      </c>
      <c r="B148">
        <v>76.5</v>
      </c>
    </row>
    <row r="149" spans="1:2" x14ac:dyDescent="0.5">
      <c r="A149">
        <v>524.91400146484375</v>
      </c>
      <c r="B149">
        <v>100.80000305175781</v>
      </c>
    </row>
    <row r="150" spans="1:2" x14ac:dyDescent="0.5">
      <c r="A150">
        <v>524.92401123046875</v>
      </c>
      <c r="B150">
        <v>108.69999694824219</v>
      </c>
    </row>
    <row r="151" spans="1:2" x14ac:dyDescent="0.5">
      <c r="A151">
        <v>524.93402099609375</v>
      </c>
      <c r="B151">
        <v>76.5</v>
      </c>
    </row>
    <row r="152" spans="1:2" x14ac:dyDescent="0.5">
      <c r="A152">
        <v>524.9439697265625</v>
      </c>
      <c r="B152">
        <v>59</v>
      </c>
    </row>
    <row r="153" spans="1:2" x14ac:dyDescent="0.5">
      <c r="A153">
        <v>524.9539794921875</v>
      </c>
      <c r="B153">
        <v>47.5</v>
      </c>
    </row>
    <row r="154" spans="1:2" x14ac:dyDescent="0.5">
      <c r="A154">
        <v>524.9639892578125</v>
      </c>
      <c r="B154">
        <v>45.5</v>
      </c>
    </row>
    <row r="155" spans="1:2" x14ac:dyDescent="0.5">
      <c r="A155">
        <v>524.9739990234375</v>
      </c>
      <c r="B155">
        <v>63.75</v>
      </c>
    </row>
    <row r="156" spans="1:2" x14ac:dyDescent="0.5">
      <c r="A156">
        <v>524.9840087890625</v>
      </c>
      <c r="B156">
        <v>94</v>
      </c>
    </row>
    <row r="157" spans="1:2" x14ac:dyDescent="0.5">
      <c r="A157">
        <v>524.9940185546875</v>
      </c>
      <c r="B157">
        <v>114</v>
      </c>
    </row>
    <row r="158" spans="1:2" x14ac:dyDescent="0.5">
      <c r="A158">
        <v>525.0040283203125</v>
      </c>
      <c r="B158">
        <v>95</v>
      </c>
    </row>
    <row r="159" spans="1:2" x14ac:dyDescent="0.5">
      <c r="A159">
        <v>525.01397705078125</v>
      </c>
      <c r="B159">
        <v>103.30000305175781</v>
      </c>
    </row>
    <row r="160" spans="1:2" x14ac:dyDescent="0.5">
      <c r="A160">
        <v>525.02398681640625</v>
      </c>
      <c r="B160">
        <v>126.5</v>
      </c>
    </row>
    <row r="161" spans="1:2" x14ac:dyDescent="0.5">
      <c r="A161">
        <v>525.03399658203125</v>
      </c>
      <c r="B161">
        <v>108</v>
      </c>
    </row>
    <row r="162" spans="1:2" x14ac:dyDescent="0.5">
      <c r="A162">
        <v>525.04400634765625</v>
      </c>
      <c r="B162">
        <v>100.80000305175781</v>
      </c>
    </row>
    <row r="163" spans="1:2" x14ac:dyDescent="0.5">
      <c r="A163">
        <v>525.05401611328125</v>
      </c>
      <c r="B163">
        <v>93</v>
      </c>
    </row>
    <row r="164" spans="1:2" x14ac:dyDescent="0.5">
      <c r="A164">
        <v>525.06402587890625</v>
      </c>
      <c r="B164">
        <v>62.25</v>
      </c>
    </row>
    <row r="165" spans="1:2" x14ac:dyDescent="0.5">
      <c r="A165">
        <v>525.073974609375</v>
      </c>
      <c r="B165">
        <v>57.5</v>
      </c>
    </row>
    <row r="166" spans="1:2" x14ac:dyDescent="0.5">
      <c r="A166">
        <v>525.083984375</v>
      </c>
      <c r="B166">
        <v>87.75</v>
      </c>
    </row>
    <row r="167" spans="1:2" x14ac:dyDescent="0.5">
      <c r="A167">
        <v>525.093994140625</v>
      </c>
      <c r="B167">
        <v>112.69999694824219</v>
      </c>
    </row>
    <row r="168" spans="1:2" x14ac:dyDescent="0.5">
      <c r="A168">
        <v>525.10400390625</v>
      </c>
      <c r="B168">
        <v>113.30000305175781</v>
      </c>
    </row>
    <row r="169" spans="1:2" x14ac:dyDescent="0.5">
      <c r="A169">
        <v>525.114013671875</v>
      </c>
      <c r="B169">
        <v>98.5</v>
      </c>
    </row>
    <row r="170" spans="1:2" x14ac:dyDescent="0.5">
      <c r="A170">
        <v>525.1240234375</v>
      </c>
      <c r="B170">
        <v>102.30000305175781</v>
      </c>
    </row>
    <row r="171" spans="1:2" x14ac:dyDescent="0.5">
      <c r="A171">
        <v>525.13397216796875</v>
      </c>
      <c r="B171">
        <v>123.80000305175781</v>
      </c>
    </row>
    <row r="172" spans="1:2" x14ac:dyDescent="0.5">
      <c r="A172">
        <v>525.14398193359375</v>
      </c>
      <c r="B172">
        <v>106.69999694824219</v>
      </c>
    </row>
    <row r="173" spans="1:2" x14ac:dyDescent="0.5">
      <c r="A173">
        <v>525.15399169921875</v>
      </c>
      <c r="B173">
        <v>79.5</v>
      </c>
    </row>
    <row r="174" spans="1:2" x14ac:dyDescent="0.5">
      <c r="A174">
        <v>525.16400146484375</v>
      </c>
      <c r="B174">
        <v>62.75</v>
      </c>
    </row>
    <row r="175" spans="1:2" x14ac:dyDescent="0.5">
      <c r="A175">
        <v>525.17401123046875</v>
      </c>
      <c r="B175">
        <v>34.5</v>
      </c>
    </row>
    <row r="176" spans="1:2" x14ac:dyDescent="0.5">
      <c r="A176">
        <v>525.18499755859375</v>
      </c>
      <c r="B176">
        <v>32.25</v>
      </c>
    </row>
    <row r="177" spans="1:2" x14ac:dyDescent="0.5">
      <c r="A177">
        <v>525.19500732421875</v>
      </c>
      <c r="B177">
        <v>53</v>
      </c>
    </row>
    <row r="178" spans="1:2" x14ac:dyDescent="0.5">
      <c r="A178">
        <v>525.2039794921875</v>
      </c>
      <c r="B178">
        <v>89</v>
      </c>
    </row>
    <row r="179" spans="1:2" x14ac:dyDescent="0.5">
      <c r="A179">
        <v>525.2139892578125</v>
      </c>
      <c r="B179">
        <v>144</v>
      </c>
    </row>
    <row r="180" spans="1:2" x14ac:dyDescent="0.5">
      <c r="A180">
        <v>525.2239990234375</v>
      </c>
      <c r="B180">
        <v>211.5</v>
      </c>
    </row>
    <row r="181" spans="1:2" x14ac:dyDescent="0.5">
      <c r="A181">
        <v>525.2340087890625</v>
      </c>
      <c r="B181">
        <v>323.5</v>
      </c>
    </row>
    <row r="182" spans="1:2" x14ac:dyDescent="0.5">
      <c r="A182">
        <v>525.2449951171875</v>
      </c>
      <c r="B182">
        <v>704.29998779296875</v>
      </c>
    </row>
    <row r="183" spans="1:2" x14ac:dyDescent="0.5">
      <c r="A183">
        <v>525.2550048828125</v>
      </c>
      <c r="B183">
        <v>3140</v>
      </c>
    </row>
    <row r="184" spans="1:2" x14ac:dyDescent="0.5">
      <c r="A184">
        <v>525.2650146484375</v>
      </c>
      <c r="B184">
        <v>13830</v>
      </c>
    </row>
    <row r="185" spans="1:2" x14ac:dyDescent="0.5">
      <c r="A185">
        <v>525.2750244140625</v>
      </c>
      <c r="B185">
        <v>30630</v>
      </c>
    </row>
    <row r="186" spans="1:2" x14ac:dyDescent="0.5">
      <c r="A186">
        <v>525.28497314453125</v>
      </c>
      <c r="B186">
        <v>34670</v>
      </c>
    </row>
    <row r="187" spans="1:2" x14ac:dyDescent="0.5">
      <c r="A187">
        <v>525.29400634765625</v>
      </c>
      <c r="B187">
        <v>20990</v>
      </c>
    </row>
    <row r="188" spans="1:2" x14ac:dyDescent="0.5">
      <c r="A188">
        <v>525.30499267578125</v>
      </c>
      <c r="B188">
        <v>6872</v>
      </c>
    </row>
    <row r="189" spans="1:2" x14ac:dyDescent="0.5">
      <c r="A189">
        <v>525.31500244140625</v>
      </c>
      <c r="B189">
        <v>1351</v>
      </c>
    </row>
    <row r="190" spans="1:2" x14ac:dyDescent="0.5">
      <c r="A190">
        <v>525.32501220703125</v>
      </c>
      <c r="B190">
        <v>444</v>
      </c>
    </row>
    <row r="191" spans="1:2" x14ac:dyDescent="0.5">
      <c r="A191">
        <v>525.33502197265625</v>
      </c>
      <c r="B191">
        <v>558.20001220703125</v>
      </c>
    </row>
    <row r="192" spans="1:2" x14ac:dyDescent="0.5">
      <c r="A192">
        <v>525.344970703125</v>
      </c>
      <c r="B192">
        <v>710</v>
      </c>
    </row>
    <row r="193" spans="1:2" x14ac:dyDescent="0.5">
      <c r="A193">
        <v>525.35498046875</v>
      </c>
      <c r="B193">
        <v>612.5</v>
      </c>
    </row>
    <row r="194" spans="1:2" x14ac:dyDescent="0.5">
      <c r="A194">
        <v>525.364990234375</v>
      </c>
      <c r="B194">
        <v>385</v>
      </c>
    </row>
    <row r="195" spans="1:2" x14ac:dyDescent="0.5">
      <c r="A195">
        <v>525.375</v>
      </c>
      <c r="B195">
        <v>232</v>
      </c>
    </row>
    <row r="196" spans="1:2" x14ac:dyDescent="0.5">
      <c r="A196">
        <v>525.385009765625</v>
      </c>
      <c r="B196">
        <v>166</v>
      </c>
    </row>
    <row r="197" spans="1:2" x14ac:dyDescent="0.5">
      <c r="A197">
        <v>525.39501953125</v>
      </c>
      <c r="B197">
        <v>138.30000305175781</v>
      </c>
    </row>
    <row r="198" spans="1:2" x14ac:dyDescent="0.5">
      <c r="A198">
        <v>525.405029296875</v>
      </c>
      <c r="B198">
        <v>101.30000305175781</v>
      </c>
    </row>
    <row r="199" spans="1:2" x14ac:dyDescent="0.5">
      <c r="A199">
        <v>525.41497802734375</v>
      </c>
      <c r="B199">
        <v>131.30000305175781</v>
      </c>
    </row>
    <row r="200" spans="1:2" x14ac:dyDescent="0.5">
      <c r="A200">
        <v>525.42498779296875</v>
      </c>
      <c r="B200">
        <v>233</v>
      </c>
    </row>
    <row r="201" spans="1:2" x14ac:dyDescent="0.5">
      <c r="A201">
        <v>525.43499755859375</v>
      </c>
      <c r="B201">
        <v>217.80000305175781</v>
      </c>
    </row>
    <row r="202" spans="1:2" x14ac:dyDescent="0.5">
      <c r="A202">
        <v>525.44500732421875</v>
      </c>
      <c r="B202">
        <v>126.5</v>
      </c>
    </row>
    <row r="203" spans="1:2" x14ac:dyDescent="0.5">
      <c r="A203">
        <v>525.45501708984375</v>
      </c>
      <c r="B203">
        <v>127</v>
      </c>
    </row>
    <row r="204" spans="1:2" x14ac:dyDescent="0.5">
      <c r="A204">
        <v>525.46502685546875</v>
      </c>
      <c r="B204">
        <v>165.80000305175781</v>
      </c>
    </row>
    <row r="205" spans="1:2" x14ac:dyDescent="0.5">
      <c r="A205">
        <v>525.4749755859375</v>
      </c>
      <c r="B205">
        <v>162</v>
      </c>
    </row>
    <row r="206" spans="1:2" x14ac:dyDescent="0.5">
      <c r="A206">
        <v>525.4849853515625</v>
      </c>
      <c r="B206">
        <v>152.80000305175781</v>
      </c>
    </row>
    <row r="207" spans="1:2" x14ac:dyDescent="0.5">
      <c r="A207">
        <v>525.4949951171875</v>
      </c>
      <c r="B207">
        <v>133.30000305175781</v>
      </c>
    </row>
    <row r="208" spans="1:2" x14ac:dyDescent="0.5">
      <c r="A208">
        <v>525.5050048828125</v>
      </c>
      <c r="B208">
        <v>80.25</v>
      </c>
    </row>
    <row r="209" spans="1:2" x14ac:dyDescent="0.5">
      <c r="A209">
        <v>525.5150146484375</v>
      </c>
      <c r="B209">
        <v>53.25</v>
      </c>
    </row>
    <row r="210" spans="1:2" x14ac:dyDescent="0.5">
      <c r="A210">
        <v>525.5250244140625</v>
      </c>
      <c r="B210">
        <v>65.75</v>
      </c>
    </row>
    <row r="211" spans="1:2" x14ac:dyDescent="0.5">
      <c r="A211">
        <v>525.53497314453125</v>
      </c>
      <c r="B211">
        <v>88.5</v>
      </c>
    </row>
    <row r="212" spans="1:2" x14ac:dyDescent="0.5">
      <c r="A212">
        <v>525.54498291015625</v>
      </c>
      <c r="B212">
        <v>96.5</v>
      </c>
    </row>
    <row r="213" spans="1:2" x14ac:dyDescent="0.5">
      <c r="A213">
        <v>525.55499267578125</v>
      </c>
      <c r="B213">
        <v>83.25</v>
      </c>
    </row>
    <row r="214" spans="1:2" x14ac:dyDescent="0.5">
      <c r="A214">
        <v>525.56500244140625</v>
      </c>
      <c r="B214">
        <v>79.5</v>
      </c>
    </row>
    <row r="215" spans="1:2" x14ac:dyDescent="0.5">
      <c r="A215">
        <v>525.57501220703125</v>
      </c>
      <c r="B215">
        <v>104</v>
      </c>
    </row>
    <row r="216" spans="1:2" x14ac:dyDescent="0.5">
      <c r="A216">
        <v>525.58502197265625</v>
      </c>
      <c r="B216">
        <v>161.30000305175781</v>
      </c>
    </row>
    <row r="217" spans="1:2" x14ac:dyDescent="0.5">
      <c r="A217">
        <v>525.594970703125</v>
      </c>
      <c r="B217">
        <v>188</v>
      </c>
    </row>
    <row r="218" spans="1:2" x14ac:dyDescent="0.5">
      <c r="A218">
        <v>525.60498046875</v>
      </c>
      <c r="B218">
        <v>143.80000305175781</v>
      </c>
    </row>
    <row r="219" spans="1:2" x14ac:dyDescent="0.5">
      <c r="A219">
        <v>525.614990234375</v>
      </c>
      <c r="B219">
        <v>116.5</v>
      </c>
    </row>
    <row r="220" spans="1:2" x14ac:dyDescent="0.5">
      <c r="A220">
        <v>525.625</v>
      </c>
      <c r="B220">
        <v>127</v>
      </c>
    </row>
    <row r="221" spans="1:2" x14ac:dyDescent="0.5">
      <c r="A221">
        <v>525.635009765625</v>
      </c>
      <c r="B221">
        <v>102</v>
      </c>
    </row>
    <row r="222" spans="1:2" x14ac:dyDescent="0.5">
      <c r="A222">
        <v>525.64501953125</v>
      </c>
      <c r="B222">
        <v>92.5</v>
      </c>
    </row>
    <row r="223" spans="1:2" x14ac:dyDescent="0.5">
      <c r="A223">
        <v>525.655029296875</v>
      </c>
      <c r="B223">
        <v>170</v>
      </c>
    </row>
    <row r="224" spans="1:2" x14ac:dyDescent="0.5">
      <c r="A224">
        <v>525.66497802734375</v>
      </c>
      <c r="B224">
        <v>271.5</v>
      </c>
    </row>
    <row r="225" spans="1:2" x14ac:dyDescent="0.5">
      <c r="A225">
        <v>525.67498779296875</v>
      </c>
      <c r="B225">
        <v>307</v>
      </c>
    </row>
    <row r="226" spans="1:2" x14ac:dyDescent="0.5">
      <c r="A226">
        <v>525.68499755859375</v>
      </c>
      <c r="B226">
        <v>272.5</v>
      </c>
    </row>
    <row r="227" spans="1:2" x14ac:dyDescent="0.5">
      <c r="A227">
        <v>525.69500732421875</v>
      </c>
      <c r="B227">
        <v>229</v>
      </c>
    </row>
    <row r="228" spans="1:2" x14ac:dyDescent="0.5">
      <c r="A228">
        <v>525.70501708984375</v>
      </c>
      <c r="B228">
        <v>213</v>
      </c>
    </row>
    <row r="229" spans="1:2" x14ac:dyDescent="0.5">
      <c r="A229">
        <v>525.71502685546875</v>
      </c>
      <c r="B229">
        <v>208.30000305175781</v>
      </c>
    </row>
    <row r="230" spans="1:2" x14ac:dyDescent="0.5">
      <c r="A230">
        <v>525.7249755859375</v>
      </c>
      <c r="B230">
        <v>195.80000305175781</v>
      </c>
    </row>
    <row r="231" spans="1:2" x14ac:dyDescent="0.5">
      <c r="A231">
        <v>525.7349853515625</v>
      </c>
      <c r="B231">
        <v>264</v>
      </c>
    </row>
    <row r="232" spans="1:2" x14ac:dyDescent="0.5">
      <c r="A232">
        <v>525.7449951171875</v>
      </c>
      <c r="B232">
        <v>661.5</v>
      </c>
    </row>
    <row r="233" spans="1:2" x14ac:dyDescent="0.5">
      <c r="A233">
        <v>525.7550048828125</v>
      </c>
      <c r="B233">
        <v>2886</v>
      </c>
    </row>
    <row r="234" spans="1:2" x14ac:dyDescent="0.5">
      <c r="A234">
        <v>525.7650146484375</v>
      </c>
      <c r="B234">
        <v>21750</v>
      </c>
    </row>
    <row r="235" spans="1:2" x14ac:dyDescent="0.5">
      <c r="A235">
        <v>525.7750244140625</v>
      </c>
      <c r="B235">
        <v>72570</v>
      </c>
    </row>
    <row r="236" spans="1:2" x14ac:dyDescent="0.5">
      <c r="A236">
        <v>525.78497314453125</v>
      </c>
      <c r="B236">
        <v>105400</v>
      </c>
    </row>
    <row r="237" spans="1:2" x14ac:dyDescent="0.5">
      <c r="A237">
        <v>525.79498291015625</v>
      </c>
      <c r="B237">
        <v>71390</v>
      </c>
    </row>
    <row r="238" spans="1:2" x14ac:dyDescent="0.5">
      <c r="A238">
        <v>525.80499267578125</v>
      </c>
      <c r="B238">
        <v>22490</v>
      </c>
    </row>
    <row r="239" spans="1:2" x14ac:dyDescent="0.5">
      <c r="A239">
        <v>525.81500244140625</v>
      </c>
      <c r="B239">
        <v>3845</v>
      </c>
    </row>
    <row r="240" spans="1:2" x14ac:dyDescent="0.5">
      <c r="A240">
        <v>525.82501220703125</v>
      </c>
      <c r="B240">
        <v>943.20001220703125</v>
      </c>
    </row>
    <row r="241" spans="1:2" x14ac:dyDescent="0.5">
      <c r="A241">
        <v>525.83502197265625</v>
      </c>
      <c r="B241">
        <v>846.5</v>
      </c>
    </row>
    <row r="242" spans="1:2" x14ac:dyDescent="0.5">
      <c r="A242">
        <v>525.844970703125</v>
      </c>
      <c r="B242">
        <v>927</v>
      </c>
    </row>
    <row r="243" spans="1:2" x14ac:dyDescent="0.5">
      <c r="A243">
        <v>525.85498046875</v>
      </c>
      <c r="B243">
        <v>813.29998779296875</v>
      </c>
    </row>
    <row r="244" spans="1:2" x14ac:dyDescent="0.5">
      <c r="A244">
        <v>525.864990234375</v>
      </c>
      <c r="B244">
        <v>563.79998779296875</v>
      </c>
    </row>
    <row r="245" spans="1:2" x14ac:dyDescent="0.5">
      <c r="A245">
        <v>525.875</v>
      </c>
      <c r="B245">
        <v>407.20001220703125</v>
      </c>
    </row>
    <row r="246" spans="1:2" x14ac:dyDescent="0.5">
      <c r="A246">
        <v>525.885009765625</v>
      </c>
      <c r="B246">
        <v>356.70001220703125</v>
      </c>
    </row>
    <row r="247" spans="1:2" x14ac:dyDescent="0.5">
      <c r="A247">
        <v>525.89501953125</v>
      </c>
      <c r="B247">
        <v>327.70001220703125</v>
      </c>
    </row>
    <row r="248" spans="1:2" x14ac:dyDescent="0.5">
      <c r="A248">
        <v>525.905029296875</v>
      </c>
      <c r="B248">
        <v>299.5</v>
      </c>
    </row>
    <row r="249" spans="1:2" x14ac:dyDescent="0.5">
      <c r="A249">
        <v>525.91497802734375</v>
      </c>
      <c r="B249">
        <v>246</v>
      </c>
    </row>
    <row r="250" spans="1:2" x14ac:dyDescent="0.5">
      <c r="A250">
        <v>525.92498779296875</v>
      </c>
      <c r="B250">
        <v>225</v>
      </c>
    </row>
    <row r="251" spans="1:2" x14ac:dyDescent="0.5">
      <c r="A251">
        <v>525.93499755859375</v>
      </c>
      <c r="B251">
        <v>191.80000305175781</v>
      </c>
    </row>
    <row r="252" spans="1:2" x14ac:dyDescent="0.5">
      <c r="A252">
        <v>525.94500732421875</v>
      </c>
      <c r="B252">
        <v>149.5</v>
      </c>
    </row>
    <row r="253" spans="1:2" x14ac:dyDescent="0.5">
      <c r="A253">
        <v>525.95501708984375</v>
      </c>
      <c r="B253">
        <v>200.5</v>
      </c>
    </row>
    <row r="254" spans="1:2" x14ac:dyDescent="0.5">
      <c r="A254">
        <v>525.96502685546875</v>
      </c>
      <c r="B254">
        <v>265.5</v>
      </c>
    </row>
    <row r="255" spans="1:2" x14ac:dyDescent="0.5">
      <c r="A255">
        <v>525.9749755859375</v>
      </c>
      <c r="B255">
        <v>252.30000305175781</v>
      </c>
    </row>
    <row r="256" spans="1:2" x14ac:dyDescent="0.5">
      <c r="A256">
        <v>525.9849853515625</v>
      </c>
      <c r="B256">
        <v>251.80000305175781</v>
      </c>
    </row>
    <row r="257" spans="1:2" x14ac:dyDescent="0.5">
      <c r="A257">
        <v>525.9949951171875</v>
      </c>
      <c r="B257">
        <v>277.70001220703125</v>
      </c>
    </row>
    <row r="258" spans="1:2" x14ac:dyDescent="0.5">
      <c r="A258">
        <v>526.0050048828125</v>
      </c>
      <c r="B258">
        <v>243.30000305175781</v>
      </c>
    </row>
    <row r="259" spans="1:2" x14ac:dyDescent="0.5">
      <c r="A259">
        <v>526.0150146484375</v>
      </c>
      <c r="B259">
        <v>220</v>
      </c>
    </row>
    <row r="260" spans="1:2" x14ac:dyDescent="0.5">
      <c r="A260">
        <v>526.0250244140625</v>
      </c>
      <c r="B260">
        <v>234.19999694824219</v>
      </c>
    </row>
    <row r="261" spans="1:2" x14ac:dyDescent="0.5">
      <c r="A261">
        <v>526.03497314453125</v>
      </c>
      <c r="B261">
        <v>198.19999694824219</v>
      </c>
    </row>
    <row r="262" spans="1:2" x14ac:dyDescent="0.5">
      <c r="A262">
        <v>526.04498291015625</v>
      </c>
      <c r="B262">
        <v>145.80000305175781</v>
      </c>
    </row>
    <row r="263" spans="1:2" x14ac:dyDescent="0.5">
      <c r="A263">
        <v>526.05499267578125</v>
      </c>
      <c r="B263">
        <v>146</v>
      </c>
    </row>
    <row r="264" spans="1:2" x14ac:dyDescent="0.5">
      <c r="A264">
        <v>526.06500244140625</v>
      </c>
      <c r="B264">
        <v>151.80000305175781</v>
      </c>
    </row>
    <row r="265" spans="1:2" x14ac:dyDescent="0.5">
      <c r="A265">
        <v>526.07501220703125</v>
      </c>
      <c r="B265">
        <v>132</v>
      </c>
    </row>
    <row r="266" spans="1:2" x14ac:dyDescent="0.5">
      <c r="A266">
        <v>526.08502197265625</v>
      </c>
      <c r="B266">
        <v>106.5</v>
      </c>
    </row>
    <row r="267" spans="1:2" x14ac:dyDescent="0.5">
      <c r="A267">
        <v>526.094970703125</v>
      </c>
      <c r="B267">
        <v>149.80000305175781</v>
      </c>
    </row>
    <row r="268" spans="1:2" x14ac:dyDescent="0.5">
      <c r="A268">
        <v>526.10498046875</v>
      </c>
      <c r="B268">
        <v>240.80000305175781</v>
      </c>
    </row>
    <row r="269" spans="1:2" x14ac:dyDescent="0.5">
      <c r="A269">
        <v>526.114990234375</v>
      </c>
      <c r="B269">
        <v>262.29998779296875</v>
      </c>
    </row>
    <row r="270" spans="1:2" x14ac:dyDescent="0.5">
      <c r="A270">
        <v>526.125</v>
      </c>
      <c r="B270">
        <v>284</v>
      </c>
    </row>
    <row r="271" spans="1:2" x14ac:dyDescent="0.5">
      <c r="A271">
        <v>526.135009765625</v>
      </c>
      <c r="B271">
        <v>301</v>
      </c>
    </row>
    <row r="272" spans="1:2" x14ac:dyDescent="0.5">
      <c r="A272">
        <v>526.14501953125</v>
      </c>
      <c r="B272">
        <v>269.70001220703125</v>
      </c>
    </row>
    <row r="273" spans="1:2" x14ac:dyDescent="0.5">
      <c r="A273">
        <v>526.155029296875</v>
      </c>
      <c r="B273">
        <v>242</v>
      </c>
    </row>
    <row r="274" spans="1:2" x14ac:dyDescent="0.5">
      <c r="A274">
        <v>526.16497802734375</v>
      </c>
      <c r="B274">
        <v>210.5</v>
      </c>
    </row>
    <row r="275" spans="1:2" x14ac:dyDescent="0.5">
      <c r="A275">
        <v>526.17498779296875</v>
      </c>
      <c r="B275">
        <v>240</v>
      </c>
    </row>
    <row r="276" spans="1:2" x14ac:dyDescent="0.5">
      <c r="A276">
        <v>526.18499755859375</v>
      </c>
      <c r="B276">
        <v>345</v>
      </c>
    </row>
    <row r="277" spans="1:2" x14ac:dyDescent="0.5">
      <c r="A277">
        <v>526.19500732421875</v>
      </c>
      <c r="B277">
        <v>370.5</v>
      </c>
    </row>
    <row r="278" spans="1:2" x14ac:dyDescent="0.5">
      <c r="A278">
        <v>526.20501708984375</v>
      </c>
      <c r="B278">
        <v>307</v>
      </c>
    </row>
    <row r="279" spans="1:2" x14ac:dyDescent="0.5">
      <c r="A279">
        <v>526.21502685546875</v>
      </c>
      <c r="B279">
        <v>331.29998779296875</v>
      </c>
    </row>
    <row r="280" spans="1:2" x14ac:dyDescent="0.5">
      <c r="A280">
        <v>526.2249755859375</v>
      </c>
      <c r="B280">
        <v>403.70001220703125</v>
      </c>
    </row>
    <row r="281" spans="1:2" x14ac:dyDescent="0.5">
      <c r="A281">
        <v>526.2349853515625</v>
      </c>
      <c r="B281">
        <v>455.5</v>
      </c>
    </row>
    <row r="282" spans="1:2" x14ac:dyDescent="0.5">
      <c r="A282">
        <v>526.2449951171875</v>
      </c>
      <c r="B282">
        <v>726.29998779296875</v>
      </c>
    </row>
    <row r="283" spans="1:2" x14ac:dyDescent="0.5">
      <c r="A283">
        <v>526.2550048828125</v>
      </c>
      <c r="B283">
        <v>2470</v>
      </c>
    </row>
    <row r="284" spans="1:2" x14ac:dyDescent="0.5">
      <c r="A284">
        <v>526.2659912109375</v>
      </c>
      <c r="B284">
        <v>21690</v>
      </c>
    </row>
    <row r="285" spans="1:2" x14ac:dyDescent="0.5">
      <c r="A285">
        <v>526.2760009765625</v>
      </c>
      <c r="B285">
        <v>107400</v>
      </c>
    </row>
    <row r="286" spans="1:2" x14ac:dyDescent="0.5">
      <c r="A286">
        <v>526.2860107421875</v>
      </c>
      <c r="B286">
        <v>203700</v>
      </c>
    </row>
    <row r="287" spans="1:2" x14ac:dyDescent="0.5">
      <c r="A287">
        <v>526.2960205078125</v>
      </c>
      <c r="B287">
        <v>167800</v>
      </c>
    </row>
    <row r="288" spans="1:2" x14ac:dyDescent="0.5">
      <c r="A288">
        <v>526.3060302734375</v>
      </c>
      <c r="B288">
        <v>58000</v>
      </c>
    </row>
    <row r="289" spans="1:2" x14ac:dyDescent="0.5">
      <c r="A289">
        <v>526.31597900390625</v>
      </c>
      <c r="B289">
        <v>6953</v>
      </c>
    </row>
    <row r="290" spans="1:2" x14ac:dyDescent="0.5">
      <c r="A290">
        <v>526.32598876953125</v>
      </c>
      <c r="B290">
        <v>1051</v>
      </c>
    </row>
    <row r="291" spans="1:2" x14ac:dyDescent="0.5">
      <c r="A291">
        <v>526.33599853515625</v>
      </c>
      <c r="B291">
        <v>657.20001220703125</v>
      </c>
    </row>
    <row r="292" spans="1:2" x14ac:dyDescent="0.5">
      <c r="A292">
        <v>526.34600830078125</v>
      </c>
      <c r="B292">
        <v>1225</v>
      </c>
    </row>
    <row r="293" spans="1:2" x14ac:dyDescent="0.5">
      <c r="A293">
        <v>526.35601806640625</v>
      </c>
      <c r="B293">
        <v>1576</v>
      </c>
    </row>
    <row r="294" spans="1:2" x14ac:dyDescent="0.5">
      <c r="A294">
        <v>526.36602783203125</v>
      </c>
      <c r="B294">
        <v>1038</v>
      </c>
    </row>
    <row r="295" spans="1:2" x14ac:dyDescent="0.5">
      <c r="A295">
        <v>526.3759765625</v>
      </c>
      <c r="B295">
        <v>398.5</v>
      </c>
    </row>
    <row r="296" spans="1:2" x14ac:dyDescent="0.5">
      <c r="A296">
        <v>526.385986328125</v>
      </c>
      <c r="B296">
        <v>220</v>
      </c>
    </row>
    <row r="297" spans="1:2" x14ac:dyDescent="0.5">
      <c r="A297">
        <v>526.39599609375</v>
      </c>
      <c r="B297">
        <v>335</v>
      </c>
    </row>
    <row r="298" spans="1:2" x14ac:dyDescent="0.5">
      <c r="A298">
        <v>526.406005859375</v>
      </c>
      <c r="B298">
        <v>647.29998779296875</v>
      </c>
    </row>
    <row r="299" spans="1:2" x14ac:dyDescent="0.5">
      <c r="A299">
        <v>526.416015625</v>
      </c>
      <c r="B299">
        <v>779.5</v>
      </c>
    </row>
    <row r="300" spans="1:2" x14ac:dyDescent="0.5">
      <c r="A300">
        <v>526.426025390625</v>
      </c>
      <c r="B300">
        <v>493.5</v>
      </c>
    </row>
    <row r="301" spans="1:2" x14ac:dyDescent="0.5">
      <c r="A301">
        <v>526.43597412109375</v>
      </c>
      <c r="B301">
        <v>196.19999694824219</v>
      </c>
    </row>
    <row r="302" spans="1:2" x14ac:dyDescent="0.5">
      <c r="A302">
        <v>526.44598388671875</v>
      </c>
      <c r="B302">
        <v>130.80000305175781</v>
      </c>
    </row>
    <row r="303" spans="1:2" x14ac:dyDescent="0.5">
      <c r="A303">
        <v>526.45599365234375</v>
      </c>
      <c r="B303">
        <v>208.30000305175781</v>
      </c>
    </row>
    <row r="304" spans="1:2" x14ac:dyDescent="0.5">
      <c r="A304">
        <v>526.46600341796875</v>
      </c>
      <c r="B304">
        <v>527.5</v>
      </c>
    </row>
    <row r="305" spans="1:2" x14ac:dyDescent="0.5">
      <c r="A305">
        <v>526.47601318359375</v>
      </c>
      <c r="B305">
        <v>1060</v>
      </c>
    </row>
    <row r="306" spans="1:2" x14ac:dyDescent="0.5">
      <c r="A306">
        <v>526.48602294921875</v>
      </c>
      <c r="B306">
        <v>1222</v>
      </c>
    </row>
    <row r="307" spans="1:2" x14ac:dyDescent="0.5">
      <c r="A307">
        <v>526.4959716796875</v>
      </c>
      <c r="B307">
        <v>801.79998779296875</v>
      </c>
    </row>
    <row r="308" spans="1:2" x14ac:dyDescent="0.5">
      <c r="A308">
        <v>526.5059814453125</v>
      </c>
      <c r="B308">
        <v>378.79998779296875</v>
      </c>
    </row>
    <row r="309" spans="1:2" x14ac:dyDescent="0.5">
      <c r="A309">
        <v>526.5159912109375</v>
      </c>
      <c r="B309">
        <v>236.5</v>
      </c>
    </row>
    <row r="310" spans="1:2" x14ac:dyDescent="0.5">
      <c r="A310">
        <v>526.5260009765625</v>
      </c>
      <c r="B310">
        <v>227.30000305175781</v>
      </c>
    </row>
    <row r="311" spans="1:2" x14ac:dyDescent="0.5">
      <c r="A311">
        <v>526.5360107421875</v>
      </c>
      <c r="B311">
        <v>218.5</v>
      </c>
    </row>
    <row r="312" spans="1:2" x14ac:dyDescent="0.5">
      <c r="A312">
        <v>526.5460205078125</v>
      </c>
      <c r="B312">
        <v>196.19999694824219</v>
      </c>
    </row>
    <row r="313" spans="1:2" x14ac:dyDescent="0.5">
      <c r="A313">
        <v>526.5560302734375</v>
      </c>
      <c r="B313">
        <v>193.30000305175781</v>
      </c>
    </row>
    <row r="314" spans="1:2" x14ac:dyDescent="0.5">
      <c r="A314">
        <v>526.56597900390625</v>
      </c>
      <c r="B314">
        <v>214.80000305175781</v>
      </c>
    </row>
    <row r="315" spans="1:2" x14ac:dyDescent="0.5">
      <c r="A315">
        <v>526.57598876953125</v>
      </c>
      <c r="B315">
        <v>288.5</v>
      </c>
    </row>
    <row r="316" spans="1:2" x14ac:dyDescent="0.5">
      <c r="A316">
        <v>526.58599853515625</v>
      </c>
      <c r="B316">
        <v>356.29998779296875</v>
      </c>
    </row>
    <row r="317" spans="1:2" x14ac:dyDescent="0.5">
      <c r="A317">
        <v>526.59600830078125</v>
      </c>
      <c r="B317">
        <v>408.79998779296875</v>
      </c>
    </row>
    <row r="318" spans="1:2" x14ac:dyDescent="0.5">
      <c r="A318">
        <v>526.60601806640625</v>
      </c>
      <c r="B318">
        <v>438.79998779296875</v>
      </c>
    </row>
    <row r="319" spans="1:2" x14ac:dyDescent="0.5">
      <c r="A319">
        <v>526.61602783203125</v>
      </c>
      <c r="B319">
        <v>337</v>
      </c>
    </row>
    <row r="320" spans="1:2" x14ac:dyDescent="0.5">
      <c r="A320">
        <v>526.6259765625</v>
      </c>
      <c r="B320">
        <v>188.5</v>
      </c>
    </row>
    <row r="321" spans="1:2" x14ac:dyDescent="0.5">
      <c r="A321">
        <v>526.635986328125</v>
      </c>
      <c r="B321">
        <v>130.80000305175781</v>
      </c>
    </row>
    <row r="322" spans="1:2" x14ac:dyDescent="0.5">
      <c r="A322">
        <v>526.64599609375</v>
      </c>
      <c r="B322">
        <v>142.5</v>
      </c>
    </row>
    <row r="323" spans="1:2" x14ac:dyDescent="0.5">
      <c r="A323">
        <v>526.656005859375</v>
      </c>
      <c r="B323">
        <v>182.69999694824219</v>
      </c>
    </row>
    <row r="324" spans="1:2" x14ac:dyDescent="0.5">
      <c r="A324">
        <v>526.666015625</v>
      </c>
      <c r="B324">
        <v>226.80000305175781</v>
      </c>
    </row>
    <row r="325" spans="1:2" x14ac:dyDescent="0.5">
      <c r="A325">
        <v>526.676025390625</v>
      </c>
      <c r="B325">
        <v>218.80000305175781</v>
      </c>
    </row>
    <row r="326" spans="1:2" x14ac:dyDescent="0.5">
      <c r="A326">
        <v>526.68597412109375</v>
      </c>
      <c r="B326">
        <v>186.5</v>
      </c>
    </row>
    <row r="327" spans="1:2" x14ac:dyDescent="0.5">
      <c r="A327">
        <v>526.69598388671875</v>
      </c>
      <c r="B327">
        <v>245.80000305175781</v>
      </c>
    </row>
    <row r="328" spans="1:2" x14ac:dyDescent="0.5">
      <c r="A328">
        <v>526.70599365234375</v>
      </c>
      <c r="B328">
        <v>335.70001220703125</v>
      </c>
    </row>
    <row r="329" spans="1:2" x14ac:dyDescent="0.5">
      <c r="A329">
        <v>526.71600341796875</v>
      </c>
      <c r="B329">
        <v>384.20001220703125</v>
      </c>
    </row>
    <row r="330" spans="1:2" x14ac:dyDescent="0.5">
      <c r="A330">
        <v>526.72601318359375</v>
      </c>
      <c r="B330">
        <v>425.5</v>
      </c>
    </row>
    <row r="331" spans="1:2" x14ac:dyDescent="0.5">
      <c r="A331">
        <v>526.73602294921875</v>
      </c>
      <c r="B331">
        <v>380.5</v>
      </c>
    </row>
    <row r="332" spans="1:2" x14ac:dyDescent="0.5">
      <c r="A332">
        <v>526.7459716796875</v>
      </c>
      <c r="B332">
        <v>372.79998779296875</v>
      </c>
    </row>
    <row r="333" spans="1:2" x14ac:dyDescent="0.5">
      <c r="A333">
        <v>526.7559814453125</v>
      </c>
      <c r="B333">
        <v>1564</v>
      </c>
    </row>
    <row r="334" spans="1:2" x14ac:dyDescent="0.5">
      <c r="A334">
        <v>526.7659912109375</v>
      </c>
      <c r="B334">
        <v>15690</v>
      </c>
    </row>
    <row r="335" spans="1:2" x14ac:dyDescent="0.5">
      <c r="A335">
        <v>526.7760009765625</v>
      </c>
      <c r="B335">
        <v>106900</v>
      </c>
    </row>
    <row r="336" spans="1:2" x14ac:dyDescent="0.5">
      <c r="A336">
        <v>526.7860107421875</v>
      </c>
      <c r="B336">
        <v>245200</v>
      </c>
    </row>
    <row r="337" spans="1:2" x14ac:dyDescent="0.5">
      <c r="A337">
        <v>526.7960205078125</v>
      </c>
      <c r="B337">
        <v>236100</v>
      </c>
    </row>
    <row r="338" spans="1:2" x14ac:dyDescent="0.5">
      <c r="A338">
        <v>526.8060302734375</v>
      </c>
      <c r="B338">
        <v>94360</v>
      </c>
    </row>
    <row r="339" spans="1:2" x14ac:dyDescent="0.5">
      <c r="A339">
        <v>526.81597900390625</v>
      </c>
      <c r="B339">
        <v>12020</v>
      </c>
    </row>
    <row r="340" spans="1:2" x14ac:dyDescent="0.5">
      <c r="A340">
        <v>526.8270263671875</v>
      </c>
      <c r="B340">
        <v>1348</v>
      </c>
    </row>
    <row r="341" spans="1:2" x14ac:dyDescent="0.5">
      <c r="A341">
        <v>526.83697509765625</v>
      </c>
      <c r="B341">
        <v>791.79998779296875</v>
      </c>
    </row>
    <row r="342" spans="1:2" x14ac:dyDescent="0.5">
      <c r="A342">
        <v>526.84698486328125</v>
      </c>
      <c r="B342">
        <v>1672</v>
      </c>
    </row>
    <row r="343" spans="1:2" x14ac:dyDescent="0.5">
      <c r="A343">
        <v>526.85699462890625</v>
      </c>
      <c r="B343">
        <v>2473</v>
      </c>
    </row>
    <row r="344" spans="1:2" x14ac:dyDescent="0.5">
      <c r="A344">
        <v>526.86700439453125</v>
      </c>
      <c r="B344">
        <v>1905</v>
      </c>
    </row>
    <row r="345" spans="1:2" x14ac:dyDescent="0.5">
      <c r="A345">
        <v>526.87701416015625</v>
      </c>
      <c r="B345">
        <v>821.29998779296875</v>
      </c>
    </row>
    <row r="346" spans="1:2" x14ac:dyDescent="0.5">
      <c r="A346">
        <v>526.88702392578125</v>
      </c>
      <c r="B346">
        <v>406.5</v>
      </c>
    </row>
    <row r="347" spans="1:2" x14ac:dyDescent="0.5">
      <c r="A347">
        <v>526.89697265625</v>
      </c>
      <c r="B347">
        <v>674.20001220703125</v>
      </c>
    </row>
    <row r="348" spans="1:2" x14ac:dyDescent="0.5">
      <c r="A348">
        <v>526.906982421875</v>
      </c>
      <c r="B348">
        <v>1534</v>
      </c>
    </row>
    <row r="349" spans="1:2" x14ac:dyDescent="0.5">
      <c r="A349">
        <v>526.9169921875</v>
      </c>
      <c r="B349">
        <v>2059</v>
      </c>
    </row>
    <row r="350" spans="1:2" x14ac:dyDescent="0.5">
      <c r="A350">
        <v>526.927001953125</v>
      </c>
      <c r="B350">
        <v>1344</v>
      </c>
    </row>
    <row r="351" spans="1:2" x14ac:dyDescent="0.5">
      <c r="A351">
        <v>526.93701171875</v>
      </c>
      <c r="B351">
        <v>407.5</v>
      </c>
    </row>
    <row r="352" spans="1:2" x14ac:dyDescent="0.5">
      <c r="A352">
        <v>526.947021484375</v>
      </c>
      <c r="B352">
        <v>149.80000305175781</v>
      </c>
    </row>
    <row r="353" spans="1:2" x14ac:dyDescent="0.5">
      <c r="A353">
        <v>526.95697021484375</v>
      </c>
      <c r="B353">
        <v>243.5</v>
      </c>
    </row>
    <row r="354" spans="1:2" x14ac:dyDescent="0.5">
      <c r="A354">
        <v>526.96697998046875</v>
      </c>
      <c r="B354">
        <v>601.79998779296875</v>
      </c>
    </row>
    <row r="355" spans="1:2" x14ac:dyDescent="0.5">
      <c r="A355">
        <v>526.97698974609375</v>
      </c>
      <c r="B355">
        <v>1386</v>
      </c>
    </row>
    <row r="356" spans="1:2" x14ac:dyDescent="0.5">
      <c r="A356">
        <v>526.98699951171875</v>
      </c>
      <c r="B356">
        <v>1728</v>
      </c>
    </row>
    <row r="357" spans="1:2" x14ac:dyDescent="0.5">
      <c r="A357">
        <v>526.99700927734375</v>
      </c>
      <c r="B357">
        <v>1079</v>
      </c>
    </row>
    <row r="358" spans="1:2" x14ac:dyDescent="0.5">
      <c r="A358">
        <v>527.00701904296875</v>
      </c>
      <c r="B358">
        <v>450.29998779296875</v>
      </c>
    </row>
    <row r="359" spans="1:2" x14ac:dyDescent="0.5">
      <c r="A359">
        <v>527.01702880859375</v>
      </c>
      <c r="B359">
        <v>296.20001220703125</v>
      </c>
    </row>
    <row r="360" spans="1:2" x14ac:dyDescent="0.5">
      <c r="A360">
        <v>527.0269775390625</v>
      </c>
      <c r="B360">
        <v>337.29998779296875</v>
      </c>
    </row>
    <row r="361" spans="1:2" x14ac:dyDescent="0.5">
      <c r="A361">
        <v>527.0369873046875</v>
      </c>
      <c r="B361">
        <v>413.5</v>
      </c>
    </row>
    <row r="362" spans="1:2" x14ac:dyDescent="0.5">
      <c r="A362">
        <v>527.0469970703125</v>
      </c>
      <c r="B362">
        <v>402.29998779296875</v>
      </c>
    </row>
    <row r="363" spans="1:2" x14ac:dyDescent="0.5">
      <c r="A363">
        <v>527.0570068359375</v>
      </c>
      <c r="B363">
        <v>362.29998779296875</v>
      </c>
    </row>
    <row r="364" spans="1:2" x14ac:dyDescent="0.5">
      <c r="A364">
        <v>527.0670166015625</v>
      </c>
      <c r="B364">
        <v>302.5</v>
      </c>
    </row>
    <row r="365" spans="1:2" x14ac:dyDescent="0.5">
      <c r="A365">
        <v>527.0770263671875</v>
      </c>
      <c r="B365">
        <v>249.80000305175781</v>
      </c>
    </row>
    <row r="366" spans="1:2" x14ac:dyDescent="0.5">
      <c r="A366">
        <v>527.08697509765625</v>
      </c>
      <c r="B366">
        <v>376.5</v>
      </c>
    </row>
    <row r="367" spans="1:2" x14ac:dyDescent="0.5">
      <c r="A367">
        <v>527.09698486328125</v>
      </c>
      <c r="B367">
        <v>528.70001220703125</v>
      </c>
    </row>
    <row r="368" spans="1:2" x14ac:dyDescent="0.5">
      <c r="A368">
        <v>527.10699462890625</v>
      </c>
      <c r="B368">
        <v>409</v>
      </c>
    </row>
    <row r="369" spans="1:2" x14ac:dyDescent="0.5">
      <c r="A369">
        <v>527.11700439453125</v>
      </c>
      <c r="B369">
        <v>191.5</v>
      </c>
    </row>
    <row r="370" spans="1:2" x14ac:dyDescent="0.5">
      <c r="A370">
        <v>527.12701416015625</v>
      </c>
      <c r="B370">
        <v>123.5</v>
      </c>
    </row>
    <row r="371" spans="1:2" x14ac:dyDescent="0.5">
      <c r="A371">
        <v>527.13702392578125</v>
      </c>
      <c r="B371">
        <v>149.19999694824219</v>
      </c>
    </row>
    <row r="372" spans="1:2" x14ac:dyDescent="0.5">
      <c r="A372">
        <v>527.14697265625</v>
      </c>
      <c r="B372">
        <v>165.80000305175781</v>
      </c>
    </row>
    <row r="373" spans="1:2" x14ac:dyDescent="0.5">
      <c r="A373">
        <v>527.156982421875</v>
      </c>
      <c r="B373">
        <v>151.30000305175781</v>
      </c>
    </row>
    <row r="374" spans="1:2" x14ac:dyDescent="0.5">
      <c r="A374">
        <v>527.1669921875</v>
      </c>
      <c r="B374">
        <v>140.30000305175781</v>
      </c>
    </row>
    <row r="375" spans="1:2" x14ac:dyDescent="0.5">
      <c r="A375">
        <v>527.177001953125</v>
      </c>
      <c r="B375">
        <v>179</v>
      </c>
    </row>
    <row r="376" spans="1:2" x14ac:dyDescent="0.5">
      <c r="A376">
        <v>527.18701171875</v>
      </c>
      <c r="B376">
        <v>253.30000305175781</v>
      </c>
    </row>
    <row r="377" spans="1:2" x14ac:dyDescent="0.5">
      <c r="A377">
        <v>527.197021484375</v>
      </c>
      <c r="B377">
        <v>343.29998779296875</v>
      </c>
    </row>
    <row r="378" spans="1:2" x14ac:dyDescent="0.5">
      <c r="A378">
        <v>527.20697021484375</v>
      </c>
      <c r="B378">
        <v>368.79998779296875</v>
      </c>
    </row>
    <row r="379" spans="1:2" x14ac:dyDescent="0.5">
      <c r="A379">
        <v>527.21697998046875</v>
      </c>
      <c r="B379">
        <v>309.79998779296875</v>
      </c>
    </row>
    <row r="380" spans="1:2" x14ac:dyDescent="0.5">
      <c r="A380">
        <v>527.22698974609375</v>
      </c>
      <c r="B380">
        <v>349.5</v>
      </c>
    </row>
    <row r="381" spans="1:2" x14ac:dyDescent="0.5">
      <c r="A381">
        <v>527.23699951171875</v>
      </c>
      <c r="B381">
        <v>471</v>
      </c>
    </row>
    <row r="382" spans="1:2" x14ac:dyDescent="0.5">
      <c r="A382">
        <v>527.24700927734375</v>
      </c>
      <c r="B382">
        <v>644.5</v>
      </c>
    </row>
    <row r="383" spans="1:2" x14ac:dyDescent="0.5">
      <c r="A383">
        <v>527.25799560546875</v>
      </c>
      <c r="B383">
        <v>1486</v>
      </c>
    </row>
    <row r="384" spans="1:2" x14ac:dyDescent="0.5">
      <c r="A384">
        <v>527.26800537109375</v>
      </c>
      <c r="B384">
        <v>9599</v>
      </c>
    </row>
    <row r="385" spans="1:2" x14ac:dyDescent="0.5">
      <c r="A385">
        <v>527.27801513671875</v>
      </c>
      <c r="B385">
        <v>71540</v>
      </c>
    </row>
    <row r="386" spans="1:2" x14ac:dyDescent="0.5">
      <c r="A386">
        <v>527.28802490234375</v>
      </c>
      <c r="B386">
        <v>182900</v>
      </c>
    </row>
    <row r="387" spans="1:2" x14ac:dyDescent="0.5">
      <c r="A387">
        <v>527.2979736328125</v>
      </c>
      <c r="B387">
        <v>197300</v>
      </c>
    </row>
    <row r="388" spans="1:2" x14ac:dyDescent="0.5">
      <c r="A388">
        <v>527.3079833984375</v>
      </c>
      <c r="B388">
        <v>91410</v>
      </c>
    </row>
    <row r="389" spans="1:2" x14ac:dyDescent="0.5">
      <c r="A389">
        <v>527.3179931640625</v>
      </c>
      <c r="B389">
        <v>15260</v>
      </c>
    </row>
    <row r="390" spans="1:2" x14ac:dyDescent="0.5">
      <c r="A390">
        <v>527.3280029296875</v>
      </c>
      <c r="B390">
        <v>1513</v>
      </c>
    </row>
    <row r="391" spans="1:2" x14ac:dyDescent="0.5">
      <c r="A391">
        <v>527.3380126953125</v>
      </c>
      <c r="B391">
        <v>577</v>
      </c>
    </row>
    <row r="392" spans="1:2" x14ac:dyDescent="0.5">
      <c r="A392">
        <v>527.3480224609375</v>
      </c>
      <c r="B392">
        <v>1006</v>
      </c>
    </row>
    <row r="393" spans="1:2" x14ac:dyDescent="0.5">
      <c r="A393">
        <v>527.35797119140625</v>
      </c>
      <c r="B393">
        <v>1545</v>
      </c>
    </row>
    <row r="394" spans="1:2" x14ac:dyDescent="0.5">
      <c r="A394">
        <v>527.36798095703125</v>
      </c>
      <c r="B394">
        <v>1287</v>
      </c>
    </row>
    <row r="395" spans="1:2" x14ac:dyDescent="0.5">
      <c r="A395">
        <v>527.37799072265625</v>
      </c>
      <c r="B395">
        <v>507</v>
      </c>
    </row>
    <row r="396" spans="1:2" x14ac:dyDescent="0.5">
      <c r="A396">
        <v>527.38800048828125</v>
      </c>
      <c r="B396">
        <v>167.5</v>
      </c>
    </row>
    <row r="397" spans="1:2" x14ac:dyDescent="0.5">
      <c r="A397">
        <v>527.39801025390625</v>
      </c>
      <c r="B397">
        <v>346.5</v>
      </c>
    </row>
    <row r="398" spans="1:2" x14ac:dyDescent="0.5">
      <c r="A398">
        <v>527.40802001953125</v>
      </c>
      <c r="B398">
        <v>1256</v>
      </c>
    </row>
    <row r="399" spans="1:2" x14ac:dyDescent="0.5">
      <c r="A399">
        <v>527.41802978515625</v>
      </c>
      <c r="B399">
        <v>2165</v>
      </c>
    </row>
    <row r="400" spans="1:2" x14ac:dyDescent="0.5">
      <c r="A400">
        <v>527.427978515625</v>
      </c>
      <c r="B400">
        <v>1636</v>
      </c>
    </row>
    <row r="401" spans="1:2" x14ac:dyDescent="0.5">
      <c r="A401">
        <v>527.43798828125</v>
      </c>
      <c r="B401">
        <v>602.5</v>
      </c>
    </row>
    <row r="402" spans="1:2" x14ac:dyDescent="0.5">
      <c r="A402">
        <v>527.447998046875</v>
      </c>
      <c r="B402">
        <v>214.30000305175781</v>
      </c>
    </row>
    <row r="403" spans="1:2" x14ac:dyDescent="0.5">
      <c r="A403">
        <v>527.4580078125</v>
      </c>
      <c r="B403">
        <v>166</v>
      </c>
    </row>
    <row r="404" spans="1:2" x14ac:dyDescent="0.5">
      <c r="A404">
        <v>527.468017578125</v>
      </c>
      <c r="B404">
        <v>288</v>
      </c>
    </row>
    <row r="405" spans="1:2" x14ac:dyDescent="0.5">
      <c r="A405">
        <v>527.47802734375</v>
      </c>
      <c r="B405">
        <v>617.5</v>
      </c>
    </row>
    <row r="406" spans="1:2" x14ac:dyDescent="0.5">
      <c r="A406">
        <v>527.48797607421875</v>
      </c>
      <c r="B406">
        <v>797.29998779296875</v>
      </c>
    </row>
    <row r="407" spans="1:2" x14ac:dyDescent="0.5">
      <c r="A407">
        <v>527.49798583984375</v>
      </c>
      <c r="B407">
        <v>562</v>
      </c>
    </row>
    <row r="408" spans="1:2" x14ac:dyDescent="0.5">
      <c r="A408">
        <v>527.50799560546875</v>
      </c>
      <c r="B408">
        <v>251</v>
      </c>
    </row>
    <row r="409" spans="1:2" x14ac:dyDescent="0.5">
      <c r="A409">
        <v>527.51800537109375</v>
      </c>
      <c r="B409">
        <v>161.69999694824219</v>
      </c>
    </row>
    <row r="410" spans="1:2" x14ac:dyDescent="0.5">
      <c r="A410">
        <v>527.52801513671875</v>
      </c>
      <c r="B410">
        <v>213.5</v>
      </c>
    </row>
    <row r="411" spans="1:2" x14ac:dyDescent="0.5">
      <c r="A411">
        <v>527.53802490234375</v>
      </c>
      <c r="B411">
        <v>217.19999694824219</v>
      </c>
    </row>
    <row r="412" spans="1:2" x14ac:dyDescent="0.5">
      <c r="A412">
        <v>527.5479736328125</v>
      </c>
      <c r="B412">
        <v>181.5</v>
      </c>
    </row>
    <row r="413" spans="1:2" x14ac:dyDescent="0.5">
      <c r="A413">
        <v>527.5579833984375</v>
      </c>
      <c r="B413">
        <v>159</v>
      </c>
    </row>
    <row r="414" spans="1:2" x14ac:dyDescent="0.5">
      <c r="A414">
        <v>527.5679931640625</v>
      </c>
      <c r="B414">
        <v>170</v>
      </c>
    </row>
    <row r="415" spans="1:2" x14ac:dyDescent="0.5">
      <c r="A415">
        <v>527.5780029296875</v>
      </c>
      <c r="B415">
        <v>213.19999694824219</v>
      </c>
    </row>
    <row r="416" spans="1:2" x14ac:dyDescent="0.5">
      <c r="A416">
        <v>527.5880126953125</v>
      </c>
      <c r="B416">
        <v>255.80000305175781</v>
      </c>
    </row>
    <row r="417" spans="1:2" x14ac:dyDescent="0.5">
      <c r="A417">
        <v>527.5980224609375</v>
      </c>
      <c r="B417">
        <v>306</v>
      </c>
    </row>
    <row r="418" spans="1:2" x14ac:dyDescent="0.5">
      <c r="A418">
        <v>527.60797119140625</v>
      </c>
      <c r="B418">
        <v>288.20001220703125</v>
      </c>
    </row>
    <row r="419" spans="1:2" x14ac:dyDescent="0.5">
      <c r="A419">
        <v>527.61798095703125</v>
      </c>
      <c r="B419">
        <v>204.5</v>
      </c>
    </row>
    <row r="420" spans="1:2" x14ac:dyDescent="0.5">
      <c r="A420">
        <v>527.62799072265625</v>
      </c>
      <c r="B420">
        <v>174</v>
      </c>
    </row>
    <row r="421" spans="1:2" x14ac:dyDescent="0.5">
      <c r="A421">
        <v>527.63800048828125</v>
      </c>
      <c r="B421">
        <v>210.5</v>
      </c>
    </row>
    <row r="422" spans="1:2" x14ac:dyDescent="0.5">
      <c r="A422">
        <v>527.64801025390625</v>
      </c>
      <c r="B422">
        <v>216</v>
      </c>
    </row>
    <row r="423" spans="1:2" x14ac:dyDescent="0.5">
      <c r="A423">
        <v>527.65899658203125</v>
      </c>
      <c r="B423">
        <v>150.80000305175781</v>
      </c>
    </row>
    <row r="424" spans="1:2" x14ac:dyDescent="0.5">
      <c r="A424">
        <v>527.66900634765625</v>
      </c>
      <c r="B424">
        <v>72.75</v>
      </c>
    </row>
    <row r="425" spans="1:2" x14ac:dyDescent="0.5">
      <c r="A425">
        <v>527.67901611328125</v>
      </c>
      <c r="B425">
        <v>69.5</v>
      </c>
    </row>
    <row r="426" spans="1:2" x14ac:dyDescent="0.5">
      <c r="A426">
        <v>527.68902587890625</v>
      </c>
      <c r="B426">
        <v>160.5</v>
      </c>
    </row>
    <row r="427" spans="1:2" x14ac:dyDescent="0.5">
      <c r="A427">
        <v>527.698974609375</v>
      </c>
      <c r="B427">
        <v>259</v>
      </c>
    </row>
    <row r="428" spans="1:2" x14ac:dyDescent="0.5">
      <c r="A428">
        <v>527.708984375</v>
      </c>
      <c r="B428">
        <v>333.29998779296875</v>
      </c>
    </row>
    <row r="429" spans="1:2" x14ac:dyDescent="0.5">
      <c r="A429">
        <v>527.718994140625</v>
      </c>
      <c r="B429">
        <v>401</v>
      </c>
    </row>
    <row r="430" spans="1:2" x14ac:dyDescent="0.5">
      <c r="A430">
        <v>527.72900390625</v>
      </c>
      <c r="B430">
        <v>376</v>
      </c>
    </row>
    <row r="431" spans="1:2" x14ac:dyDescent="0.5">
      <c r="A431">
        <v>527.739013671875</v>
      </c>
      <c r="B431">
        <v>248.19999694824219</v>
      </c>
    </row>
    <row r="432" spans="1:2" x14ac:dyDescent="0.5">
      <c r="A432">
        <v>527.7490234375</v>
      </c>
      <c r="B432">
        <v>237.30000305175781</v>
      </c>
    </row>
    <row r="433" spans="1:2" x14ac:dyDescent="0.5">
      <c r="A433">
        <v>527.75897216796875</v>
      </c>
      <c r="B433">
        <v>915.5</v>
      </c>
    </row>
    <row r="434" spans="1:2" x14ac:dyDescent="0.5">
      <c r="A434">
        <v>527.76898193359375</v>
      </c>
      <c r="B434">
        <v>6140</v>
      </c>
    </row>
    <row r="435" spans="1:2" x14ac:dyDescent="0.5">
      <c r="A435">
        <v>527.77899169921875</v>
      </c>
      <c r="B435">
        <v>33830</v>
      </c>
    </row>
    <row r="436" spans="1:2" x14ac:dyDescent="0.5">
      <c r="A436">
        <v>527.78900146484375</v>
      </c>
      <c r="B436">
        <v>83200</v>
      </c>
    </row>
    <row r="437" spans="1:2" x14ac:dyDescent="0.5">
      <c r="A437">
        <v>527.79901123046875</v>
      </c>
      <c r="B437">
        <v>95580</v>
      </c>
    </row>
    <row r="438" spans="1:2" x14ac:dyDescent="0.5">
      <c r="A438">
        <v>527.80902099609375</v>
      </c>
      <c r="B438">
        <v>51820</v>
      </c>
    </row>
    <row r="439" spans="1:2" x14ac:dyDescent="0.5">
      <c r="A439">
        <v>527.8189697265625</v>
      </c>
      <c r="B439">
        <v>12410</v>
      </c>
    </row>
    <row r="440" spans="1:2" x14ac:dyDescent="0.5">
      <c r="A440">
        <v>527.8289794921875</v>
      </c>
      <c r="B440">
        <v>1807</v>
      </c>
    </row>
    <row r="441" spans="1:2" x14ac:dyDescent="0.5">
      <c r="A441">
        <v>527.8389892578125</v>
      </c>
      <c r="B441">
        <v>638</v>
      </c>
    </row>
    <row r="442" spans="1:2" x14ac:dyDescent="0.5">
      <c r="A442">
        <v>527.8489990234375</v>
      </c>
      <c r="B442">
        <v>568</v>
      </c>
    </row>
    <row r="443" spans="1:2" x14ac:dyDescent="0.5">
      <c r="A443">
        <v>527.8590087890625</v>
      </c>
      <c r="B443">
        <v>657.5</v>
      </c>
    </row>
    <row r="444" spans="1:2" x14ac:dyDescent="0.5">
      <c r="A444">
        <v>527.8690185546875</v>
      </c>
      <c r="B444">
        <v>560.5</v>
      </c>
    </row>
    <row r="445" spans="1:2" x14ac:dyDescent="0.5">
      <c r="A445">
        <v>527.8790283203125</v>
      </c>
      <c r="B445">
        <v>326.79998779296875</v>
      </c>
    </row>
    <row r="446" spans="1:2" x14ac:dyDescent="0.5">
      <c r="A446">
        <v>527.88897705078125</v>
      </c>
      <c r="B446">
        <v>170.80000305175781</v>
      </c>
    </row>
    <row r="447" spans="1:2" x14ac:dyDescent="0.5">
      <c r="A447">
        <v>527.89898681640625</v>
      </c>
      <c r="B447">
        <v>224.30000305175781</v>
      </c>
    </row>
    <row r="448" spans="1:2" x14ac:dyDescent="0.5">
      <c r="A448">
        <v>527.90899658203125</v>
      </c>
      <c r="B448">
        <v>681.29998779296875</v>
      </c>
    </row>
    <row r="449" spans="1:2" x14ac:dyDescent="0.5">
      <c r="A449">
        <v>527.91900634765625</v>
      </c>
      <c r="B449">
        <v>1071</v>
      </c>
    </row>
    <row r="450" spans="1:2" x14ac:dyDescent="0.5">
      <c r="A450">
        <v>527.92901611328125</v>
      </c>
      <c r="B450">
        <v>738.79998779296875</v>
      </c>
    </row>
    <row r="451" spans="1:2" x14ac:dyDescent="0.5">
      <c r="A451">
        <v>527.93902587890625</v>
      </c>
      <c r="B451">
        <v>226.80000305175781</v>
      </c>
    </row>
    <row r="452" spans="1:2" x14ac:dyDescent="0.5">
      <c r="A452">
        <v>527.948974609375</v>
      </c>
      <c r="B452">
        <v>72.5</v>
      </c>
    </row>
    <row r="453" spans="1:2" x14ac:dyDescent="0.5">
      <c r="A453">
        <v>527.958984375</v>
      </c>
      <c r="B453">
        <v>67.75</v>
      </c>
    </row>
    <row r="454" spans="1:2" x14ac:dyDescent="0.5">
      <c r="A454">
        <v>527.969970703125</v>
      </c>
      <c r="B454">
        <v>89.25</v>
      </c>
    </row>
    <row r="455" spans="1:2" x14ac:dyDescent="0.5">
      <c r="A455">
        <v>527.97998046875</v>
      </c>
      <c r="B455">
        <v>164.5</v>
      </c>
    </row>
    <row r="456" spans="1:2" x14ac:dyDescent="0.5">
      <c r="A456">
        <v>527.989990234375</v>
      </c>
      <c r="B456">
        <v>221.5</v>
      </c>
    </row>
    <row r="457" spans="1:2" x14ac:dyDescent="0.5">
      <c r="A457">
        <v>528</v>
      </c>
      <c r="B457">
        <v>197.5</v>
      </c>
    </row>
    <row r="458" spans="1:2" x14ac:dyDescent="0.5">
      <c r="A458">
        <v>528.010009765625</v>
      </c>
      <c r="B458">
        <v>164</v>
      </c>
    </row>
    <row r="459" spans="1:2" x14ac:dyDescent="0.5">
      <c r="A459">
        <v>528.02001953125</v>
      </c>
      <c r="B459">
        <v>144</v>
      </c>
    </row>
    <row r="460" spans="1:2" x14ac:dyDescent="0.5">
      <c r="A460">
        <v>528.030029296875</v>
      </c>
      <c r="B460">
        <v>106</v>
      </c>
    </row>
    <row r="461" spans="1:2" x14ac:dyDescent="0.5">
      <c r="A461">
        <v>528.03997802734375</v>
      </c>
      <c r="B461">
        <v>84.25</v>
      </c>
    </row>
    <row r="462" spans="1:2" x14ac:dyDescent="0.5">
      <c r="A462">
        <v>528.04998779296875</v>
      </c>
      <c r="B462">
        <v>107.30000305175781</v>
      </c>
    </row>
    <row r="463" spans="1:2" x14ac:dyDescent="0.5">
      <c r="A463">
        <v>528.05999755859375</v>
      </c>
      <c r="B463">
        <v>113.80000305175781</v>
      </c>
    </row>
    <row r="464" spans="1:2" x14ac:dyDescent="0.5">
      <c r="A464">
        <v>528.07000732421875</v>
      </c>
      <c r="B464">
        <v>106</v>
      </c>
    </row>
    <row r="465" spans="1:2" x14ac:dyDescent="0.5">
      <c r="A465">
        <v>528.08001708984375</v>
      </c>
      <c r="B465">
        <v>146.5</v>
      </c>
    </row>
    <row r="466" spans="1:2" x14ac:dyDescent="0.5">
      <c r="A466">
        <v>528.09002685546875</v>
      </c>
      <c r="B466">
        <v>175.80000305175781</v>
      </c>
    </row>
    <row r="467" spans="1:2" x14ac:dyDescent="0.5">
      <c r="A467">
        <v>528.0999755859375</v>
      </c>
      <c r="B467">
        <v>147.5</v>
      </c>
    </row>
    <row r="468" spans="1:2" x14ac:dyDescent="0.5">
      <c r="A468">
        <v>528.1099853515625</v>
      </c>
      <c r="B468">
        <v>119.80000305175781</v>
      </c>
    </row>
    <row r="469" spans="1:2" x14ac:dyDescent="0.5">
      <c r="A469">
        <v>528.1199951171875</v>
      </c>
      <c r="B469">
        <v>93.25</v>
      </c>
    </row>
    <row r="470" spans="1:2" x14ac:dyDescent="0.5">
      <c r="A470">
        <v>528.1300048828125</v>
      </c>
      <c r="B470">
        <v>65.75</v>
      </c>
    </row>
    <row r="471" spans="1:2" x14ac:dyDescent="0.5">
      <c r="A471">
        <v>528.1400146484375</v>
      </c>
      <c r="B471">
        <v>66</v>
      </c>
    </row>
    <row r="472" spans="1:2" x14ac:dyDescent="0.5">
      <c r="A472">
        <v>528.1500244140625</v>
      </c>
      <c r="B472">
        <v>77.5</v>
      </c>
    </row>
    <row r="473" spans="1:2" x14ac:dyDescent="0.5">
      <c r="A473">
        <v>528.15997314453125</v>
      </c>
      <c r="B473">
        <v>102.30000305175781</v>
      </c>
    </row>
    <row r="474" spans="1:2" x14ac:dyDescent="0.5">
      <c r="A474">
        <v>528.16998291015625</v>
      </c>
      <c r="B474">
        <v>123.80000305175781</v>
      </c>
    </row>
    <row r="475" spans="1:2" x14ac:dyDescent="0.5">
      <c r="A475">
        <v>528.17999267578125</v>
      </c>
      <c r="B475">
        <v>114.30000305175781</v>
      </c>
    </row>
    <row r="476" spans="1:2" x14ac:dyDescent="0.5">
      <c r="A476">
        <v>528.19000244140625</v>
      </c>
      <c r="B476">
        <v>102.5</v>
      </c>
    </row>
    <row r="477" spans="1:2" x14ac:dyDescent="0.5">
      <c r="A477">
        <v>528.20001220703125</v>
      </c>
      <c r="B477">
        <v>98.25</v>
      </c>
    </row>
    <row r="478" spans="1:2" x14ac:dyDescent="0.5">
      <c r="A478">
        <v>528.21002197265625</v>
      </c>
      <c r="B478">
        <v>82.5</v>
      </c>
    </row>
    <row r="479" spans="1:2" x14ac:dyDescent="0.5">
      <c r="A479">
        <v>528.219970703125</v>
      </c>
      <c r="B479">
        <v>70</v>
      </c>
    </row>
    <row r="480" spans="1:2" x14ac:dyDescent="0.5">
      <c r="A480">
        <v>528.22998046875</v>
      </c>
      <c r="B480">
        <v>85</v>
      </c>
    </row>
    <row r="481" spans="1:2" x14ac:dyDescent="0.5">
      <c r="A481">
        <v>528.239990234375</v>
      </c>
      <c r="B481">
        <v>136.5</v>
      </c>
    </row>
    <row r="482" spans="1:2" x14ac:dyDescent="0.5">
      <c r="A482">
        <v>528.25</v>
      </c>
      <c r="B482">
        <v>219.69999694824219</v>
      </c>
    </row>
    <row r="483" spans="1:2" x14ac:dyDescent="0.5">
      <c r="A483">
        <v>528.260009765625</v>
      </c>
      <c r="B483">
        <v>602.70001220703125</v>
      </c>
    </row>
    <row r="484" spans="1:2" x14ac:dyDescent="0.5">
      <c r="A484">
        <v>528.27099609375</v>
      </c>
      <c r="B484">
        <v>3124</v>
      </c>
    </row>
    <row r="485" spans="1:2" x14ac:dyDescent="0.5">
      <c r="A485">
        <v>528.281005859375</v>
      </c>
      <c r="B485">
        <v>12280</v>
      </c>
    </row>
    <row r="486" spans="1:2" x14ac:dyDescent="0.5">
      <c r="A486">
        <v>528.291015625</v>
      </c>
      <c r="B486">
        <v>26100</v>
      </c>
    </row>
    <row r="487" spans="1:2" x14ac:dyDescent="0.5">
      <c r="A487">
        <v>528.301025390625</v>
      </c>
      <c r="B487">
        <v>29440</v>
      </c>
    </row>
    <row r="488" spans="1:2" x14ac:dyDescent="0.5">
      <c r="A488">
        <v>528.31097412109375</v>
      </c>
      <c r="B488">
        <v>17790</v>
      </c>
    </row>
    <row r="489" spans="1:2" x14ac:dyDescent="0.5">
      <c r="A489">
        <v>528.32098388671875</v>
      </c>
      <c r="B489">
        <v>6063</v>
      </c>
    </row>
    <row r="490" spans="1:2" x14ac:dyDescent="0.5">
      <c r="A490">
        <v>528.33099365234375</v>
      </c>
      <c r="B490">
        <v>1537</v>
      </c>
    </row>
    <row r="491" spans="1:2" x14ac:dyDescent="0.5">
      <c r="A491">
        <v>528.34100341796875</v>
      </c>
      <c r="B491">
        <v>399.29998779296875</v>
      </c>
    </row>
    <row r="492" spans="1:2" x14ac:dyDescent="0.5">
      <c r="A492">
        <v>528.35101318359375</v>
      </c>
      <c r="B492">
        <v>212</v>
      </c>
    </row>
    <row r="493" spans="1:2" x14ac:dyDescent="0.5">
      <c r="A493">
        <v>528.36102294921875</v>
      </c>
      <c r="B493">
        <v>260</v>
      </c>
    </row>
    <row r="494" spans="1:2" x14ac:dyDescent="0.5">
      <c r="A494">
        <v>528.3709716796875</v>
      </c>
      <c r="B494">
        <v>212.30000305175781</v>
      </c>
    </row>
    <row r="495" spans="1:2" x14ac:dyDescent="0.5">
      <c r="A495">
        <v>528.3809814453125</v>
      </c>
      <c r="B495">
        <v>97.5</v>
      </c>
    </row>
    <row r="496" spans="1:2" x14ac:dyDescent="0.5">
      <c r="A496">
        <v>528.3909912109375</v>
      </c>
      <c r="B496">
        <v>60</v>
      </c>
    </row>
    <row r="497" spans="1:2" x14ac:dyDescent="0.5">
      <c r="A497">
        <v>528.4010009765625</v>
      </c>
      <c r="B497">
        <v>71</v>
      </c>
    </row>
    <row r="498" spans="1:2" x14ac:dyDescent="0.5">
      <c r="A498">
        <v>528.4110107421875</v>
      </c>
      <c r="B498">
        <v>109.69999694824219</v>
      </c>
    </row>
    <row r="499" spans="1:2" x14ac:dyDescent="0.5">
      <c r="A499">
        <v>528.4210205078125</v>
      </c>
      <c r="B499">
        <v>183</v>
      </c>
    </row>
    <row r="500" spans="1:2" x14ac:dyDescent="0.5">
      <c r="A500">
        <v>528.4310302734375</v>
      </c>
      <c r="B500">
        <v>199.19999694824219</v>
      </c>
    </row>
    <row r="501" spans="1:2" x14ac:dyDescent="0.5">
      <c r="A501">
        <v>528.44097900390625</v>
      </c>
      <c r="B501">
        <v>144.5</v>
      </c>
    </row>
    <row r="502" spans="1:2" x14ac:dyDescent="0.5">
      <c r="A502">
        <v>528.45098876953125</v>
      </c>
      <c r="B502">
        <v>111</v>
      </c>
    </row>
    <row r="503" spans="1:2" x14ac:dyDescent="0.5">
      <c r="A503">
        <v>528.46099853515625</v>
      </c>
      <c r="B503">
        <v>100.80000305175781</v>
      </c>
    </row>
    <row r="504" spans="1:2" x14ac:dyDescent="0.5">
      <c r="A504">
        <v>528.47100830078125</v>
      </c>
      <c r="B504">
        <v>68.75</v>
      </c>
    </row>
    <row r="505" spans="1:2" x14ac:dyDescent="0.5">
      <c r="A505">
        <v>528.48101806640625</v>
      </c>
      <c r="B505">
        <v>49</v>
      </c>
    </row>
    <row r="506" spans="1:2" x14ac:dyDescent="0.5">
      <c r="A506">
        <v>528.49102783203125</v>
      </c>
      <c r="B506">
        <v>73.5</v>
      </c>
    </row>
    <row r="507" spans="1:2" x14ac:dyDescent="0.5">
      <c r="A507">
        <v>528.5009765625</v>
      </c>
      <c r="B507">
        <v>82.25</v>
      </c>
    </row>
    <row r="508" spans="1:2" x14ac:dyDescent="0.5">
      <c r="A508">
        <v>528.510986328125</v>
      </c>
      <c r="B508">
        <v>55.5</v>
      </c>
    </row>
    <row r="509" spans="1:2" x14ac:dyDescent="0.5">
      <c r="A509">
        <v>528.52099609375</v>
      </c>
      <c r="B509">
        <v>49.5</v>
      </c>
    </row>
    <row r="510" spans="1:2" x14ac:dyDescent="0.5">
      <c r="A510">
        <v>528.531005859375</v>
      </c>
      <c r="B510">
        <v>45.75</v>
      </c>
    </row>
    <row r="511" spans="1:2" x14ac:dyDescent="0.5">
      <c r="A511">
        <v>528.541015625</v>
      </c>
      <c r="B511">
        <v>26.5</v>
      </c>
    </row>
    <row r="512" spans="1:2" x14ac:dyDescent="0.5">
      <c r="A512">
        <v>528.552001953125</v>
      </c>
      <c r="B512">
        <v>27</v>
      </c>
    </row>
    <row r="513" spans="1:2" x14ac:dyDescent="0.5">
      <c r="A513">
        <v>528.56201171875</v>
      </c>
      <c r="B513">
        <v>32.5</v>
      </c>
    </row>
    <row r="514" spans="1:2" x14ac:dyDescent="0.5">
      <c r="A514">
        <v>528.572021484375</v>
      </c>
      <c r="B514">
        <v>32.5</v>
      </c>
    </row>
    <row r="515" spans="1:2" x14ac:dyDescent="0.5">
      <c r="A515">
        <v>528.58197021484375</v>
      </c>
      <c r="B515">
        <v>36.75</v>
      </c>
    </row>
    <row r="516" spans="1:2" x14ac:dyDescent="0.5">
      <c r="A516">
        <v>528.59197998046875</v>
      </c>
      <c r="B516">
        <v>57.75</v>
      </c>
    </row>
    <row r="517" spans="1:2" x14ac:dyDescent="0.5">
      <c r="A517">
        <v>528.60198974609375</v>
      </c>
      <c r="B517">
        <v>102.80000305175781</v>
      </c>
    </row>
    <row r="518" spans="1:2" x14ac:dyDescent="0.5">
      <c r="A518">
        <v>528.61199951171875</v>
      </c>
      <c r="B518">
        <v>122.5</v>
      </c>
    </row>
    <row r="519" spans="1:2" x14ac:dyDescent="0.5">
      <c r="A519">
        <v>528.62200927734375</v>
      </c>
      <c r="B519">
        <v>86.25</v>
      </c>
    </row>
    <row r="520" spans="1:2" x14ac:dyDescent="0.5">
      <c r="A520">
        <v>528.63201904296875</v>
      </c>
      <c r="B520">
        <v>45.25</v>
      </c>
    </row>
    <row r="521" spans="1:2" x14ac:dyDescent="0.5">
      <c r="A521">
        <v>528.64202880859375</v>
      </c>
      <c r="B521">
        <v>38.75</v>
      </c>
    </row>
    <row r="522" spans="1:2" x14ac:dyDescent="0.5">
      <c r="A522">
        <v>528.6519775390625</v>
      </c>
      <c r="B522">
        <v>38.75</v>
      </c>
    </row>
    <row r="523" spans="1:2" x14ac:dyDescent="0.5">
      <c r="A523">
        <v>528.6619873046875</v>
      </c>
      <c r="B523">
        <v>27.75</v>
      </c>
    </row>
    <row r="524" spans="1:2" x14ac:dyDescent="0.5">
      <c r="A524">
        <v>528.6719970703125</v>
      </c>
      <c r="B524">
        <v>33.75</v>
      </c>
    </row>
    <row r="525" spans="1:2" x14ac:dyDescent="0.5">
      <c r="A525">
        <v>528.6820068359375</v>
      </c>
      <c r="B525">
        <v>54</v>
      </c>
    </row>
    <row r="526" spans="1:2" x14ac:dyDescent="0.5">
      <c r="A526">
        <v>528.6920166015625</v>
      </c>
      <c r="B526">
        <v>59.25</v>
      </c>
    </row>
    <row r="527" spans="1:2" x14ac:dyDescent="0.5">
      <c r="A527">
        <v>528.7020263671875</v>
      </c>
      <c r="B527">
        <v>58.75</v>
      </c>
    </row>
    <row r="528" spans="1:2" x14ac:dyDescent="0.5">
      <c r="A528">
        <v>528.71197509765625</v>
      </c>
      <c r="B528">
        <v>53.75</v>
      </c>
    </row>
    <row r="529" spans="1:2" x14ac:dyDescent="0.5">
      <c r="A529">
        <v>528.72198486328125</v>
      </c>
      <c r="B529">
        <v>73.75</v>
      </c>
    </row>
    <row r="530" spans="1:2" x14ac:dyDescent="0.5">
      <c r="A530">
        <v>528.73199462890625</v>
      </c>
      <c r="B530">
        <v>149</v>
      </c>
    </row>
    <row r="531" spans="1:2" x14ac:dyDescent="0.5">
      <c r="A531">
        <v>528.74200439453125</v>
      </c>
      <c r="B531">
        <v>200.69999694824219</v>
      </c>
    </row>
    <row r="532" spans="1:2" x14ac:dyDescent="0.5">
      <c r="A532">
        <v>528.75201416015625</v>
      </c>
      <c r="B532">
        <v>231.5</v>
      </c>
    </row>
    <row r="533" spans="1:2" x14ac:dyDescent="0.5">
      <c r="A533">
        <v>528.76202392578125</v>
      </c>
      <c r="B533">
        <v>414.5</v>
      </c>
    </row>
    <row r="534" spans="1:2" x14ac:dyDescent="0.5">
      <c r="A534">
        <v>528.77197265625</v>
      </c>
      <c r="B534">
        <v>1309</v>
      </c>
    </row>
    <row r="535" spans="1:2" x14ac:dyDescent="0.5">
      <c r="A535">
        <v>528.781982421875</v>
      </c>
      <c r="B535">
        <v>4002</v>
      </c>
    </row>
    <row r="536" spans="1:2" x14ac:dyDescent="0.5">
      <c r="A536">
        <v>528.7919921875</v>
      </c>
      <c r="B536">
        <v>7685</v>
      </c>
    </row>
    <row r="537" spans="1:2" x14ac:dyDescent="0.5">
      <c r="A537">
        <v>528.802001953125</v>
      </c>
      <c r="B537">
        <v>8544</v>
      </c>
    </row>
    <row r="538" spans="1:2" x14ac:dyDescent="0.5">
      <c r="A538">
        <v>528.81201171875</v>
      </c>
      <c r="B538">
        <v>5524</v>
      </c>
    </row>
    <row r="539" spans="1:2" x14ac:dyDescent="0.5">
      <c r="A539">
        <v>528.822998046875</v>
      </c>
      <c r="B539">
        <v>2223</v>
      </c>
    </row>
    <row r="540" spans="1:2" x14ac:dyDescent="0.5">
      <c r="A540">
        <v>528.8330078125</v>
      </c>
      <c r="B540">
        <v>782.70001220703125</v>
      </c>
    </row>
    <row r="541" spans="1:2" x14ac:dyDescent="0.5">
      <c r="A541">
        <v>528.843017578125</v>
      </c>
      <c r="B541">
        <v>443</v>
      </c>
    </row>
    <row r="542" spans="1:2" x14ac:dyDescent="0.5">
      <c r="A542">
        <v>528.85302734375</v>
      </c>
      <c r="B542">
        <v>363.79998779296875</v>
      </c>
    </row>
    <row r="543" spans="1:2" x14ac:dyDescent="0.5">
      <c r="A543">
        <v>528.86297607421875</v>
      </c>
      <c r="B543">
        <v>284.20001220703125</v>
      </c>
    </row>
    <row r="544" spans="1:2" x14ac:dyDescent="0.5">
      <c r="A544">
        <v>528.87298583984375</v>
      </c>
      <c r="B544">
        <v>192.30000305175781</v>
      </c>
    </row>
    <row r="545" spans="1:2" x14ac:dyDescent="0.5">
      <c r="A545">
        <v>528.88299560546875</v>
      </c>
      <c r="B545">
        <v>128</v>
      </c>
    </row>
    <row r="546" spans="1:2" x14ac:dyDescent="0.5">
      <c r="A546">
        <v>528.89300537109375</v>
      </c>
      <c r="B546">
        <v>94.5</v>
      </c>
    </row>
    <row r="547" spans="1:2" x14ac:dyDescent="0.5">
      <c r="A547">
        <v>528.90301513671875</v>
      </c>
      <c r="B547">
        <v>73.5</v>
      </c>
    </row>
    <row r="548" spans="1:2" x14ac:dyDescent="0.5">
      <c r="A548">
        <v>528.91302490234375</v>
      </c>
      <c r="B548">
        <v>67.5</v>
      </c>
    </row>
    <row r="549" spans="1:2" x14ac:dyDescent="0.5">
      <c r="A549">
        <v>528.9229736328125</v>
      </c>
      <c r="B549">
        <v>75.25</v>
      </c>
    </row>
    <row r="550" spans="1:2" x14ac:dyDescent="0.5">
      <c r="A550">
        <v>528.9329833984375</v>
      </c>
      <c r="B550">
        <v>80.25</v>
      </c>
    </row>
    <row r="551" spans="1:2" x14ac:dyDescent="0.5">
      <c r="A551">
        <v>528.9429931640625</v>
      </c>
      <c r="B551">
        <v>64</v>
      </c>
    </row>
    <row r="552" spans="1:2" x14ac:dyDescent="0.5">
      <c r="A552">
        <v>528.9530029296875</v>
      </c>
      <c r="B552">
        <v>49.5</v>
      </c>
    </row>
    <row r="553" spans="1:2" x14ac:dyDescent="0.5">
      <c r="A553">
        <v>528.9630126953125</v>
      </c>
      <c r="B553">
        <v>64.5</v>
      </c>
    </row>
    <row r="554" spans="1:2" x14ac:dyDescent="0.5">
      <c r="A554">
        <v>528.9730224609375</v>
      </c>
      <c r="B554">
        <v>68.5</v>
      </c>
    </row>
    <row r="555" spans="1:2" x14ac:dyDescent="0.5">
      <c r="A555">
        <v>528.98297119140625</v>
      </c>
      <c r="B555">
        <v>62.75</v>
      </c>
    </row>
    <row r="556" spans="1:2" x14ac:dyDescent="0.5">
      <c r="A556">
        <v>528.99298095703125</v>
      </c>
      <c r="B556">
        <v>75.5</v>
      </c>
    </row>
    <row r="557" spans="1:2" x14ac:dyDescent="0.5">
      <c r="A557">
        <v>529.00299072265625</v>
      </c>
      <c r="B557">
        <v>73.5</v>
      </c>
    </row>
    <row r="558" spans="1:2" x14ac:dyDescent="0.5">
      <c r="A558">
        <v>529.01300048828125</v>
      </c>
      <c r="B558">
        <v>70.75</v>
      </c>
    </row>
    <row r="559" spans="1:2" x14ac:dyDescent="0.5">
      <c r="A559">
        <v>529.02301025390625</v>
      </c>
      <c r="B559">
        <v>79</v>
      </c>
    </row>
    <row r="560" spans="1:2" x14ac:dyDescent="0.5">
      <c r="A560">
        <v>529.03302001953125</v>
      </c>
      <c r="B560">
        <v>65.75</v>
      </c>
    </row>
    <row r="561" spans="1:2" x14ac:dyDescent="0.5">
      <c r="A561">
        <v>529.04302978515625</v>
      </c>
      <c r="B561">
        <v>54.25</v>
      </c>
    </row>
    <row r="562" spans="1:2" x14ac:dyDescent="0.5">
      <c r="A562">
        <v>529.052978515625</v>
      </c>
      <c r="B562">
        <v>61</v>
      </c>
    </row>
    <row r="563" spans="1:2" x14ac:dyDescent="0.5">
      <c r="A563">
        <v>529.06298828125</v>
      </c>
      <c r="B563">
        <v>60.75</v>
      </c>
    </row>
    <row r="564" spans="1:2" x14ac:dyDescent="0.5">
      <c r="A564">
        <v>529.072998046875</v>
      </c>
      <c r="B564">
        <v>60</v>
      </c>
    </row>
    <row r="565" spans="1:2" x14ac:dyDescent="0.5">
      <c r="A565">
        <v>529.0830078125</v>
      </c>
      <c r="B565">
        <v>72.75</v>
      </c>
    </row>
    <row r="566" spans="1:2" x14ac:dyDescent="0.5">
      <c r="A566">
        <v>529.093994140625</v>
      </c>
      <c r="B566">
        <v>71.75</v>
      </c>
    </row>
    <row r="567" spans="1:2" x14ac:dyDescent="0.5">
      <c r="A567">
        <v>529.10400390625</v>
      </c>
      <c r="B567">
        <v>47.5</v>
      </c>
    </row>
    <row r="568" spans="1:2" x14ac:dyDescent="0.5">
      <c r="A568">
        <v>529.114013671875</v>
      </c>
      <c r="B568">
        <v>29.25</v>
      </c>
    </row>
    <row r="569" spans="1:2" x14ac:dyDescent="0.5">
      <c r="A569">
        <v>529.1240234375</v>
      </c>
      <c r="B569">
        <v>27</v>
      </c>
    </row>
    <row r="570" spans="1:2" x14ac:dyDescent="0.5">
      <c r="A570">
        <v>529.13397216796875</v>
      </c>
      <c r="B570">
        <v>24.25</v>
      </c>
    </row>
    <row r="571" spans="1:2" x14ac:dyDescent="0.5">
      <c r="A571">
        <v>529.14398193359375</v>
      </c>
      <c r="B571">
        <v>14.25</v>
      </c>
    </row>
    <row r="572" spans="1:2" x14ac:dyDescent="0.5">
      <c r="A572">
        <v>529.15399169921875</v>
      </c>
      <c r="B572">
        <v>27.25</v>
      </c>
    </row>
    <row r="573" spans="1:2" x14ac:dyDescent="0.5">
      <c r="A573">
        <v>529.16400146484375</v>
      </c>
      <c r="B573">
        <v>55.25</v>
      </c>
    </row>
    <row r="574" spans="1:2" x14ac:dyDescent="0.5">
      <c r="A574">
        <v>529.17401123046875</v>
      </c>
      <c r="B574">
        <v>68</v>
      </c>
    </row>
    <row r="575" spans="1:2" x14ac:dyDescent="0.5">
      <c r="A575">
        <v>529.18402099609375</v>
      </c>
      <c r="B575">
        <v>87.5</v>
      </c>
    </row>
    <row r="576" spans="1:2" x14ac:dyDescent="0.5">
      <c r="A576">
        <v>529.1939697265625</v>
      </c>
      <c r="B576">
        <v>83.5</v>
      </c>
    </row>
    <row r="577" spans="1:2" x14ac:dyDescent="0.5">
      <c r="A577">
        <v>529.2039794921875</v>
      </c>
      <c r="B577">
        <v>48.75</v>
      </c>
    </row>
    <row r="578" spans="1:2" x14ac:dyDescent="0.5">
      <c r="A578">
        <v>529.2139892578125</v>
      </c>
      <c r="B578">
        <v>53</v>
      </c>
    </row>
    <row r="579" spans="1:2" x14ac:dyDescent="0.5">
      <c r="A579">
        <v>529.2239990234375</v>
      </c>
      <c r="B579">
        <v>71</v>
      </c>
    </row>
    <row r="580" spans="1:2" x14ac:dyDescent="0.5">
      <c r="A580">
        <v>529.2340087890625</v>
      </c>
      <c r="B580">
        <v>68.75</v>
      </c>
    </row>
    <row r="581" spans="1:2" x14ac:dyDescent="0.5">
      <c r="A581">
        <v>529.2440185546875</v>
      </c>
      <c r="B581">
        <v>69</v>
      </c>
    </row>
    <row r="582" spans="1:2" x14ac:dyDescent="0.5">
      <c r="A582">
        <v>529.2540283203125</v>
      </c>
      <c r="B582">
        <v>91.5</v>
      </c>
    </row>
    <row r="583" spans="1:2" x14ac:dyDescent="0.5">
      <c r="A583">
        <v>529.26397705078125</v>
      </c>
      <c r="B583">
        <v>186.5</v>
      </c>
    </row>
    <row r="584" spans="1:2" x14ac:dyDescent="0.5">
      <c r="A584">
        <v>529.27398681640625</v>
      </c>
      <c r="B584">
        <v>438.79998779296875</v>
      </c>
    </row>
    <row r="585" spans="1:2" x14ac:dyDescent="0.5">
      <c r="A585">
        <v>529.28399658203125</v>
      </c>
      <c r="B585">
        <v>885.70001220703125</v>
      </c>
    </row>
    <row r="586" spans="1:2" x14ac:dyDescent="0.5">
      <c r="A586">
        <v>529.29400634765625</v>
      </c>
      <c r="B586">
        <v>1405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T585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0</v>
      </c>
      <c r="C1" s="2" t="s">
        <v>21</v>
      </c>
      <c r="D1">
        <v>523.7750244140625</v>
      </c>
      <c r="E1">
        <v>14400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0.1485738191459918</v>
      </c>
      <c r="M1">
        <f>I$7*(L$1*J1) + $I$4</f>
        <v>15554.976646535497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4.1988064957232889E-6</v>
      </c>
      <c r="O1">
        <f>I$10*(N$1*J1) + $I$4</f>
        <v>1.6728065677071087</v>
      </c>
      <c r="P1">
        <f>IF(ISNUMBER(D1),SUM(M1,O1)-$I$4,"")</f>
        <v>15556.649369307141</v>
      </c>
      <c r="Q1">
        <f>IF(ISNUMBER(P1),P1-E1,"")</f>
        <v>1156.6493693071407</v>
      </c>
      <c r="R1">
        <f>IF(ISNUMBER(P1),Q1*Q1,"")</f>
        <v>1337837.7635186063</v>
      </c>
      <c r="S1">
        <f>IF(ISNUMBER(P1),((IF(P1&gt;E1,I$5*(P1-E1),P1-E1)))^2,"")</f>
        <v>1337837.7635186063</v>
      </c>
      <c r="T1">
        <f>IF(ISNUMBER(P1),(M1*D1),"")</f>
        <v>8147308.2727993019</v>
      </c>
    </row>
    <row r="2" spans="1:20" ht="14.7" thickTop="1" x14ac:dyDescent="0.5">
      <c r="A2">
        <v>523.44500732421875</v>
      </c>
      <c r="B2">
        <v>0</v>
      </c>
      <c r="C2" s="2" t="s">
        <v>22</v>
      </c>
      <c r="D2">
        <v>524.27398681640625</v>
      </c>
      <c r="E2">
        <v>45620</v>
      </c>
      <c r="F2" s="3" t="s">
        <v>25</v>
      </c>
      <c r="G2" s="4">
        <v>4.724853515625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0.33222430280218046</v>
      </c>
      <c r="M2">
        <f>I$7*((L$1*J2)+(L$2*J1)) + $I$4</f>
        <v>44130.166356498929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1.3809990185485938E-4</v>
      </c>
      <c r="O2">
        <f>I$10*((N$1*J2)+(N$2*J1)) + $I$4</f>
        <v>56.021628688961741</v>
      </c>
      <c r="P2">
        <f t="shared" ref="P2:P30" si="3">IF(ISNUMBER(D2),SUM(M2,O2)-$I$4,"")</f>
        <v>44186.18790139183</v>
      </c>
      <c r="Q2">
        <f t="shared" ref="Q2:Q30" si="4">IF(ISNUMBER(P2),P2-E2,"")</f>
        <v>-1433.8120986081703</v>
      </c>
      <c r="R2">
        <f t="shared" ref="R2:R30" si="5">IF(ISNUMBER(P2),Q2*Q2,"")</f>
        <v>2055817.1341151656</v>
      </c>
      <c r="S2">
        <f t="shared" ref="S2:S30" si="6">IF(ISNUMBER(P2),((IF(P2&gt;E2,I$5*(P2-E2),P2-E2)))^2,"")</f>
        <v>2055817.1341151656</v>
      </c>
      <c r="T2">
        <f t="shared" ref="T2:T30" si="7">IF(ISNUMBER(P2),(M2*D2),"")</f>
        <v>23136298.254592933</v>
      </c>
    </row>
    <row r="3" spans="1:20" x14ac:dyDescent="0.5">
      <c r="A3">
        <v>523.46502685546875</v>
      </c>
      <c r="B3">
        <v>9.5</v>
      </c>
      <c r="D3">
        <v>524.77398681640625</v>
      </c>
      <c r="E3">
        <v>55850</v>
      </c>
      <c r="F3" s="7" t="s">
        <v>19</v>
      </c>
      <c r="G3" s="8">
        <f>IF(ISBLANK(G2),"",$G$2*$G$6)</f>
        <v>9.44970703125</v>
      </c>
      <c r="H3" s="21" t="s">
        <v>435</v>
      </c>
      <c r="I3" s="21">
        <v>6.1367261870925542</v>
      </c>
      <c r="J3">
        <f>'hidden params'!J3</f>
        <v>0.20220994369181175</v>
      </c>
      <c r="K3">
        <f t="shared" si="0"/>
        <v>2</v>
      </c>
      <c r="L3">
        <f t="shared" si="1"/>
        <v>0.31091393316890148</v>
      </c>
      <c r="M3">
        <f>I$7*((L$1*J3)+(L$2*J2)+(L$3*J1)) + $I$4</f>
        <v>56599.220841847469</v>
      </c>
      <c r="N3">
        <f t="shared" si="2"/>
        <v>1.9565197855824757E-3</v>
      </c>
      <c r="O3">
        <f>I$10*((N$1*J3)+(N$2*J2)+(N$3*J1)) + $I$4</f>
        <v>812.84008874124675</v>
      </c>
      <c r="P3">
        <f t="shared" si="3"/>
        <v>57412.060846792658</v>
      </c>
      <c r="Q3">
        <f t="shared" si="4"/>
        <v>1562.0608467926577</v>
      </c>
      <c r="R3">
        <f t="shared" si="5"/>
        <v>2440034.089082595</v>
      </c>
      <c r="S3">
        <f t="shared" si="6"/>
        <v>2440034.089082595</v>
      </c>
      <c r="T3">
        <f t="shared" si="7"/>
        <v>29701798.771878529</v>
      </c>
    </row>
    <row r="4" spans="1:20" x14ac:dyDescent="0.5">
      <c r="A4">
        <v>523.4749755859375</v>
      </c>
      <c r="B4">
        <v>25</v>
      </c>
      <c r="D4">
        <v>525.28497314453125</v>
      </c>
      <c r="E4">
        <v>51850</v>
      </c>
      <c r="F4" s="5" t="s">
        <v>26</v>
      </c>
      <c r="G4" s="6">
        <v>526.63446044921875</v>
      </c>
      <c r="H4" t="s">
        <v>11</v>
      </c>
      <c r="I4">
        <v>8.3796063841971906E-5</v>
      </c>
      <c r="J4">
        <f>'hidden params'!J4</f>
        <v>4.9195920044795109E-2</v>
      </c>
      <c r="K4">
        <f t="shared" si="0"/>
        <v>3</v>
      </c>
      <c r="L4">
        <f t="shared" si="1"/>
        <v>0.15621692005352755</v>
      </c>
      <c r="M4">
        <f>I$7*((L$1*J4)+(L$2*J3)+(L$3*J2)+(L$4*J1)) + $I$4</f>
        <v>43715.585749234619</v>
      </c>
      <c r="N4">
        <f t="shared" si="2"/>
        <v>1.550830083963675E-2</v>
      </c>
      <c r="O4">
        <f>I$10*((N$1*J4)+(N$2*J3)+(N$3*J2)+(N$4*J1)) + $I$4</f>
        <v>6657.8209471957252</v>
      </c>
      <c r="P4">
        <f t="shared" si="3"/>
        <v>50373.40661263428</v>
      </c>
      <c r="Q4">
        <f t="shared" si="4"/>
        <v>-1476.5933873657195</v>
      </c>
      <c r="R4">
        <f t="shared" si="5"/>
        <v>2180328.0316121699</v>
      </c>
      <c r="S4">
        <f t="shared" si="6"/>
        <v>2180328.0316121699</v>
      </c>
      <c r="T4">
        <f t="shared" si="7"/>
        <v>22963140.28628416</v>
      </c>
    </row>
    <row r="5" spans="1:20" ht="14.7" thickBot="1" x14ac:dyDescent="0.55000000000000004">
      <c r="A5">
        <v>523.4849853515625</v>
      </c>
      <c r="B5">
        <v>21.75</v>
      </c>
      <c r="D5">
        <v>525.78497314453125</v>
      </c>
      <c r="E5">
        <v>55340</v>
      </c>
      <c r="F5" s="9" t="s">
        <v>27</v>
      </c>
      <c r="G5" s="10">
        <f>($G$4-1.00794)*$G$6</f>
        <v>1051.2530408984376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4.4637211355188798E-2</v>
      </c>
      <c r="M5">
        <f>I$7*((L$1*J5)+(L$2*J4)+(L$3*J3)+(L$4*J2)+(L$5*J1)) + $I$4</f>
        <v>22944.1167346416</v>
      </c>
      <c r="N5">
        <f t="shared" si="2"/>
        <v>7.4532854532773002E-2</v>
      </c>
      <c r="O5">
        <f>I$10*((N$1*J5)+(N$2*J4)+(N$3*J3)+(N$4*J2)+(N$5*J1)) + $I$4</f>
        <v>33565.5991494802</v>
      </c>
      <c r="P5">
        <f t="shared" si="3"/>
        <v>56509.715800325743</v>
      </c>
      <c r="Q5">
        <f t="shared" si="4"/>
        <v>1169.7158003257427</v>
      </c>
      <c r="R5">
        <f t="shared" si="5"/>
        <v>1368235.0535316928</v>
      </c>
      <c r="S5">
        <f t="shared" si="6"/>
        <v>1368235.0535316928</v>
      </c>
      <c r="T5">
        <f t="shared" si="7"/>
        <v>12063671.801148525</v>
      </c>
    </row>
    <row r="6" spans="1:20" ht="14.7" thickTop="1" x14ac:dyDescent="0.5">
      <c r="A6">
        <v>523.4949951171875</v>
      </c>
      <c r="B6">
        <v>30.5</v>
      </c>
      <c r="D6">
        <v>526.2860107421875</v>
      </c>
      <c r="E6">
        <v>115500</v>
      </c>
      <c r="F6" t="s">
        <v>28</v>
      </c>
      <c r="G6">
        <v>2</v>
      </c>
      <c r="H6" t="s">
        <v>437</v>
      </c>
      <c r="I6">
        <f>SUM(S1:S30)</f>
        <v>38052204.517426081</v>
      </c>
      <c r="J6">
        <f>'hidden params'!J6</f>
        <v>1.5654537401586068E-3</v>
      </c>
      <c r="K6">
        <f t="shared" si="0"/>
        <v>5</v>
      </c>
      <c r="L6">
        <f t="shared" si="1"/>
        <v>6.9506959079749606E-3</v>
      </c>
      <c r="M6">
        <f>I$7*((L$1*J6)+(L$2*J5)+(L$3*J4)+(L$4*J3)+(L$5*J2)+(L$6*J1)) + $I$4</f>
        <v>8801.6860736650469</v>
      </c>
      <c r="N6">
        <f t="shared" si="2"/>
        <v>0.21865795003434157</v>
      </c>
      <c r="O6">
        <f>I$10*((N$1*J6)+(N$2*J5)+(N$3*J4)+(N$4*J3)+(N$5*J2)+(N$6*J1)) + $I$4</f>
        <v>106241.08008645236</v>
      </c>
      <c r="P6">
        <f t="shared" si="3"/>
        <v>115042.76607632134</v>
      </c>
      <c r="Q6">
        <f t="shared" si="4"/>
        <v>-457.23392367866472</v>
      </c>
      <c r="R6">
        <f t="shared" si="5"/>
        <v>209062.860962587</v>
      </c>
      <c r="S6">
        <f t="shared" si="6"/>
        <v>209062.860962587</v>
      </c>
      <c r="T6">
        <f t="shared" si="7"/>
        <v>4632204.2515142448</v>
      </c>
    </row>
    <row r="7" spans="1:20" x14ac:dyDescent="0.5">
      <c r="A7">
        <v>523.5050048828125</v>
      </c>
      <c r="B7">
        <v>55.75</v>
      </c>
      <c r="D7">
        <v>526.7960205078125</v>
      </c>
      <c r="E7">
        <v>209200</v>
      </c>
      <c r="F7" t="s">
        <v>29</v>
      </c>
      <c r="G7" s="11">
        <v>0.10000000149011612</v>
      </c>
      <c r="H7" s="21" t="s">
        <v>438</v>
      </c>
      <c r="I7" s="21">
        <v>104695.27304440348</v>
      </c>
      <c r="J7">
        <f>'hidden params'!J7</f>
        <v>2.2288478874357397E-4</v>
      </c>
      <c r="K7">
        <f t="shared" si="0"/>
        <v>6</v>
      </c>
      <c r="L7">
        <f t="shared" si="1"/>
        <v>4.798276480412172E-4</v>
      </c>
      <c r="M7">
        <f>I$7*((L$1*J7)+(L$2*J6)+(L$3*J5)+(L$4*J4)+(L$5*J3)+(L$6*J2)+(L$7*J1)) + $I$4</f>
        <v>2606.3476037399473</v>
      </c>
      <c r="N7">
        <f t="shared" si="2"/>
        <v>0.36855281661424094</v>
      </c>
      <c r="O7">
        <f>I$10*((N$1*J7)+(N$2*J6)+(N$3*J5)+(N$4*J4)+(N$5*J3)+(N$6*J2)+(N$7*J1)) + $I$4</f>
        <v>205488.55120979846</v>
      </c>
      <c r="P7">
        <f t="shared" si="3"/>
        <v>208094.89872974233</v>
      </c>
      <c r="Q7">
        <f t="shared" si="4"/>
        <v>-1105.10127025767</v>
      </c>
      <c r="R7">
        <f t="shared" si="5"/>
        <v>1221248.8175251158</v>
      </c>
      <c r="S7">
        <f t="shared" si="6"/>
        <v>1221248.8175251158</v>
      </c>
      <c r="T7">
        <f t="shared" si="7"/>
        <v>1373013.5457102773</v>
      </c>
    </row>
    <row r="8" spans="1:20" x14ac:dyDescent="0.5">
      <c r="A8">
        <v>523.5150146484375</v>
      </c>
      <c r="B8">
        <v>39.25</v>
      </c>
      <c r="D8">
        <v>527.2979736328125</v>
      </c>
      <c r="E8">
        <v>221500</v>
      </c>
      <c r="F8" t="s">
        <v>30</v>
      </c>
      <c r="G8" s="11">
        <v>2.9999999329447746E-2</v>
      </c>
      <c r="H8" s="21" t="s">
        <v>439</v>
      </c>
      <c r="I8" s="21">
        <v>0.26706538354159143</v>
      </c>
      <c r="J8">
        <f>'hidden params'!J8</f>
        <v>2.8200854503395628E-5</v>
      </c>
      <c r="K8">
        <f t="shared" si="0"/>
        <v>7</v>
      </c>
      <c r="L8">
        <f t="shared" si="1"/>
        <v>3.4150046304884081E-6</v>
      </c>
      <c r="M8">
        <f>I$7*((L$1*J8)+(L$2*J7)+(L$3*J6)+(L$4*J5)+(L$5*J4)+(L$6*J3)+(L$7*J2)+(L$8*J1)) + $I$4</f>
        <v>623.15302814277345</v>
      </c>
      <c r="N8">
        <f t="shared" si="2"/>
        <v>0.29261537078547234</v>
      </c>
      <c r="O8">
        <f>I$10*((N$1*J8)+(N$2*J7)+(N$3*J6)+(N$4*J5)+(N$5*J4)+(N$6*J3)+(N$7*J2)+(N$8*J1)) + $I$4</f>
        <v>223942.53181075788</v>
      </c>
      <c r="P8">
        <f t="shared" si="3"/>
        <v>224565.68475510459</v>
      </c>
      <c r="Q8">
        <f t="shared" si="4"/>
        <v>3065.6847551045939</v>
      </c>
      <c r="R8">
        <f t="shared" si="5"/>
        <v>9398423.0176807139</v>
      </c>
      <c r="S8">
        <f t="shared" si="6"/>
        <v>9398423.0176807139</v>
      </c>
      <c r="T8">
        <f t="shared" si="7"/>
        <v>328587.32900283544</v>
      </c>
    </row>
    <row r="9" spans="1:20" x14ac:dyDescent="0.5">
      <c r="A9">
        <v>523.5250244140625</v>
      </c>
      <c r="B9">
        <v>11.75</v>
      </c>
      <c r="D9">
        <v>527.79901123046875</v>
      </c>
      <c r="E9">
        <v>122100</v>
      </c>
      <c r="F9" t="s">
        <v>31</v>
      </c>
      <c r="G9">
        <v>6</v>
      </c>
      <c r="H9" t="s">
        <v>445</v>
      </c>
      <c r="I9">
        <f>I3*I8</f>
        <v>1.6389071328456009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124.75236324204027</v>
      </c>
      <c r="N9">
        <f t="shared" si="2"/>
        <v>3.6660165227509166E-2</v>
      </c>
      <c r="O9">
        <f>I$10*((N$1*J9)+(N$2*J8)+(N$3*J7)+(N$4*J6)+(N$5*J5)+(N$6*J4)+(N$7*J3)+(N$8*J2)+(N$9*J1)) + $I$4</f>
        <v>118927.99415301722</v>
      </c>
      <c r="P9">
        <f t="shared" si="3"/>
        <v>119052.74643246319</v>
      </c>
      <c r="Q9">
        <f t="shared" si="4"/>
        <v>-3047.2535675368126</v>
      </c>
      <c r="R9">
        <f t="shared" si="5"/>
        <v>9285754.3048658315</v>
      </c>
      <c r="S9">
        <f t="shared" si="6"/>
        <v>9285754.3048658315</v>
      </c>
      <c r="T9">
        <f t="shared" si="7"/>
        <v>65844.173967813127</v>
      </c>
    </row>
    <row r="10" spans="1:20" x14ac:dyDescent="0.5">
      <c r="A10">
        <v>523.53497314453125</v>
      </c>
      <c r="B10">
        <v>7.75</v>
      </c>
      <c r="D10">
        <v>528.301025390625</v>
      </c>
      <c r="E10">
        <v>42350</v>
      </c>
      <c r="F10" s="2" t="s">
        <v>22</v>
      </c>
      <c r="G10">
        <v>523.89886474609375</v>
      </c>
      <c r="H10" s="22" t="s">
        <v>454</v>
      </c>
      <c r="I10" s="22">
        <v>398380.53345564392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21.498994827894759</v>
      </c>
      <c r="N10">
        <f t="shared" si="2"/>
        <v>0</v>
      </c>
      <c r="O10">
        <f>I$10*((N1*J$10)+(N2*J$9)+(N3*J$8)+(N4*J$7)+(N5*J$6)+(N6*J$5)+(N7*J$4)+(N8*J$3)+(N9*J$2)+(N10*J$1)) + $I$4</f>
        <v>40452.887524758342</v>
      </c>
      <c r="P10">
        <f t="shared" si="3"/>
        <v>40474.386435790177</v>
      </c>
      <c r="Q10">
        <f t="shared" si="4"/>
        <v>-1875.6135642098234</v>
      </c>
      <c r="R10">
        <f t="shared" si="5"/>
        <v>3517926.2422478772</v>
      </c>
      <c r="S10">
        <f t="shared" si="6"/>
        <v>3517926.2422478772</v>
      </c>
      <c r="T10">
        <f t="shared" si="7"/>
        <v>11357.941012444544</v>
      </c>
    </row>
    <row r="11" spans="1:20" x14ac:dyDescent="0.5">
      <c r="A11">
        <v>523.54498291015625</v>
      </c>
      <c r="B11">
        <v>31</v>
      </c>
      <c r="D11">
        <v>528.802001953125</v>
      </c>
      <c r="E11">
        <v>10990</v>
      </c>
      <c r="F11" s="2" t="s">
        <v>32</v>
      </c>
      <c r="G11">
        <v>528.62371826171875</v>
      </c>
      <c r="H11" s="22" t="s">
        <v>455</v>
      </c>
      <c r="I11" s="22">
        <v>0.81999588334502149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3.2565751934887195</v>
      </c>
      <c r="N11">
        <f t="shared" si="2"/>
        <v>0</v>
      </c>
      <c r="O11">
        <f t="shared" ref="O11:O30" si="9">I$10*((N2*J$10)+(N3*J$9)+(N4*J$8)+(N5*J$7)+(N6*J$6)+(N7*J$5)+(N8*J$4)+(N9*J$3)+(N10*J$2)+(N11*J$1)) + $I$4</f>
        <v>10235.301129941205</v>
      </c>
      <c r="P11">
        <f t="shared" si="3"/>
        <v>10238.55762133863</v>
      </c>
      <c r="Q11">
        <f t="shared" si="4"/>
        <v>-751.44237866136973</v>
      </c>
      <c r="R11">
        <f t="shared" si="5"/>
        <v>564665.64844825736</v>
      </c>
      <c r="S11">
        <f t="shared" si="6"/>
        <v>564665.64844825736</v>
      </c>
      <c r="T11">
        <f t="shared" si="7"/>
        <v>1722.0834818277203</v>
      </c>
    </row>
    <row r="12" spans="1:20" x14ac:dyDescent="0.5">
      <c r="A12">
        <v>523.55499267578125</v>
      </c>
      <c r="B12">
        <v>58.75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5.9203849638803288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0.43971474876886185</v>
      </c>
      <c r="N12">
        <f t="shared" si="2"/>
        <v>0</v>
      </c>
      <c r="O12">
        <f t="shared" si="9"/>
        <v>2083.3644287921488</v>
      </c>
      <c r="P12">
        <f t="shared" si="3"/>
        <v>2083.8040597448539</v>
      </c>
      <c r="Q12">
        <f t="shared" si="4"/>
        <v>2083.8040597448539</v>
      </c>
      <c r="R12">
        <f t="shared" si="5"/>
        <v>4342239.3594091348</v>
      </c>
      <c r="S12">
        <f t="shared" si="6"/>
        <v>4342239.3594091348</v>
      </c>
      <c r="T12">
        <f t="shared" si="7"/>
        <v>232.741896811674</v>
      </c>
    </row>
    <row r="13" spans="1:20" x14ac:dyDescent="0.5">
      <c r="A13">
        <v>523.56500244140625</v>
      </c>
      <c r="B13">
        <v>36.5</v>
      </c>
      <c r="D13">
        <f>D12 + (1/$G$6)</f>
        <v>529.802001953125</v>
      </c>
      <c r="E13">
        <v>0</v>
      </c>
      <c r="F13">
        <v>22150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5.2897804427241402E-2</v>
      </c>
      <c r="N13">
        <f t="shared" si="2"/>
        <v>0</v>
      </c>
      <c r="O13">
        <f t="shared" si="9"/>
        <v>357.42901522984852</v>
      </c>
      <c r="P13">
        <f t="shared" si="3"/>
        <v>357.4818292382119</v>
      </c>
      <c r="Q13">
        <f t="shared" si="4"/>
        <v>357.4818292382119</v>
      </c>
      <c r="R13">
        <f t="shared" si="5"/>
        <v>127793.2582354981</v>
      </c>
      <c r="S13">
        <f t="shared" si="6"/>
        <v>127793.2582354981</v>
      </c>
      <c r="T13">
        <f t="shared" si="7"/>
        <v>28.025362684477372</v>
      </c>
    </row>
    <row r="14" spans="1:20" x14ac:dyDescent="0.5">
      <c r="A14">
        <v>523.57501220703125</v>
      </c>
      <c r="B14">
        <v>23.75</v>
      </c>
      <c r="D14">
        <f>D13 + (1/$G$6)</f>
        <v>530.302001953125</v>
      </c>
      <c r="E14">
        <v>0</v>
      </c>
      <c r="F14">
        <v>22150</v>
      </c>
      <c r="H14" s="23"/>
      <c r="I14" s="23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5.4914633957121855E-3</v>
      </c>
      <c r="N14">
        <f t="shared" si="2"/>
        <v>0</v>
      </c>
      <c r="O14">
        <f t="shared" si="9"/>
        <v>53.276260764089116</v>
      </c>
      <c r="P14">
        <f t="shared" si="3"/>
        <v>53.281668431420989</v>
      </c>
      <c r="Q14">
        <f t="shared" si="4"/>
        <v>53.281668431420989</v>
      </c>
      <c r="R14">
        <f t="shared" si="5"/>
        <v>2838.9361908358842</v>
      </c>
      <c r="S14">
        <f t="shared" si="6"/>
        <v>2838.9361908358842</v>
      </c>
      <c r="T14">
        <f t="shared" si="7"/>
        <v>2.9121340323984777</v>
      </c>
    </row>
    <row r="15" spans="1:20" x14ac:dyDescent="0.5">
      <c r="A15">
        <v>523.58502197265625</v>
      </c>
      <c r="B15">
        <v>57.25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4.9981811278568364E-4</v>
      </c>
      <c r="N15">
        <f t="shared" si="2"/>
        <v>0</v>
      </c>
      <c r="O15">
        <f t="shared" si="9"/>
        <v>7.0446749006966751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523.594970703125</v>
      </c>
      <c r="B16">
        <v>83.25</v>
      </c>
      <c r="E16">
        <v>0</v>
      </c>
      <c r="F16">
        <v>38052154.66969835</v>
      </c>
      <c r="H16" t="s">
        <v>456</v>
      </c>
      <c r="I16">
        <f>I7/(I7+I10)</f>
        <v>0.20811033186584699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1.0180415827325887E-4</v>
      </c>
      <c r="N16">
        <f t="shared" si="2"/>
        <v>0</v>
      </c>
      <c r="O16">
        <f t="shared" si="9"/>
        <v>0.83656708978189831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523.60498046875</v>
      </c>
      <c r="B17">
        <v>81.5</v>
      </c>
      <c r="E17">
        <v>0</v>
      </c>
      <c r="F17">
        <v>38052154.772255749</v>
      </c>
      <c r="H17" t="s">
        <v>457</v>
      </c>
      <c r="I17">
        <f>I10/(I10+I7)</f>
        <v>0.79188966813415307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8.3916036683125817E-5</v>
      </c>
      <c r="N17">
        <f t="shared" si="2"/>
        <v>0</v>
      </c>
      <c r="O17">
        <f t="shared" si="9"/>
        <v>8.6225894611048085E-2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523.614990234375</v>
      </c>
      <c r="B18">
        <v>51.5</v>
      </c>
      <c r="E18">
        <v>0</v>
      </c>
      <c r="F18">
        <v>38052164.259305902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8.3796063841971906E-5</v>
      </c>
      <c r="N18">
        <f t="shared" si="2"/>
        <v>0</v>
      </c>
      <c r="O18">
        <f t="shared" si="9"/>
        <v>4.9844845783680791E-3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523.625</v>
      </c>
      <c r="B19">
        <v>25.75</v>
      </c>
      <c r="E19">
        <v>0</v>
      </c>
      <c r="H19" t="s">
        <v>444</v>
      </c>
      <c r="I19">
        <v>7392.0186028274611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8.3796063841971906E-5</v>
      </c>
      <c r="N19">
        <f t="shared" si="2"/>
        <v>0</v>
      </c>
      <c r="O19">
        <f t="shared" si="9"/>
        <v>8.3796063841971906E-5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523.635009765625</v>
      </c>
      <c r="B20">
        <v>29.75</v>
      </c>
      <c r="E20">
        <v>0</v>
      </c>
      <c r="F20">
        <v>0.26706538354159143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8.3796063841971906E-5</v>
      </c>
      <c r="N20">
        <f t="shared" si="2"/>
        <v>0</v>
      </c>
      <c r="O20">
        <f t="shared" si="9"/>
        <v>8.3796063841971906E-5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523.64501953125</v>
      </c>
      <c r="B21">
        <v>34</v>
      </c>
      <c r="E21">
        <v>0</v>
      </c>
      <c r="F21">
        <v>0.81999588334502149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8.3796063841971906E-5</v>
      </c>
      <c r="N21">
        <f t="shared" si="2"/>
        <v>0</v>
      </c>
      <c r="O21">
        <f t="shared" si="9"/>
        <v>8.3796063841971906E-5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523.655029296875</v>
      </c>
      <c r="B22">
        <v>40</v>
      </c>
      <c r="E22">
        <v>0</v>
      </c>
      <c r="F22">
        <v>104695.27304440348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8.3796063841971906E-5</v>
      </c>
      <c r="N22">
        <f t="shared" si="2"/>
        <v>0</v>
      </c>
      <c r="O22">
        <f t="shared" si="9"/>
        <v>8.3796063841971906E-5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523.66497802734375</v>
      </c>
      <c r="B23">
        <v>86.5</v>
      </c>
      <c r="E23">
        <v>0</v>
      </c>
      <c r="F23">
        <v>6.1367261870925542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8.3796063841971906E-5</v>
      </c>
      <c r="N23">
        <f t="shared" si="2"/>
        <v>0</v>
      </c>
      <c r="O23">
        <f t="shared" si="9"/>
        <v>8.3796063841971906E-5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523.67498779296875</v>
      </c>
      <c r="B24">
        <v>135.30000305175781</v>
      </c>
      <c r="E24">
        <v>0</v>
      </c>
      <c r="F24">
        <v>7.2200180148492263</v>
      </c>
      <c r="H24" t="s">
        <v>446</v>
      </c>
      <c r="I24">
        <v>7476655047.3030291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8.3796063841971906E-5</v>
      </c>
      <c r="N24">
        <f t="shared" si="2"/>
        <v>0</v>
      </c>
      <c r="O24">
        <f t="shared" si="9"/>
        <v>8.3796063841971906E-5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523.68499755859375</v>
      </c>
      <c r="B25">
        <v>124.80000305175781</v>
      </c>
      <c r="E25">
        <v>0</v>
      </c>
      <c r="H25" t="s">
        <v>452</v>
      </c>
      <c r="I25">
        <v>4815893240.7829962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8.3796063841971906E-5</v>
      </c>
      <c r="N25">
        <f t="shared" si="2"/>
        <v>0</v>
      </c>
      <c r="O25">
        <f t="shared" si="9"/>
        <v>8.3796063841971906E-5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523.69500732421875</v>
      </c>
      <c r="B26">
        <v>95.75</v>
      </c>
      <c r="E26">
        <v>0</v>
      </c>
      <c r="H26" t="s">
        <v>453</v>
      </c>
      <c r="I26">
        <v>7.3175988837781683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8.3796063841971906E-5</v>
      </c>
      <c r="N26">
        <f t="shared" si="2"/>
        <v>0</v>
      </c>
      <c r="O26">
        <f t="shared" si="9"/>
        <v>8.3796063841971906E-5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523.70501708984375</v>
      </c>
      <c r="B27">
        <v>88.5</v>
      </c>
      <c r="E27">
        <v>0</v>
      </c>
      <c r="H27" t="s">
        <v>474</v>
      </c>
      <c r="I27">
        <f xml:space="preserve"> 1 + 1.5*EXP(-(I22 * 0.000239 * I19))</f>
        <v>1.0000043293809491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8.3796063841971906E-5</v>
      </c>
      <c r="N27">
        <f t="shared" si="2"/>
        <v>0</v>
      </c>
      <c r="O27">
        <f t="shared" si="9"/>
        <v>8.3796063841971906E-5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523.71502685546875</v>
      </c>
      <c r="B28">
        <v>107.5</v>
      </c>
      <c r="E28">
        <v>0</v>
      </c>
      <c r="H28" t="s">
        <v>473</v>
      </c>
      <c r="I28">
        <f>(2^0.5)*(ABS((I3*I8)-I22*I11))/((((I3*I8*(1-I8))+(I22*I11*(1-I11))))^0.5)</f>
        <v>4.0215363213003634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8.3796063841971906E-5</v>
      </c>
      <c r="N28">
        <f t="shared" si="2"/>
        <v>0</v>
      </c>
      <c r="O28">
        <f t="shared" si="9"/>
        <v>8.3796063841971906E-5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523.7249755859375</v>
      </c>
      <c r="B29">
        <v>174.19999694824219</v>
      </c>
      <c r="H29" t="s">
        <v>475</v>
      </c>
      <c r="I29">
        <f>(I24-I25)/I25</f>
        <v>0.55249601132923587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8.3796063841971906E-5</v>
      </c>
      <c r="N29">
        <f t="shared" si="2"/>
        <v>0</v>
      </c>
      <c r="O29">
        <f t="shared" si="9"/>
        <v>8.3796063841971906E-5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523.7349853515625</v>
      </c>
      <c r="B30">
        <v>398.70001220703125</v>
      </c>
      <c r="H30" t="s">
        <v>476</v>
      </c>
      <c r="I30">
        <f>(I25-I6)/I6</f>
        <v>125.56016390791625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8.3796063841971906E-5</v>
      </c>
      <c r="N30">
        <f t="shared" si="2"/>
        <v>0</v>
      </c>
      <c r="O30">
        <f t="shared" si="9"/>
        <v>8.3796063841971906E-5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523.7449951171875</v>
      </c>
      <c r="B31">
        <v>1557</v>
      </c>
      <c r="H31" t="s">
        <v>477</v>
      </c>
      <c r="I31">
        <f>(0.25* 0.0058*I22*I19)*EXP(-((I17-0.5)^2)/(2*((0.174318)^2)))</f>
        <v>19.04686745190649</v>
      </c>
      <c r="J31">
        <f>'hidden params'!J31</f>
        <v>0</v>
      </c>
    </row>
    <row r="32" spans="1:20" x14ac:dyDescent="0.5">
      <c r="A32">
        <v>523.7550048828125</v>
      </c>
      <c r="B32">
        <v>5336</v>
      </c>
      <c r="H32" t="s">
        <v>500</v>
      </c>
      <c r="I32">
        <f xml:space="preserve"> ($R$69 / 100)^-1</f>
        <v>22.458525284124637</v>
      </c>
      <c r="J32">
        <f>'hidden params'!J32</f>
        <v>0</v>
      </c>
    </row>
    <row r="33" spans="1:9" x14ac:dyDescent="0.5">
      <c r="A33">
        <v>523.7650146484375</v>
      </c>
      <c r="B33">
        <v>11670</v>
      </c>
      <c r="F33">
        <v>10990</v>
      </c>
      <c r="H33" t="s">
        <v>501</v>
      </c>
      <c r="I33">
        <f xml:space="preserve"> ($R$72 / 100)^-1</f>
        <v>89.091244730916443</v>
      </c>
    </row>
    <row r="34" spans="1:9" x14ac:dyDescent="0.5">
      <c r="A34">
        <v>523.7750244140625</v>
      </c>
      <c r="B34">
        <v>14400</v>
      </c>
    </row>
    <row r="35" spans="1:9" ht="14.7" thickBot="1" x14ac:dyDescent="0.55000000000000004">
      <c r="A35">
        <v>523.78497314453125</v>
      </c>
      <c r="B35">
        <v>9535</v>
      </c>
    </row>
    <row r="36" spans="1:9" x14ac:dyDescent="0.5">
      <c r="A36">
        <v>523.79498291015625</v>
      </c>
      <c r="B36">
        <v>3479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523.80499267578125</v>
      </c>
      <c r="B37">
        <v>1006</v>
      </c>
      <c r="G37" s="13" t="s">
        <v>462</v>
      </c>
      <c r="H37">
        <f>AVERAGE(K101:K110)</f>
        <v>1.6120006525801229</v>
      </c>
      <c r="I37" s="19">
        <f>STDEV(K101:K110)</f>
        <v>0.10889965561477687</v>
      </c>
    </row>
    <row r="38" spans="1:9" x14ac:dyDescent="0.5">
      <c r="A38">
        <v>523.81500244140625</v>
      </c>
      <c r="B38">
        <v>438.29998779296875</v>
      </c>
      <c r="G38" s="13" t="s">
        <v>464</v>
      </c>
      <c r="H38">
        <f>AVERAGE(M101:M110)</f>
        <v>5.9227409369696442</v>
      </c>
      <c r="I38" s="19">
        <f>STDEV(M101:M110)</f>
        <v>3.1301063115853747E-2</v>
      </c>
    </row>
    <row r="39" spans="1:9" x14ac:dyDescent="0.5">
      <c r="A39">
        <v>523.82501220703125</v>
      </c>
      <c r="B39">
        <v>377.5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523.83502197265625</v>
      </c>
      <c r="B40">
        <v>474</v>
      </c>
      <c r="G40" s="13" t="s">
        <v>509</v>
      </c>
      <c r="H40">
        <f>AVERAGE(Q101:Q110)</f>
        <v>0.20294897223986214</v>
      </c>
      <c r="I40" s="19">
        <f>STDEV(Q101:Q110)</f>
        <v>1.0916170794729825E-2</v>
      </c>
    </row>
    <row r="41" spans="1:9" x14ac:dyDescent="0.5">
      <c r="A41">
        <v>523.844970703125</v>
      </c>
      <c r="B41">
        <v>574.70001220703125</v>
      </c>
      <c r="G41" s="13" t="s">
        <v>510</v>
      </c>
      <c r="H41">
        <f>AVERAGE(R101:R110)</f>
        <v>0.79705102776013781</v>
      </c>
      <c r="I41" s="19">
        <f>STDEV(R101:R110)</f>
        <v>1.0916170794729816E-2</v>
      </c>
    </row>
    <row r="42" spans="1:9" ht="14.7" thickBot="1" x14ac:dyDescent="0.55000000000000004">
      <c r="A42">
        <v>523.85498046875</v>
      </c>
      <c r="B42">
        <v>591.20001220703125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523.864990234375</v>
      </c>
      <c r="B43">
        <v>428.5</v>
      </c>
      <c r="F43">
        <v>84.713374317942808</v>
      </c>
    </row>
    <row r="44" spans="1:9" x14ac:dyDescent="0.5">
      <c r="A44">
        <v>523.875</v>
      </c>
      <c r="B44">
        <v>206</v>
      </c>
      <c r="F44">
        <f xml:space="preserve"> $F$51 / 2</f>
        <v>84.713374317942808</v>
      </c>
    </row>
    <row r="45" spans="1:9" x14ac:dyDescent="0.5">
      <c r="A45">
        <v>523.885009765625</v>
      </c>
      <c r="B45">
        <v>82.75</v>
      </c>
    </row>
    <row r="46" spans="1:9" x14ac:dyDescent="0.5">
      <c r="A46">
        <v>523.89501953125</v>
      </c>
      <c r="B46">
        <v>37.75</v>
      </c>
    </row>
    <row r="47" spans="1:9" x14ac:dyDescent="0.5">
      <c r="A47">
        <v>523.905029296875</v>
      </c>
      <c r="B47">
        <v>27.5</v>
      </c>
    </row>
    <row r="48" spans="1:9" x14ac:dyDescent="0.5">
      <c r="A48">
        <v>523.91497802734375</v>
      </c>
      <c r="B48">
        <v>45</v>
      </c>
    </row>
    <row r="49" spans="1:16" x14ac:dyDescent="0.5">
      <c r="A49">
        <v>523.92498779296875</v>
      </c>
      <c r="B49">
        <v>61.75</v>
      </c>
    </row>
    <row r="50" spans="1:16" x14ac:dyDescent="0.5">
      <c r="A50">
        <v>523.93499755859375</v>
      </c>
      <c r="B50">
        <v>42.75</v>
      </c>
      <c r="E50" t="s">
        <v>440</v>
      </c>
      <c r="F50">
        <f>MEDIAN(F54:F69)</f>
        <v>127.80000305175781</v>
      </c>
    </row>
    <row r="51" spans="1:16" x14ac:dyDescent="0.5">
      <c r="A51">
        <v>523.94500732421875</v>
      </c>
      <c r="B51">
        <v>18</v>
      </c>
      <c r="E51" t="s">
        <v>441</v>
      </c>
      <c r="F51">
        <f>AVERAGE(F54:F69)</f>
        <v>169.42674863588562</v>
      </c>
    </row>
    <row r="52" spans="1:16" x14ac:dyDescent="0.5">
      <c r="A52">
        <v>523.95501708984375</v>
      </c>
      <c r="B52">
        <v>23.5</v>
      </c>
      <c r="E52" t="s">
        <v>442</v>
      </c>
      <c r="F52">
        <f>SUM(E$1:E$13)</f>
        <v>944700</v>
      </c>
    </row>
    <row r="53" spans="1:16" x14ac:dyDescent="0.5">
      <c r="A53">
        <v>523.96502685546875</v>
      </c>
      <c r="B53">
        <v>41.75</v>
      </c>
      <c r="E53" t="s">
        <v>443</v>
      </c>
      <c r="F53">
        <f>ABS(F52/F50)</f>
        <v>7392.0186028274611</v>
      </c>
    </row>
    <row r="54" spans="1:16" x14ac:dyDescent="0.5">
      <c r="A54">
        <v>523.9749755859375</v>
      </c>
      <c r="B54">
        <v>43.5</v>
      </c>
      <c r="F54">
        <f>AVERAGE(B1:B10)</f>
        <v>20.125</v>
      </c>
    </row>
    <row r="55" spans="1:16" x14ac:dyDescent="0.5">
      <c r="A55">
        <v>523.9849853515625</v>
      </c>
      <c r="B55">
        <v>30.25</v>
      </c>
      <c r="F55">
        <v>92.75</v>
      </c>
    </row>
    <row r="56" spans="1:16" x14ac:dyDescent="0.5">
      <c r="A56">
        <v>523.9949951171875</v>
      </c>
      <c r="B56">
        <v>56</v>
      </c>
      <c r="F56">
        <v>99.25</v>
      </c>
    </row>
    <row r="57" spans="1:16" x14ac:dyDescent="0.5">
      <c r="A57">
        <v>524.0050048828125</v>
      </c>
      <c r="B57">
        <v>104.80000305175781</v>
      </c>
      <c r="F57">
        <v>118.30000305175781</v>
      </c>
    </row>
    <row r="58" spans="1:16" x14ac:dyDescent="0.5">
      <c r="A58">
        <v>524.0150146484375</v>
      </c>
      <c r="B58">
        <v>112</v>
      </c>
      <c r="F58">
        <v>54</v>
      </c>
    </row>
    <row r="59" spans="1:16" x14ac:dyDescent="0.5">
      <c r="A59">
        <v>524.0250244140625</v>
      </c>
      <c r="B59">
        <v>92.75</v>
      </c>
      <c r="F59">
        <v>166</v>
      </c>
    </row>
    <row r="60" spans="1:16" x14ac:dyDescent="0.5">
      <c r="A60">
        <v>524.03497314453125</v>
      </c>
      <c r="B60">
        <v>74.25</v>
      </c>
      <c r="F60">
        <v>322</v>
      </c>
    </row>
    <row r="61" spans="1:16" x14ac:dyDescent="0.5">
      <c r="A61">
        <v>524.04498291015625</v>
      </c>
      <c r="B61">
        <v>65</v>
      </c>
      <c r="F61">
        <v>353</v>
      </c>
    </row>
    <row r="62" spans="1:16" x14ac:dyDescent="0.5">
      <c r="A62">
        <v>524.05499267578125</v>
      </c>
      <c r="B62">
        <v>67</v>
      </c>
      <c r="F62">
        <v>219.5</v>
      </c>
    </row>
    <row r="63" spans="1:16" x14ac:dyDescent="0.5">
      <c r="A63">
        <v>524.06500244140625</v>
      </c>
      <c r="B63">
        <v>62</v>
      </c>
      <c r="F63">
        <v>177.5</v>
      </c>
    </row>
    <row r="64" spans="1:16" x14ac:dyDescent="0.5">
      <c r="A64">
        <v>524.07501220703125</v>
      </c>
      <c r="B64">
        <v>40.75</v>
      </c>
      <c r="F64">
        <v>58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524.08502197265625</v>
      </c>
      <c r="B65">
        <v>23.75</v>
      </c>
      <c r="F65">
        <v>127.80000305175781</v>
      </c>
      <c r="I65" t="s">
        <v>493</v>
      </c>
      <c r="L65">
        <v>0.99972971229255025</v>
      </c>
      <c r="M65">
        <v>0.99880230006159898</v>
      </c>
      <c r="N65">
        <v>0.99993902545634183</v>
      </c>
      <c r="O65">
        <v>0.99945949764054531</v>
      </c>
      <c r="P65">
        <v>0.99912168366588616</v>
      </c>
    </row>
    <row r="66" spans="1:20" x14ac:dyDescent="0.5">
      <c r="A66">
        <v>524.094970703125</v>
      </c>
      <c r="B66">
        <v>49.25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524.10400390625</v>
      </c>
      <c r="B67">
        <v>99</v>
      </c>
      <c r="I67" t="s">
        <v>478</v>
      </c>
      <c r="J67">
        <v>6.1367261870925542</v>
      </c>
      <c r="K67">
        <v>2.5754380839786322</v>
      </c>
      <c r="L67">
        <v>2.3827892525423526</v>
      </c>
      <c r="M67">
        <v>2.3060041352041671</v>
      </c>
      <c r="N67">
        <v>0.19775531547553141</v>
      </c>
      <c r="O67">
        <v>12.075697058709578</v>
      </c>
      <c r="P67">
        <v>4.4352172819030887E-2</v>
      </c>
      <c r="Q67" t="s">
        <v>486</v>
      </c>
      <c r="R67">
        <v>41.967622563893762</v>
      </c>
      <c r="S67">
        <v>0.51302150667985047</v>
      </c>
      <c r="T67" s="12" t="s">
        <v>492</v>
      </c>
    </row>
    <row r="68" spans="1:20" x14ac:dyDescent="0.5">
      <c r="A68">
        <v>524.114990234375</v>
      </c>
      <c r="B68">
        <v>112</v>
      </c>
      <c r="F68">
        <f>AVERAGE(B$575:B$585)</f>
        <v>394.32272616299718</v>
      </c>
      <c r="I68" t="s">
        <v>479</v>
      </c>
      <c r="J68">
        <v>0.26706538354159143</v>
      </c>
      <c r="K68">
        <v>0.10110972145031558</v>
      </c>
      <c r="L68">
        <v>2.6413422934096897</v>
      </c>
      <c r="M68">
        <v>2.3060041352041671</v>
      </c>
      <c r="N68">
        <v>3.3905947767822228E-2</v>
      </c>
      <c r="O68">
        <v>0.50022481931536067</v>
      </c>
      <c r="P68">
        <v>2.965149531018817E-2</v>
      </c>
      <c r="Q68" t="s">
        <v>486</v>
      </c>
      <c r="R68">
        <v>37.859538405721253</v>
      </c>
      <c r="S68">
        <v>0.40978557926002501</v>
      </c>
      <c r="T68" s="12" t="s">
        <v>492</v>
      </c>
    </row>
    <row r="69" spans="1:20" x14ac:dyDescent="0.5">
      <c r="A69">
        <v>524.125</v>
      </c>
      <c r="B69">
        <v>86.5</v>
      </c>
      <c r="I69" t="s">
        <v>480</v>
      </c>
      <c r="J69">
        <v>104695.27304440348</v>
      </c>
      <c r="K69">
        <v>4661.716284568779</v>
      </c>
      <c r="L69">
        <v>22.458525284124637</v>
      </c>
      <c r="M69">
        <v>2.3060041352041671</v>
      </c>
      <c r="N69">
        <v>93945.336015039269</v>
      </c>
      <c r="O69">
        <v>115445.2100737677</v>
      </c>
      <c r="P69">
        <v>1.6351652292256487E-8</v>
      </c>
      <c r="Q69" t="s">
        <v>486</v>
      </c>
      <c r="R69">
        <v>4.4526521102740197</v>
      </c>
      <c r="S69">
        <v>8.6926008247275039E-7</v>
      </c>
      <c r="T69" t="s">
        <v>486</v>
      </c>
    </row>
    <row r="70" spans="1:20" x14ac:dyDescent="0.5">
      <c r="A70">
        <v>524.135009765625</v>
      </c>
      <c r="B70">
        <v>60.5</v>
      </c>
      <c r="I70" t="s">
        <v>481</v>
      </c>
      <c r="J70">
        <v>7.2200179100036621</v>
      </c>
      <c r="K70">
        <v>3.743309603182074E-2</v>
      </c>
      <c r="L70">
        <v>192.87792556261294</v>
      </c>
      <c r="M70">
        <v>2.3060041352041671</v>
      </c>
      <c r="N70">
        <v>7.1336970357607887</v>
      </c>
      <c r="O70">
        <v>7.3063387842465355</v>
      </c>
      <c r="P70">
        <v>5.8428082729838594E-16</v>
      </c>
      <c r="Q70" t="s">
        <v>486</v>
      </c>
      <c r="R70">
        <v>0.51846264785514573</v>
      </c>
      <c r="S70">
        <v>3.2038196483490493E-14</v>
      </c>
      <c r="T70" t="s">
        <v>486</v>
      </c>
    </row>
    <row r="71" spans="1:20" x14ac:dyDescent="0.5">
      <c r="A71">
        <v>524.14398193359375</v>
      </c>
      <c r="B71">
        <v>50.25</v>
      </c>
      <c r="I71" t="s">
        <v>482</v>
      </c>
      <c r="J71">
        <v>0.81999588334502149</v>
      </c>
      <c r="K71">
        <v>5.3949883045544666E-3</v>
      </c>
      <c r="L71">
        <v>151.99215217070596</v>
      </c>
      <c r="M71">
        <v>2.3060041352041671</v>
      </c>
      <c r="N71">
        <v>0.8075550180053408</v>
      </c>
      <c r="O71">
        <v>0.83243674868470219</v>
      </c>
      <c r="P71">
        <v>3.9274202791534593E-15</v>
      </c>
      <c r="Q71" t="s">
        <v>486</v>
      </c>
      <c r="R71">
        <v>0.65792870600113385</v>
      </c>
      <c r="S71">
        <v>2.1529792141053108E-13</v>
      </c>
      <c r="T71" t="s">
        <v>486</v>
      </c>
    </row>
    <row r="72" spans="1:20" x14ac:dyDescent="0.5">
      <c r="A72">
        <v>524.15399169921875</v>
      </c>
      <c r="B72">
        <v>52.75</v>
      </c>
      <c r="I72" t="s">
        <v>483</v>
      </c>
      <c r="J72">
        <v>398380.53345564392</v>
      </c>
      <c r="K72">
        <v>4471.6013864087136</v>
      </c>
      <c r="L72">
        <v>89.091244730916429</v>
      </c>
      <c r="M72">
        <v>2.3060041352041671</v>
      </c>
      <c r="N72">
        <v>388069.00216760073</v>
      </c>
      <c r="O72">
        <v>408692.06474368711</v>
      </c>
      <c r="P72">
        <v>2.8116597837495309E-13</v>
      </c>
      <c r="Q72" t="s">
        <v>486</v>
      </c>
      <c r="R72">
        <v>1.1224447509071338</v>
      </c>
      <c r="S72">
        <v>1.5392920769836155E-11</v>
      </c>
      <c r="T72" t="s">
        <v>486</v>
      </c>
    </row>
    <row r="73" spans="1:20" x14ac:dyDescent="0.5">
      <c r="A73">
        <v>524.16400146484375</v>
      </c>
      <c r="B73">
        <v>58.75</v>
      </c>
    </row>
    <row r="74" spans="1:20" x14ac:dyDescent="0.5">
      <c r="A74">
        <v>524.17401123046875</v>
      </c>
      <c r="B74">
        <v>67.75</v>
      </c>
    </row>
    <row r="75" spans="1:20" x14ac:dyDescent="0.5">
      <c r="A75">
        <v>524.18402099609375</v>
      </c>
      <c r="B75">
        <v>96.5</v>
      </c>
    </row>
    <row r="76" spans="1:20" x14ac:dyDescent="0.5">
      <c r="A76">
        <v>524.1939697265625</v>
      </c>
      <c r="B76">
        <v>124.19999694824219</v>
      </c>
    </row>
    <row r="77" spans="1:20" x14ac:dyDescent="0.5">
      <c r="A77">
        <v>524.2039794921875</v>
      </c>
      <c r="B77">
        <v>164.5</v>
      </c>
      <c r="I77" t="s">
        <v>502</v>
      </c>
      <c r="J77" t="s">
        <v>503</v>
      </c>
      <c r="K77" t="s">
        <v>473</v>
      </c>
    </row>
    <row r="78" spans="1:20" x14ac:dyDescent="0.5">
      <c r="A78">
        <v>524.2139892578125</v>
      </c>
      <c r="B78">
        <v>195</v>
      </c>
      <c r="I78">
        <f>MIN(I32:I34)</f>
        <v>22.458525284124637</v>
      </c>
      <c r="J78">
        <f>I30</f>
        <v>125.56016390791625</v>
      </c>
      <c r="K78">
        <f>I28</f>
        <v>4.0215363213003634</v>
      </c>
    </row>
    <row r="79" spans="1:20" x14ac:dyDescent="0.5">
      <c r="A79">
        <v>524.2239990234375</v>
      </c>
      <c r="B79">
        <v>182.5</v>
      </c>
      <c r="I79">
        <f>8</f>
        <v>8</v>
      </c>
      <c r="J79">
        <f>J80*2</f>
        <v>38.09373490381298</v>
      </c>
      <c r="K79">
        <v>2</v>
      </c>
    </row>
    <row r="80" spans="1:20" x14ac:dyDescent="0.5">
      <c r="A80">
        <v>524.2340087890625</v>
      </c>
      <c r="B80">
        <v>324.5</v>
      </c>
      <c r="I80">
        <f>4</f>
        <v>4</v>
      </c>
      <c r="J80">
        <f>I31</f>
        <v>19.04686745190649</v>
      </c>
      <c r="K80">
        <v>1.5</v>
      </c>
    </row>
    <row r="81" spans="1:11" x14ac:dyDescent="0.5">
      <c r="A81">
        <v>524.2440185546875</v>
      </c>
      <c r="B81">
        <v>1481</v>
      </c>
      <c r="I81">
        <f>2</f>
        <v>2</v>
      </c>
      <c r="J81">
        <f>J80/2</f>
        <v>9.5234337259532449</v>
      </c>
      <c r="K81">
        <v>1</v>
      </c>
    </row>
    <row r="82" spans="1:11" x14ac:dyDescent="0.5">
      <c r="A82">
        <v>524.2540283203125</v>
      </c>
      <c r="B82">
        <v>9035</v>
      </c>
    </row>
    <row r="83" spans="1:11" x14ac:dyDescent="0.5">
      <c r="A83">
        <v>524.26397705078125</v>
      </c>
      <c r="B83">
        <v>29100</v>
      </c>
    </row>
    <row r="84" spans="1:11" x14ac:dyDescent="0.5">
      <c r="A84">
        <v>524.27398681640625</v>
      </c>
      <c r="B84">
        <v>45620</v>
      </c>
    </row>
    <row r="85" spans="1:11" x14ac:dyDescent="0.5">
      <c r="A85">
        <v>524.28399658203125</v>
      </c>
      <c r="B85">
        <v>36040</v>
      </c>
    </row>
    <row r="86" spans="1:11" x14ac:dyDescent="0.5">
      <c r="A86">
        <v>524.29400634765625</v>
      </c>
      <c r="B86">
        <v>14050</v>
      </c>
    </row>
    <row r="87" spans="1:11" x14ac:dyDescent="0.5">
      <c r="A87">
        <v>524.30401611328125</v>
      </c>
      <c r="B87">
        <v>2686</v>
      </c>
    </row>
    <row r="88" spans="1:11" x14ac:dyDescent="0.5">
      <c r="A88">
        <v>524.31402587890625</v>
      </c>
      <c r="B88">
        <v>469.20001220703125</v>
      </c>
    </row>
    <row r="89" spans="1:11" x14ac:dyDescent="0.5">
      <c r="A89">
        <v>524.323974609375</v>
      </c>
      <c r="B89">
        <v>277.29998779296875</v>
      </c>
      <c r="I89">
        <v>4815893240.7829962</v>
      </c>
    </row>
    <row r="90" spans="1:11" x14ac:dyDescent="0.5">
      <c r="A90">
        <v>524.333984375</v>
      </c>
      <c r="B90">
        <v>463.79998779296875</v>
      </c>
      <c r="H90" t="s">
        <v>505</v>
      </c>
      <c r="I90">
        <f>((MIN(I24:I25)-I6)/(I98-I97))/((I6/(I96-I98)))</f>
        <v>167.41355187722166</v>
      </c>
    </row>
    <row r="91" spans="1:11" x14ac:dyDescent="0.5">
      <c r="A91">
        <v>524.343994140625</v>
      </c>
      <c r="B91">
        <v>676</v>
      </c>
      <c r="H91" t="s">
        <v>506</v>
      </c>
      <c r="I91">
        <f>_xlfn.F.DIST(I90,I96-I97,I96-I98,FALSE)</f>
        <v>1.0757057617599702E-6</v>
      </c>
    </row>
    <row r="92" spans="1:11" x14ac:dyDescent="0.5">
      <c r="A92">
        <v>524.35400390625</v>
      </c>
      <c r="B92">
        <v>740</v>
      </c>
      <c r="I92">
        <f>ROUND(I91,3-(1+INT(LOG10(I91))))</f>
        <v>1.08E-6</v>
      </c>
    </row>
    <row r="93" spans="1:11" x14ac:dyDescent="0.5">
      <c r="A93">
        <v>524.364013671875</v>
      </c>
      <c r="B93">
        <v>609.79998779296875</v>
      </c>
    </row>
    <row r="94" spans="1:11" x14ac:dyDescent="0.5">
      <c r="A94">
        <v>524.3740234375</v>
      </c>
      <c r="B94">
        <v>389</v>
      </c>
    </row>
    <row r="95" spans="1:11" x14ac:dyDescent="0.5">
      <c r="A95">
        <v>524.38397216796875</v>
      </c>
      <c r="B95">
        <v>219.19999694824219</v>
      </c>
      <c r="I95" t="e">
        <f>ROUND(I94,3-(1+INT(LOG10(I94))))</f>
        <v>#NUM!</v>
      </c>
    </row>
    <row r="96" spans="1:11" x14ac:dyDescent="0.5">
      <c r="A96">
        <v>524.39398193359375</v>
      </c>
      <c r="B96">
        <v>144.80000305175781</v>
      </c>
      <c r="H96" t="s">
        <v>504</v>
      </c>
      <c r="I96">
        <v>11</v>
      </c>
    </row>
    <row r="97" spans="1:19" x14ac:dyDescent="0.5">
      <c r="A97">
        <v>524.40399169921875</v>
      </c>
      <c r="B97">
        <v>103.80000305175781</v>
      </c>
      <c r="H97" t="s">
        <v>23</v>
      </c>
      <c r="I97">
        <v>4</v>
      </c>
      <c r="J97" t="s">
        <v>468</v>
      </c>
      <c r="K97">
        <f>AVERAGE(K101:K120)</f>
        <v>1.6120006525801229</v>
      </c>
      <c r="L97">
        <f t="shared" ref="L97:P97" si="10">AVERAGE(L101:L120)</f>
        <v>101668.78206647419</v>
      </c>
      <c r="M97">
        <f t="shared" si="10"/>
        <v>5.9227409369696442</v>
      </c>
      <c r="N97">
        <f t="shared" si="10"/>
        <v>399759.38001639827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524.41400146484375</v>
      </c>
      <c r="B98">
        <v>67.25</v>
      </c>
      <c r="H98" t="s">
        <v>24</v>
      </c>
      <c r="I98">
        <v>7</v>
      </c>
      <c r="J98" t="s">
        <v>469</v>
      </c>
      <c r="K98">
        <f>K99/AVERAGE(K101:K120)</f>
        <v>6.7555590278747801E-2</v>
      </c>
      <c r="L98">
        <f t="shared" ref="L98:P98" si="11">L99/AVERAGE(L101:L120)</f>
        <v>4.2168059418442337E-2</v>
      </c>
      <c r="M98">
        <f t="shared" si="11"/>
        <v>5.2848948567838019E-3</v>
      </c>
      <c r="N98">
        <f t="shared" si="11"/>
        <v>4.1387957285008298E-2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524.42401123046875</v>
      </c>
      <c r="B99">
        <v>39</v>
      </c>
      <c r="H99" t="s">
        <v>1</v>
      </c>
      <c r="I99">
        <v>10</v>
      </c>
      <c r="J99" t="s">
        <v>460</v>
      </c>
      <c r="K99">
        <f>STDEV(K101:K120)</f>
        <v>0.10889965561477687</v>
      </c>
      <c r="L99">
        <f t="shared" ref="L99:P99" si="12">STDEV(L101:L120)</f>
        <v>4287.1752431797486</v>
      </c>
      <c r="M99">
        <f t="shared" si="12"/>
        <v>3.1301063115853747E-2</v>
      </c>
      <c r="N99">
        <f t="shared" si="12"/>
        <v>16545.22414440009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524.43402099609375</v>
      </c>
      <c r="B100">
        <v>37.25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524.4439697265625</v>
      </c>
      <c r="B101">
        <v>67.5</v>
      </c>
      <c r="J101">
        <v>1</v>
      </c>
      <c r="K101">
        <v>1.5870595276945192</v>
      </c>
      <c r="L101">
        <v>102030.67337262737</v>
      </c>
      <c r="M101">
        <v>5.9374358333748987</v>
      </c>
      <c r="N101">
        <v>404480.12446226459</v>
      </c>
      <c r="Q101">
        <f>L101/SUM(P101,N101,L101)</f>
        <v>0.20143829866759613</v>
      </c>
      <c r="R101">
        <f>N101/SUM(P101,N101,L101)</f>
        <v>0.79856170133240389</v>
      </c>
      <c r="S101">
        <f>P101/SUM(P101,N101,L101)</f>
        <v>0</v>
      </c>
    </row>
    <row r="102" spans="1:19" x14ac:dyDescent="0.5">
      <c r="A102">
        <v>524.4539794921875</v>
      </c>
      <c r="B102">
        <v>121.5</v>
      </c>
      <c r="J102">
        <v>2</v>
      </c>
      <c r="K102">
        <v>1.7054614436463928</v>
      </c>
      <c r="L102">
        <v>103747.67933773449</v>
      </c>
      <c r="M102">
        <v>5.9374358333748987</v>
      </c>
      <c r="N102">
        <v>365120.40141575324</v>
      </c>
      <c r="Q102">
        <f t="shared" ref="Q102:Q120" si="13">L102/SUM(P102,N102,L102)</f>
        <v>0.22127264276768055</v>
      </c>
      <c r="R102">
        <f t="shared" ref="R102:R120" si="14">N102/SUM(P102,N102,L102)</f>
        <v>0.77872735723231945</v>
      </c>
      <c r="S102">
        <f t="shared" ref="S102:S120" si="15">P102/SUM(P102,N102,L102)</f>
        <v>0</v>
      </c>
    </row>
    <row r="103" spans="1:19" x14ac:dyDescent="0.5">
      <c r="A103">
        <v>524.4639892578125</v>
      </c>
      <c r="B103">
        <v>150</v>
      </c>
      <c r="J103">
        <v>3</v>
      </c>
      <c r="K103">
        <v>1.4438664251803177</v>
      </c>
      <c r="L103">
        <v>100566.55566984479</v>
      </c>
      <c r="M103">
        <v>5.9060256078929614</v>
      </c>
      <c r="N103">
        <v>427471.84522654262</v>
      </c>
      <c r="Q103">
        <f t="shared" si="13"/>
        <v>0.19045311003730983</v>
      </c>
      <c r="R103">
        <f t="shared" si="14"/>
        <v>0.8095468899626902</v>
      </c>
      <c r="S103">
        <f t="shared" si="15"/>
        <v>0</v>
      </c>
    </row>
    <row r="104" spans="1:19" x14ac:dyDescent="0.5">
      <c r="A104">
        <v>524.4739990234375</v>
      </c>
      <c r="B104">
        <v>103.5</v>
      </c>
      <c r="J104">
        <v>4</v>
      </c>
      <c r="K104">
        <v>1.4732505827862525</v>
      </c>
      <c r="L104">
        <v>96098.822821867187</v>
      </c>
      <c r="M104">
        <v>5.8389478783259303</v>
      </c>
      <c r="N104">
        <v>398414.81646771275</v>
      </c>
      <c r="Q104">
        <f t="shared" si="13"/>
        <v>0.19432997431561869</v>
      </c>
      <c r="R104">
        <f t="shared" si="14"/>
        <v>0.80567002568438129</v>
      </c>
      <c r="S104">
        <f t="shared" si="15"/>
        <v>0</v>
      </c>
    </row>
    <row r="105" spans="1:19" x14ac:dyDescent="0.5">
      <c r="A105">
        <v>524.4840087890625</v>
      </c>
      <c r="B105">
        <v>50</v>
      </c>
      <c r="J105">
        <v>5</v>
      </c>
      <c r="K105">
        <v>1.817444408861661</v>
      </c>
      <c r="L105">
        <v>105641.23113731788</v>
      </c>
      <c r="M105">
        <v>5.9374358333748987</v>
      </c>
      <c r="N105">
        <v>385109.18237730995</v>
      </c>
      <c r="Q105">
        <f t="shared" si="13"/>
        <v>0.21526468083998676</v>
      </c>
      <c r="R105">
        <f t="shared" si="14"/>
        <v>0.78473531916001327</v>
      </c>
      <c r="S105">
        <f t="shared" si="15"/>
        <v>0</v>
      </c>
    </row>
    <row r="106" spans="1:19" x14ac:dyDescent="0.5">
      <c r="A106">
        <v>524.4940185546875</v>
      </c>
      <c r="B106">
        <v>45</v>
      </c>
      <c r="J106">
        <v>6</v>
      </c>
      <c r="K106">
        <v>1.55651526646792</v>
      </c>
      <c r="L106">
        <v>101449.93166615993</v>
      </c>
      <c r="M106">
        <v>5.9374358333748987</v>
      </c>
      <c r="N106">
        <v>414191.50006835209</v>
      </c>
      <c r="Q106">
        <f t="shared" si="13"/>
        <v>0.19674511282947757</v>
      </c>
      <c r="R106">
        <f t="shared" si="14"/>
        <v>0.8032548871705224</v>
      </c>
      <c r="S106">
        <f t="shared" si="15"/>
        <v>0</v>
      </c>
    </row>
    <row r="107" spans="1:19" x14ac:dyDescent="0.5">
      <c r="A107">
        <v>524.5040283203125</v>
      </c>
      <c r="B107">
        <v>87</v>
      </c>
      <c r="J107">
        <v>7</v>
      </c>
      <c r="K107">
        <v>1.6345867244474253</v>
      </c>
      <c r="L107">
        <v>99374.309586659103</v>
      </c>
      <c r="M107">
        <v>5.9374358333748987</v>
      </c>
      <c r="N107">
        <v>406505.67441247491</v>
      </c>
      <c r="Q107">
        <f t="shared" si="13"/>
        <v>0.19643850859857148</v>
      </c>
      <c r="R107">
        <f t="shared" si="14"/>
        <v>0.80356149140142841</v>
      </c>
      <c r="S107">
        <f t="shared" si="15"/>
        <v>0</v>
      </c>
    </row>
    <row r="108" spans="1:19" x14ac:dyDescent="0.5">
      <c r="A108">
        <v>524.51397705078125</v>
      </c>
      <c r="B108">
        <v>123.80000305175781</v>
      </c>
      <c r="J108">
        <v>8</v>
      </c>
      <c r="K108">
        <v>1.5955580451279774</v>
      </c>
      <c r="L108">
        <v>108557.4365213908</v>
      </c>
      <c r="M108">
        <v>5.9374358333748987</v>
      </c>
      <c r="N108">
        <v>399243.22069075046</v>
      </c>
      <c r="Q108">
        <f t="shared" si="13"/>
        <v>0.2137796298204461</v>
      </c>
      <c r="R108">
        <f t="shared" si="14"/>
        <v>0.78622037017955393</v>
      </c>
      <c r="S108">
        <f t="shared" si="15"/>
        <v>0</v>
      </c>
    </row>
    <row r="109" spans="1:19" x14ac:dyDescent="0.5">
      <c r="A109">
        <v>524.52398681640625</v>
      </c>
      <c r="B109">
        <v>99.25</v>
      </c>
      <c r="J109">
        <v>9</v>
      </c>
      <c r="K109">
        <v>1.6673569687431622</v>
      </c>
      <c r="L109">
        <v>94525.907506736752</v>
      </c>
      <c r="M109">
        <v>5.9374358333748987</v>
      </c>
      <c r="N109">
        <v>398676.50158717792</v>
      </c>
      <c r="Q109">
        <f t="shared" si="13"/>
        <v>0.19165743265608687</v>
      </c>
      <c r="R109">
        <f t="shared" si="14"/>
        <v>0.80834256734391319</v>
      </c>
      <c r="S109">
        <f t="shared" si="15"/>
        <v>0</v>
      </c>
    </row>
    <row r="110" spans="1:19" x14ac:dyDescent="0.5">
      <c r="A110">
        <v>524.53399658203125</v>
      </c>
      <c r="B110">
        <v>64.5</v>
      </c>
      <c r="J110">
        <v>10</v>
      </c>
      <c r="K110">
        <v>1.6389071328456009</v>
      </c>
      <c r="L110">
        <v>104695.27304440348</v>
      </c>
      <c r="M110">
        <v>5.9203850498532598</v>
      </c>
      <c r="N110">
        <v>398380.53345564392</v>
      </c>
      <c r="Q110">
        <f t="shared" si="13"/>
        <v>0.20811033186584699</v>
      </c>
      <c r="R110">
        <f t="shared" si="14"/>
        <v>0.79188966813415307</v>
      </c>
      <c r="S110">
        <f t="shared" si="15"/>
        <v>0</v>
      </c>
    </row>
    <row r="111" spans="1:19" x14ac:dyDescent="0.5">
      <c r="A111">
        <v>524.54400634765625</v>
      </c>
      <c r="B111">
        <v>90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524.55401611328125</v>
      </c>
      <c r="B112">
        <v>133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524.56402587890625</v>
      </c>
      <c r="B113">
        <v>111.5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524.573974609375</v>
      </c>
      <c r="B114">
        <v>79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524.583984375</v>
      </c>
      <c r="B115">
        <v>95.25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524.593994140625</v>
      </c>
      <c r="B116">
        <v>103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524.60400390625</v>
      </c>
      <c r="B117">
        <v>65.25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524.614013671875</v>
      </c>
      <c r="B118">
        <v>34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524.6240234375</v>
      </c>
      <c r="B119">
        <v>35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524.63397216796875</v>
      </c>
      <c r="B120">
        <v>39.75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524.64398193359375</v>
      </c>
      <c r="B121">
        <v>39.5</v>
      </c>
    </row>
    <row r="122" spans="1:19" x14ac:dyDescent="0.5">
      <c r="A122">
        <v>524.65399169921875</v>
      </c>
      <c r="B122">
        <v>55.75</v>
      </c>
    </row>
    <row r="123" spans="1:19" x14ac:dyDescent="0.5">
      <c r="A123">
        <v>524.66400146484375</v>
      </c>
      <c r="B123">
        <v>80.5</v>
      </c>
    </row>
    <row r="124" spans="1:19" x14ac:dyDescent="0.5">
      <c r="A124">
        <v>524.67401123046875</v>
      </c>
      <c r="B124">
        <v>68.75</v>
      </c>
    </row>
    <row r="125" spans="1:19" x14ac:dyDescent="0.5">
      <c r="A125">
        <v>524.68402099609375</v>
      </c>
      <c r="B125">
        <v>34.75</v>
      </c>
    </row>
    <row r="126" spans="1:19" x14ac:dyDescent="0.5">
      <c r="A126">
        <v>524.6939697265625</v>
      </c>
      <c r="B126">
        <v>43.25</v>
      </c>
    </row>
    <row r="127" spans="1:19" x14ac:dyDescent="0.5">
      <c r="A127">
        <v>524.7039794921875</v>
      </c>
      <c r="B127">
        <v>128.30000305175781</v>
      </c>
    </row>
    <row r="128" spans="1:19" x14ac:dyDescent="0.5">
      <c r="A128">
        <v>524.7139892578125</v>
      </c>
      <c r="B128">
        <v>176.80000305175781</v>
      </c>
    </row>
    <row r="129" spans="1:2" x14ac:dyDescent="0.5">
      <c r="A129">
        <v>524.7239990234375</v>
      </c>
      <c r="B129">
        <v>192.5</v>
      </c>
    </row>
    <row r="130" spans="1:2" x14ac:dyDescent="0.5">
      <c r="A130">
        <v>524.7340087890625</v>
      </c>
      <c r="B130">
        <v>381.5</v>
      </c>
    </row>
    <row r="131" spans="1:2" x14ac:dyDescent="0.5">
      <c r="A131">
        <v>524.7440185546875</v>
      </c>
      <c r="B131">
        <v>1270</v>
      </c>
    </row>
    <row r="132" spans="1:2" x14ac:dyDescent="0.5">
      <c r="A132">
        <v>524.7540283203125</v>
      </c>
      <c r="B132">
        <v>6855</v>
      </c>
    </row>
    <row r="133" spans="1:2" x14ac:dyDescent="0.5">
      <c r="A133">
        <v>524.76397705078125</v>
      </c>
      <c r="B133">
        <v>28440</v>
      </c>
    </row>
    <row r="134" spans="1:2" x14ac:dyDescent="0.5">
      <c r="A134">
        <v>524.77398681640625</v>
      </c>
      <c r="B134">
        <v>55850</v>
      </c>
    </row>
    <row r="135" spans="1:2" x14ac:dyDescent="0.5">
      <c r="A135">
        <v>524.78399658203125</v>
      </c>
      <c r="B135">
        <v>53420</v>
      </c>
    </row>
    <row r="136" spans="1:2" x14ac:dyDescent="0.5">
      <c r="A136">
        <v>524.79400634765625</v>
      </c>
      <c r="B136">
        <v>25420</v>
      </c>
    </row>
    <row r="137" spans="1:2" x14ac:dyDescent="0.5">
      <c r="A137">
        <v>524.80401611328125</v>
      </c>
      <c r="B137">
        <v>6304</v>
      </c>
    </row>
    <row r="138" spans="1:2" x14ac:dyDescent="0.5">
      <c r="A138">
        <v>524.81402587890625</v>
      </c>
      <c r="B138">
        <v>1490</v>
      </c>
    </row>
    <row r="139" spans="1:2" x14ac:dyDescent="0.5">
      <c r="A139">
        <v>524.823974609375</v>
      </c>
      <c r="B139">
        <v>1044</v>
      </c>
    </row>
    <row r="140" spans="1:2" x14ac:dyDescent="0.5">
      <c r="A140">
        <v>524.833984375</v>
      </c>
      <c r="B140">
        <v>1360</v>
      </c>
    </row>
    <row r="141" spans="1:2" x14ac:dyDescent="0.5">
      <c r="A141">
        <v>524.843994140625</v>
      </c>
      <c r="B141">
        <v>1464</v>
      </c>
    </row>
    <row r="142" spans="1:2" x14ac:dyDescent="0.5">
      <c r="A142">
        <v>524.85400390625</v>
      </c>
      <c r="B142">
        <v>1181</v>
      </c>
    </row>
    <row r="143" spans="1:2" x14ac:dyDescent="0.5">
      <c r="A143">
        <v>524.864013671875</v>
      </c>
      <c r="B143">
        <v>744.70001220703125</v>
      </c>
    </row>
    <row r="144" spans="1:2" x14ac:dyDescent="0.5">
      <c r="A144">
        <v>524.8740234375</v>
      </c>
      <c r="B144">
        <v>420.70001220703125</v>
      </c>
    </row>
    <row r="145" spans="1:2" x14ac:dyDescent="0.5">
      <c r="A145">
        <v>524.88397216796875</v>
      </c>
      <c r="B145">
        <v>281</v>
      </c>
    </row>
    <row r="146" spans="1:2" x14ac:dyDescent="0.5">
      <c r="A146">
        <v>524.89398193359375</v>
      </c>
      <c r="B146">
        <v>212.5</v>
      </c>
    </row>
    <row r="147" spans="1:2" x14ac:dyDescent="0.5">
      <c r="A147">
        <v>524.90399169921875</v>
      </c>
      <c r="B147">
        <v>188.5</v>
      </c>
    </row>
    <row r="148" spans="1:2" x14ac:dyDescent="0.5">
      <c r="A148">
        <v>524.91400146484375</v>
      </c>
      <c r="B148">
        <v>178.30000305175781</v>
      </c>
    </row>
    <row r="149" spans="1:2" x14ac:dyDescent="0.5">
      <c r="A149">
        <v>524.92401123046875</v>
      </c>
      <c r="B149">
        <v>154.80000305175781</v>
      </c>
    </row>
    <row r="150" spans="1:2" x14ac:dyDescent="0.5">
      <c r="A150">
        <v>524.93402099609375</v>
      </c>
      <c r="B150">
        <v>164.30000305175781</v>
      </c>
    </row>
    <row r="151" spans="1:2" x14ac:dyDescent="0.5">
      <c r="A151">
        <v>524.9439697265625</v>
      </c>
      <c r="B151">
        <v>150.5</v>
      </c>
    </row>
    <row r="152" spans="1:2" x14ac:dyDescent="0.5">
      <c r="A152">
        <v>524.9539794921875</v>
      </c>
      <c r="B152">
        <v>100</v>
      </c>
    </row>
    <row r="153" spans="1:2" x14ac:dyDescent="0.5">
      <c r="A153">
        <v>524.9639892578125</v>
      </c>
      <c r="B153">
        <v>78</v>
      </c>
    </row>
    <row r="154" spans="1:2" x14ac:dyDescent="0.5">
      <c r="A154">
        <v>524.9739990234375</v>
      </c>
      <c r="B154">
        <v>114.5</v>
      </c>
    </row>
    <row r="155" spans="1:2" x14ac:dyDescent="0.5">
      <c r="A155">
        <v>524.9840087890625</v>
      </c>
      <c r="B155">
        <v>187</v>
      </c>
    </row>
    <row r="156" spans="1:2" x14ac:dyDescent="0.5">
      <c r="A156">
        <v>524.9940185546875</v>
      </c>
      <c r="B156">
        <v>218</v>
      </c>
    </row>
    <row r="157" spans="1:2" x14ac:dyDescent="0.5">
      <c r="A157">
        <v>525.0040283203125</v>
      </c>
      <c r="B157">
        <v>172.5</v>
      </c>
    </row>
    <row r="158" spans="1:2" x14ac:dyDescent="0.5">
      <c r="A158">
        <v>525.01397705078125</v>
      </c>
      <c r="B158">
        <v>127.5</v>
      </c>
    </row>
    <row r="159" spans="1:2" x14ac:dyDescent="0.5">
      <c r="A159">
        <v>525.02398681640625</v>
      </c>
      <c r="B159">
        <v>118.30000305175781</v>
      </c>
    </row>
    <row r="160" spans="1:2" x14ac:dyDescent="0.5">
      <c r="A160">
        <v>525.03399658203125</v>
      </c>
      <c r="B160">
        <v>99.75</v>
      </c>
    </row>
    <row r="161" spans="1:2" x14ac:dyDescent="0.5">
      <c r="A161">
        <v>525.04400634765625</v>
      </c>
      <c r="B161">
        <v>88.75</v>
      </c>
    </row>
    <row r="162" spans="1:2" x14ac:dyDescent="0.5">
      <c r="A162">
        <v>525.05401611328125</v>
      </c>
      <c r="B162">
        <v>86</v>
      </c>
    </row>
    <row r="163" spans="1:2" x14ac:dyDescent="0.5">
      <c r="A163">
        <v>525.06402587890625</v>
      </c>
      <c r="B163">
        <v>64.75</v>
      </c>
    </row>
    <row r="164" spans="1:2" x14ac:dyDescent="0.5">
      <c r="A164">
        <v>525.073974609375</v>
      </c>
      <c r="B164">
        <v>80</v>
      </c>
    </row>
    <row r="165" spans="1:2" x14ac:dyDescent="0.5">
      <c r="A165">
        <v>525.083984375</v>
      </c>
      <c r="B165">
        <v>136.30000305175781</v>
      </c>
    </row>
    <row r="166" spans="1:2" x14ac:dyDescent="0.5">
      <c r="A166">
        <v>525.093994140625</v>
      </c>
      <c r="B166">
        <v>151.30000305175781</v>
      </c>
    </row>
    <row r="167" spans="1:2" x14ac:dyDescent="0.5">
      <c r="A167">
        <v>525.10400390625</v>
      </c>
      <c r="B167">
        <v>102.5</v>
      </c>
    </row>
    <row r="168" spans="1:2" x14ac:dyDescent="0.5">
      <c r="A168">
        <v>525.114013671875</v>
      </c>
      <c r="B168">
        <v>77.5</v>
      </c>
    </row>
    <row r="169" spans="1:2" x14ac:dyDescent="0.5">
      <c r="A169">
        <v>525.1240234375</v>
      </c>
      <c r="B169">
        <v>103</v>
      </c>
    </row>
    <row r="170" spans="1:2" x14ac:dyDescent="0.5">
      <c r="A170">
        <v>525.13397216796875</v>
      </c>
      <c r="B170">
        <v>93.75</v>
      </c>
    </row>
    <row r="171" spans="1:2" x14ac:dyDescent="0.5">
      <c r="A171">
        <v>525.14398193359375</v>
      </c>
      <c r="B171">
        <v>79</v>
      </c>
    </row>
    <row r="172" spans="1:2" x14ac:dyDescent="0.5">
      <c r="A172">
        <v>525.15399169921875</v>
      </c>
      <c r="B172">
        <v>113.30000305175781</v>
      </c>
    </row>
    <row r="173" spans="1:2" x14ac:dyDescent="0.5">
      <c r="A173">
        <v>525.16400146484375</v>
      </c>
      <c r="B173">
        <v>159.30000305175781</v>
      </c>
    </row>
    <row r="174" spans="1:2" x14ac:dyDescent="0.5">
      <c r="A174">
        <v>525.17401123046875</v>
      </c>
      <c r="B174">
        <v>171</v>
      </c>
    </row>
    <row r="175" spans="1:2" x14ac:dyDescent="0.5">
      <c r="A175">
        <v>525.18499755859375</v>
      </c>
      <c r="B175">
        <v>142.80000305175781</v>
      </c>
    </row>
    <row r="176" spans="1:2" x14ac:dyDescent="0.5">
      <c r="A176">
        <v>525.19500732421875</v>
      </c>
      <c r="B176">
        <v>121.19999694824219</v>
      </c>
    </row>
    <row r="177" spans="1:2" x14ac:dyDescent="0.5">
      <c r="A177">
        <v>525.2039794921875</v>
      </c>
      <c r="B177">
        <v>131</v>
      </c>
    </row>
    <row r="178" spans="1:2" x14ac:dyDescent="0.5">
      <c r="A178">
        <v>525.2139892578125</v>
      </c>
      <c r="B178">
        <v>140.30000305175781</v>
      </c>
    </row>
    <row r="179" spans="1:2" x14ac:dyDescent="0.5">
      <c r="A179">
        <v>525.2239990234375</v>
      </c>
      <c r="B179">
        <v>131.30000305175781</v>
      </c>
    </row>
    <row r="180" spans="1:2" x14ac:dyDescent="0.5">
      <c r="A180">
        <v>525.2340087890625</v>
      </c>
      <c r="B180">
        <v>182</v>
      </c>
    </row>
    <row r="181" spans="1:2" x14ac:dyDescent="0.5">
      <c r="A181">
        <v>525.2449951171875</v>
      </c>
      <c r="B181">
        <v>750.29998779296875</v>
      </c>
    </row>
    <row r="182" spans="1:2" x14ac:dyDescent="0.5">
      <c r="A182">
        <v>525.2550048828125</v>
      </c>
      <c r="B182">
        <v>4572</v>
      </c>
    </row>
    <row r="183" spans="1:2" x14ac:dyDescent="0.5">
      <c r="A183">
        <v>525.2650146484375</v>
      </c>
      <c r="B183">
        <v>21270</v>
      </c>
    </row>
    <row r="184" spans="1:2" x14ac:dyDescent="0.5">
      <c r="A184">
        <v>525.2750244140625</v>
      </c>
      <c r="B184">
        <v>47270</v>
      </c>
    </row>
    <row r="185" spans="1:2" x14ac:dyDescent="0.5">
      <c r="A185">
        <v>525.28497314453125</v>
      </c>
      <c r="B185">
        <v>51850</v>
      </c>
    </row>
    <row r="186" spans="1:2" x14ac:dyDescent="0.5">
      <c r="A186">
        <v>525.29400634765625</v>
      </c>
      <c r="B186">
        <v>28690</v>
      </c>
    </row>
    <row r="187" spans="1:2" x14ac:dyDescent="0.5">
      <c r="A187">
        <v>525.30499267578125</v>
      </c>
      <c r="B187">
        <v>7844</v>
      </c>
    </row>
    <row r="188" spans="1:2" x14ac:dyDescent="0.5">
      <c r="A188">
        <v>525.31500244140625</v>
      </c>
      <c r="B188">
        <v>1337</v>
      </c>
    </row>
    <row r="189" spans="1:2" x14ac:dyDescent="0.5">
      <c r="A189">
        <v>525.32501220703125</v>
      </c>
      <c r="B189">
        <v>465.5</v>
      </c>
    </row>
    <row r="190" spans="1:2" x14ac:dyDescent="0.5">
      <c r="A190">
        <v>525.33502197265625</v>
      </c>
      <c r="B190">
        <v>457</v>
      </c>
    </row>
    <row r="191" spans="1:2" x14ac:dyDescent="0.5">
      <c r="A191">
        <v>525.344970703125</v>
      </c>
      <c r="B191">
        <v>632.20001220703125</v>
      </c>
    </row>
    <row r="192" spans="1:2" x14ac:dyDescent="0.5">
      <c r="A192">
        <v>525.35498046875</v>
      </c>
      <c r="B192">
        <v>660.5</v>
      </c>
    </row>
    <row r="193" spans="1:2" x14ac:dyDescent="0.5">
      <c r="A193">
        <v>525.364990234375</v>
      </c>
      <c r="B193">
        <v>493.29998779296875</v>
      </c>
    </row>
    <row r="194" spans="1:2" x14ac:dyDescent="0.5">
      <c r="A194">
        <v>525.375</v>
      </c>
      <c r="B194">
        <v>331.5</v>
      </c>
    </row>
    <row r="195" spans="1:2" x14ac:dyDescent="0.5">
      <c r="A195">
        <v>525.385009765625</v>
      </c>
      <c r="B195">
        <v>220.80000305175781</v>
      </c>
    </row>
    <row r="196" spans="1:2" x14ac:dyDescent="0.5">
      <c r="A196">
        <v>525.39501953125</v>
      </c>
      <c r="B196">
        <v>154.30000305175781</v>
      </c>
    </row>
    <row r="197" spans="1:2" x14ac:dyDescent="0.5">
      <c r="A197">
        <v>525.405029296875</v>
      </c>
      <c r="B197">
        <v>143</v>
      </c>
    </row>
    <row r="198" spans="1:2" x14ac:dyDescent="0.5">
      <c r="A198">
        <v>525.41497802734375</v>
      </c>
      <c r="B198">
        <v>132.5</v>
      </c>
    </row>
    <row r="199" spans="1:2" x14ac:dyDescent="0.5">
      <c r="A199">
        <v>525.42498779296875</v>
      </c>
      <c r="B199">
        <v>88.25</v>
      </c>
    </row>
    <row r="200" spans="1:2" x14ac:dyDescent="0.5">
      <c r="A200">
        <v>525.43499755859375</v>
      </c>
      <c r="B200">
        <v>61.75</v>
      </c>
    </row>
    <row r="201" spans="1:2" x14ac:dyDescent="0.5">
      <c r="A201">
        <v>525.44500732421875</v>
      </c>
      <c r="B201">
        <v>68.25</v>
      </c>
    </row>
    <row r="202" spans="1:2" x14ac:dyDescent="0.5">
      <c r="A202">
        <v>525.45501708984375</v>
      </c>
      <c r="B202">
        <v>75</v>
      </c>
    </row>
    <row r="203" spans="1:2" x14ac:dyDescent="0.5">
      <c r="A203">
        <v>525.46502685546875</v>
      </c>
      <c r="B203">
        <v>91.75</v>
      </c>
    </row>
    <row r="204" spans="1:2" x14ac:dyDescent="0.5">
      <c r="A204">
        <v>525.4749755859375</v>
      </c>
      <c r="B204">
        <v>113.5</v>
      </c>
    </row>
    <row r="205" spans="1:2" x14ac:dyDescent="0.5">
      <c r="A205">
        <v>525.4849853515625</v>
      </c>
      <c r="B205">
        <v>98.75</v>
      </c>
    </row>
    <row r="206" spans="1:2" x14ac:dyDescent="0.5">
      <c r="A206">
        <v>525.4949951171875</v>
      </c>
      <c r="B206">
        <v>49.5</v>
      </c>
    </row>
    <row r="207" spans="1:2" x14ac:dyDescent="0.5">
      <c r="A207">
        <v>525.5050048828125</v>
      </c>
      <c r="B207">
        <v>19</v>
      </c>
    </row>
    <row r="208" spans="1:2" x14ac:dyDescent="0.5">
      <c r="A208">
        <v>525.5150146484375</v>
      </c>
      <c r="B208">
        <v>30.75</v>
      </c>
    </row>
    <row r="209" spans="1:2" x14ac:dyDescent="0.5">
      <c r="A209">
        <v>525.5250244140625</v>
      </c>
      <c r="B209">
        <v>53.5</v>
      </c>
    </row>
    <row r="210" spans="1:2" x14ac:dyDescent="0.5">
      <c r="A210">
        <v>525.53497314453125</v>
      </c>
      <c r="B210">
        <v>54</v>
      </c>
    </row>
    <row r="211" spans="1:2" x14ac:dyDescent="0.5">
      <c r="A211">
        <v>525.54498291015625</v>
      </c>
      <c r="B211">
        <v>53.75</v>
      </c>
    </row>
    <row r="212" spans="1:2" x14ac:dyDescent="0.5">
      <c r="A212">
        <v>525.55499267578125</v>
      </c>
      <c r="B212">
        <v>61.5</v>
      </c>
    </row>
    <row r="213" spans="1:2" x14ac:dyDescent="0.5">
      <c r="A213">
        <v>525.56500244140625</v>
      </c>
      <c r="B213">
        <v>81</v>
      </c>
    </row>
    <row r="214" spans="1:2" x14ac:dyDescent="0.5">
      <c r="A214">
        <v>525.57501220703125</v>
      </c>
      <c r="B214">
        <v>114.5</v>
      </c>
    </row>
    <row r="215" spans="1:2" x14ac:dyDescent="0.5">
      <c r="A215">
        <v>525.58502197265625</v>
      </c>
      <c r="B215">
        <v>104</v>
      </c>
    </row>
    <row r="216" spans="1:2" x14ac:dyDescent="0.5">
      <c r="A216">
        <v>525.594970703125</v>
      </c>
      <c r="B216">
        <v>75.5</v>
      </c>
    </row>
    <row r="217" spans="1:2" x14ac:dyDescent="0.5">
      <c r="A217">
        <v>525.60498046875</v>
      </c>
      <c r="B217">
        <v>79.25</v>
      </c>
    </row>
    <row r="218" spans="1:2" x14ac:dyDescent="0.5">
      <c r="A218">
        <v>525.614990234375</v>
      </c>
      <c r="B218">
        <v>101.80000305175781</v>
      </c>
    </row>
    <row r="219" spans="1:2" x14ac:dyDescent="0.5">
      <c r="A219">
        <v>525.625</v>
      </c>
      <c r="B219">
        <v>118.30000305175781</v>
      </c>
    </row>
    <row r="220" spans="1:2" x14ac:dyDescent="0.5">
      <c r="A220">
        <v>525.635009765625</v>
      </c>
      <c r="B220">
        <v>105.30000305175781</v>
      </c>
    </row>
    <row r="221" spans="1:2" x14ac:dyDescent="0.5">
      <c r="A221">
        <v>525.64501953125</v>
      </c>
      <c r="B221">
        <v>100</v>
      </c>
    </row>
    <row r="222" spans="1:2" x14ac:dyDescent="0.5">
      <c r="A222">
        <v>525.655029296875</v>
      </c>
      <c r="B222">
        <v>126</v>
      </c>
    </row>
    <row r="223" spans="1:2" x14ac:dyDescent="0.5">
      <c r="A223">
        <v>525.66497802734375</v>
      </c>
      <c r="B223">
        <v>133.30000305175781</v>
      </c>
    </row>
    <row r="224" spans="1:2" x14ac:dyDescent="0.5">
      <c r="A224">
        <v>525.67498779296875</v>
      </c>
      <c r="B224">
        <v>106.5</v>
      </c>
    </row>
    <row r="225" spans="1:2" x14ac:dyDescent="0.5">
      <c r="A225">
        <v>525.68499755859375</v>
      </c>
      <c r="B225">
        <v>104</v>
      </c>
    </row>
    <row r="226" spans="1:2" x14ac:dyDescent="0.5">
      <c r="A226">
        <v>525.69500732421875</v>
      </c>
      <c r="B226">
        <v>149.80000305175781</v>
      </c>
    </row>
    <row r="227" spans="1:2" x14ac:dyDescent="0.5">
      <c r="A227">
        <v>525.70501708984375</v>
      </c>
      <c r="B227">
        <v>175</v>
      </c>
    </row>
    <row r="228" spans="1:2" x14ac:dyDescent="0.5">
      <c r="A228">
        <v>525.71502685546875</v>
      </c>
      <c r="B228">
        <v>146.19999694824219</v>
      </c>
    </row>
    <row r="229" spans="1:2" x14ac:dyDescent="0.5">
      <c r="A229">
        <v>525.7249755859375</v>
      </c>
      <c r="B229">
        <v>131.69999694824219</v>
      </c>
    </row>
    <row r="230" spans="1:2" x14ac:dyDescent="0.5">
      <c r="A230">
        <v>525.7349853515625</v>
      </c>
      <c r="B230">
        <v>175.19999694824219</v>
      </c>
    </row>
    <row r="231" spans="1:2" x14ac:dyDescent="0.5">
      <c r="A231">
        <v>525.7449951171875</v>
      </c>
      <c r="B231">
        <v>584.79998779296875</v>
      </c>
    </row>
    <row r="232" spans="1:2" x14ac:dyDescent="0.5">
      <c r="A232">
        <v>525.7550048828125</v>
      </c>
      <c r="B232">
        <v>3103</v>
      </c>
    </row>
    <row r="233" spans="1:2" x14ac:dyDescent="0.5">
      <c r="A233">
        <v>525.7650146484375</v>
      </c>
      <c r="B233">
        <v>14690</v>
      </c>
    </row>
    <row r="234" spans="1:2" x14ac:dyDescent="0.5">
      <c r="A234">
        <v>525.7750244140625</v>
      </c>
      <c r="B234">
        <v>39920</v>
      </c>
    </row>
    <row r="235" spans="1:2" x14ac:dyDescent="0.5">
      <c r="A235">
        <v>525.78497314453125</v>
      </c>
      <c r="B235">
        <v>55340</v>
      </c>
    </row>
    <row r="236" spans="1:2" x14ac:dyDescent="0.5">
      <c r="A236">
        <v>525.79498291015625</v>
      </c>
      <c r="B236">
        <v>38900</v>
      </c>
    </row>
    <row r="237" spans="1:2" x14ac:dyDescent="0.5">
      <c r="A237">
        <v>525.80499267578125</v>
      </c>
      <c r="B237">
        <v>13740</v>
      </c>
    </row>
    <row r="238" spans="1:2" x14ac:dyDescent="0.5">
      <c r="A238">
        <v>525.81500244140625</v>
      </c>
      <c r="B238">
        <v>2809</v>
      </c>
    </row>
    <row r="239" spans="1:2" x14ac:dyDescent="0.5">
      <c r="A239">
        <v>525.82501220703125</v>
      </c>
      <c r="B239">
        <v>705.5</v>
      </c>
    </row>
    <row r="240" spans="1:2" x14ac:dyDescent="0.5">
      <c r="A240">
        <v>525.83502197265625</v>
      </c>
      <c r="B240">
        <v>455.5</v>
      </c>
    </row>
    <row r="241" spans="1:2" x14ac:dyDescent="0.5">
      <c r="A241">
        <v>525.844970703125</v>
      </c>
      <c r="B241">
        <v>701</v>
      </c>
    </row>
    <row r="242" spans="1:2" x14ac:dyDescent="0.5">
      <c r="A242">
        <v>525.85498046875</v>
      </c>
      <c r="B242">
        <v>942</v>
      </c>
    </row>
    <row r="243" spans="1:2" x14ac:dyDescent="0.5">
      <c r="A243">
        <v>525.864990234375</v>
      </c>
      <c r="B243">
        <v>772.5</v>
      </c>
    </row>
    <row r="244" spans="1:2" x14ac:dyDescent="0.5">
      <c r="A244">
        <v>525.875</v>
      </c>
      <c r="B244">
        <v>494.20001220703125</v>
      </c>
    </row>
    <row r="245" spans="1:2" x14ac:dyDescent="0.5">
      <c r="A245">
        <v>525.885009765625</v>
      </c>
      <c r="B245">
        <v>356.70001220703125</v>
      </c>
    </row>
    <row r="246" spans="1:2" x14ac:dyDescent="0.5">
      <c r="A246">
        <v>525.89501953125</v>
      </c>
      <c r="B246">
        <v>261.79998779296875</v>
      </c>
    </row>
    <row r="247" spans="1:2" x14ac:dyDescent="0.5">
      <c r="A247">
        <v>525.905029296875</v>
      </c>
      <c r="B247">
        <v>206.30000305175781</v>
      </c>
    </row>
    <row r="248" spans="1:2" x14ac:dyDescent="0.5">
      <c r="A248">
        <v>525.91497802734375</v>
      </c>
      <c r="B248">
        <v>181.69999694824219</v>
      </c>
    </row>
    <row r="249" spans="1:2" x14ac:dyDescent="0.5">
      <c r="A249">
        <v>525.92498779296875</v>
      </c>
      <c r="B249">
        <v>146.5</v>
      </c>
    </row>
    <row r="250" spans="1:2" x14ac:dyDescent="0.5">
      <c r="A250">
        <v>525.93499755859375</v>
      </c>
      <c r="B250">
        <v>88.5</v>
      </c>
    </row>
    <row r="251" spans="1:2" x14ac:dyDescent="0.5">
      <c r="A251">
        <v>525.94500732421875</v>
      </c>
      <c r="B251">
        <v>61.5</v>
      </c>
    </row>
    <row r="252" spans="1:2" x14ac:dyDescent="0.5">
      <c r="A252">
        <v>525.95501708984375</v>
      </c>
      <c r="B252">
        <v>102.5</v>
      </c>
    </row>
    <row r="253" spans="1:2" x14ac:dyDescent="0.5">
      <c r="A253">
        <v>525.96502685546875</v>
      </c>
      <c r="B253">
        <v>146.19999694824219</v>
      </c>
    </row>
    <row r="254" spans="1:2" x14ac:dyDescent="0.5">
      <c r="A254">
        <v>525.9749755859375</v>
      </c>
      <c r="B254">
        <v>155.80000305175781</v>
      </c>
    </row>
    <row r="255" spans="1:2" x14ac:dyDescent="0.5">
      <c r="A255">
        <v>525.9849853515625</v>
      </c>
      <c r="B255">
        <v>181.30000305175781</v>
      </c>
    </row>
    <row r="256" spans="1:2" x14ac:dyDescent="0.5">
      <c r="A256">
        <v>525.9949951171875</v>
      </c>
      <c r="B256">
        <v>228.5</v>
      </c>
    </row>
    <row r="257" spans="1:2" x14ac:dyDescent="0.5">
      <c r="A257">
        <v>526.0050048828125</v>
      </c>
      <c r="B257">
        <v>214</v>
      </c>
    </row>
    <row r="258" spans="1:2" x14ac:dyDescent="0.5">
      <c r="A258">
        <v>526.0150146484375</v>
      </c>
      <c r="B258">
        <v>155.80000305175781</v>
      </c>
    </row>
    <row r="259" spans="1:2" x14ac:dyDescent="0.5">
      <c r="A259">
        <v>526.0250244140625</v>
      </c>
      <c r="B259">
        <v>148.19999694824219</v>
      </c>
    </row>
    <row r="260" spans="1:2" x14ac:dyDescent="0.5">
      <c r="A260">
        <v>526.03497314453125</v>
      </c>
      <c r="B260">
        <v>166</v>
      </c>
    </row>
    <row r="261" spans="1:2" x14ac:dyDescent="0.5">
      <c r="A261">
        <v>526.04498291015625</v>
      </c>
      <c r="B261">
        <v>154.80000305175781</v>
      </c>
    </row>
    <row r="262" spans="1:2" x14ac:dyDescent="0.5">
      <c r="A262">
        <v>526.05499267578125</v>
      </c>
      <c r="B262">
        <v>110.30000305175781</v>
      </c>
    </row>
    <row r="263" spans="1:2" x14ac:dyDescent="0.5">
      <c r="A263">
        <v>526.06500244140625</v>
      </c>
      <c r="B263">
        <v>97.5</v>
      </c>
    </row>
    <row r="264" spans="1:2" x14ac:dyDescent="0.5">
      <c r="A264">
        <v>526.07501220703125</v>
      </c>
      <c r="B264">
        <v>133</v>
      </c>
    </row>
    <row r="265" spans="1:2" x14ac:dyDescent="0.5">
      <c r="A265">
        <v>526.08502197265625</v>
      </c>
      <c r="B265">
        <v>138.5</v>
      </c>
    </row>
    <row r="266" spans="1:2" x14ac:dyDescent="0.5">
      <c r="A266">
        <v>526.094970703125</v>
      </c>
      <c r="B266">
        <v>146.19999694824219</v>
      </c>
    </row>
    <row r="267" spans="1:2" x14ac:dyDescent="0.5">
      <c r="A267">
        <v>526.10498046875</v>
      </c>
      <c r="B267">
        <v>149.80000305175781</v>
      </c>
    </row>
    <row r="268" spans="1:2" x14ac:dyDescent="0.5">
      <c r="A268">
        <v>526.114990234375</v>
      </c>
      <c r="B268">
        <v>135</v>
      </c>
    </row>
    <row r="269" spans="1:2" x14ac:dyDescent="0.5">
      <c r="A269">
        <v>526.125</v>
      </c>
      <c r="B269">
        <v>160</v>
      </c>
    </row>
    <row r="270" spans="1:2" x14ac:dyDescent="0.5">
      <c r="A270">
        <v>526.135009765625</v>
      </c>
      <c r="B270">
        <v>161.69999694824219</v>
      </c>
    </row>
    <row r="271" spans="1:2" x14ac:dyDescent="0.5">
      <c r="A271">
        <v>526.14501953125</v>
      </c>
      <c r="B271">
        <v>128.30000305175781</v>
      </c>
    </row>
    <row r="272" spans="1:2" x14ac:dyDescent="0.5">
      <c r="A272">
        <v>526.155029296875</v>
      </c>
      <c r="B272">
        <v>130</v>
      </c>
    </row>
    <row r="273" spans="1:2" x14ac:dyDescent="0.5">
      <c r="A273">
        <v>526.16497802734375</v>
      </c>
      <c r="B273">
        <v>166.80000305175781</v>
      </c>
    </row>
    <row r="274" spans="1:2" x14ac:dyDescent="0.5">
      <c r="A274">
        <v>526.17498779296875</v>
      </c>
      <c r="B274">
        <v>192.80000305175781</v>
      </c>
    </row>
    <row r="275" spans="1:2" x14ac:dyDescent="0.5">
      <c r="A275">
        <v>526.18499755859375</v>
      </c>
      <c r="B275">
        <v>179.80000305175781</v>
      </c>
    </row>
    <row r="276" spans="1:2" x14ac:dyDescent="0.5">
      <c r="A276">
        <v>526.19500732421875</v>
      </c>
      <c r="B276">
        <v>178.5</v>
      </c>
    </row>
    <row r="277" spans="1:2" x14ac:dyDescent="0.5">
      <c r="A277">
        <v>526.20501708984375</v>
      </c>
      <c r="B277">
        <v>226.5</v>
      </c>
    </row>
    <row r="278" spans="1:2" x14ac:dyDescent="0.5">
      <c r="A278">
        <v>526.21502685546875</v>
      </c>
      <c r="B278">
        <v>291.29998779296875</v>
      </c>
    </row>
    <row r="279" spans="1:2" x14ac:dyDescent="0.5">
      <c r="A279">
        <v>526.2249755859375</v>
      </c>
      <c r="B279">
        <v>348.70001220703125</v>
      </c>
    </row>
    <row r="280" spans="1:2" x14ac:dyDescent="0.5">
      <c r="A280">
        <v>526.2349853515625</v>
      </c>
      <c r="B280">
        <v>325</v>
      </c>
    </row>
    <row r="281" spans="1:2" x14ac:dyDescent="0.5">
      <c r="A281">
        <v>526.2449951171875</v>
      </c>
      <c r="B281">
        <v>380</v>
      </c>
    </row>
    <row r="282" spans="1:2" x14ac:dyDescent="0.5">
      <c r="A282">
        <v>526.2550048828125</v>
      </c>
      <c r="B282">
        <v>2119</v>
      </c>
    </row>
    <row r="283" spans="1:2" x14ac:dyDescent="0.5">
      <c r="A283">
        <v>526.2659912109375</v>
      </c>
      <c r="B283">
        <v>15690</v>
      </c>
    </row>
    <row r="284" spans="1:2" x14ac:dyDescent="0.5">
      <c r="A284">
        <v>526.2760009765625</v>
      </c>
      <c r="B284">
        <v>64290</v>
      </c>
    </row>
    <row r="285" spans="1:2" x14ac:dyDescent="0.5">
      <c r="A285">
        <v>526.2860107421875</v>
      </c>
      <c r="B285">
        <v>115500</v>
      </c>
    </row>
    <row r="286" spans="1:2" x14ac:dyDescent="0.5">
      <c r="A286">
        <v>526.2960205078125</v>
      </c>
      <c r="B286">
        <v>96610</v>
      </c>
    </row>
    <row r="287" spans="1:2" x14ac:dyDescent="0.5">
      <c r="A287">
        <v>526.3060302734375</v>
      </c>
      <c r="B287">
        <v>37010</v>
      </c>
    </row>
    <row r="288" spans="1:2" x14ac:dyDescent="0.5">
      <c r="A288">
        <v>526.31597900390625</v>
      </c>
      <c r="B288">
        <v>6173</v>
      </c>
    </row>
    <row r="289" spans="1:2" x14ac:dyDescent="0.5">
      <c r="A289">
        <v>526.32598876953125</v>
      </c>
      <c r="B289">
        <v>955.70001220703125</v>
      </c>
    </row>
    <row r="290" spans="1:2" x14ac:dyDescent="0.5">
      <c r="A290">
        <v>526.33599853515625</v>
      </c>
      <c r="B290">
        <v>533</v>
      </c>
    </row>
    <row r="291" spans="1:2" x14ac:dyDescent="0.5">
      <c r="A291">
        <v>526.34600830078125</v>
      </c>
      <c r="B291">
        <v>778.70001220703125</v>
      </c>
    </row>
    <row r="292" spans="1:2" x14ac:dyDescent="0.5">
      <c r="A292">
        <v>526.35601806640625</v>
      </c>
      <c r="B292">
        <v>986.70001220703125</v>
      </c>
    </row>
    <row r="293" spans="1:2" x14ac:dyDescent="0.5">
      <c r="A293">
        <v>526.36602783203125</v>
      </c>
      <c r="B293">
        <v>757</v>
      </c>
    </row>
    <row r="294" spans="1:2" x14ac:dyDescent="0.5">
      <c r="A294">
        <v>526.3759765625</v>
      </c>
      <c r="B294">
        <v>356</v>
      </c>
    </row>
    <row r="295" spans="1:2" x14ac:dyDescent="0.5">
      <c r="A295">
        <v>526.385986328125</v>
      </c>
      <c r="B295">
        <v>220.30000305175781</v>
      </c>
    </row>
    <row r="296" spans="1:2" x14ac:dyDescent="0.5">
      <c r="A296">
        <v>526.39599609375</v>
      </c>
      <c r="B296">
        <v>268.5</v>
      </c>
    </row>
    <row r="297" spans="1:2" x14ac:dyDescent="0.5">
      <c r="A297">
        <v>526.406005859375</v>
      </c>
      <c r="B297">
        <v>347.79998779296875</v>
      </c>
    </row>
    <row r="298" spans="1:2" x14ac:dyDescent="0.5">
      <c r="A298">
        <v>526.416015625</v>
      </c>
      <c r="B298">
        <v>369.20001220703125</v>
      </c>
    </row>
    <row r="299" spans="1:2" x14ac:dyDescent="0.5">
      <c r="A299">
        <v>526.426025390625</v>
      </c>
      <c r="B299">
        <v>252.5</v>
      </c>
    </row>
    <row r="300" spans="1:2" x14ac:dyDescent="0.5">
      <c r="A300">
        <v>526.43597412109375</v>
      </c>
      <c r="B300">
        <v>129.30000305175781</v>
      </c>
    </row>
    <row r="301" spans="1:2" x14ac:dyDescent="0.5">
      <c r="A301">
        <v>526.44598388671875</v>
      </c>
      <c r="B301">
        <v>108</v>
      </c>
    </row>
    <row r="302" spans="1:2" x14ac:dyDescent="0.5">
      <c r="A302">
        <v>526.45599365234375</v>
      </c>
      <c r="B302">
        <v>164.5</v>
      </c>
    </row>
    <row r="303" spans="1:2" x14ac:dyDescent="0.5">
      <c r="A303">
        <v>526.46600341796875</v>
      </c>
      <c r="B303">
        <v>279.29998779296875</v>
      </c>
    </row>
    <row r="304" spans="1:2" x14ac:dyDescent="0.5">
      <c r="A304">
        <v>526.47601318359375</v>
      </c>
      <c r="B304">
        <v>435.5</v>
      </c>
    </row>
    <row r="305" spans="1:2" x14ac:dyDescent="0.5">
      <c r="A305">
        <v>526.48602294921875</v>
      </c>
      <c r="B305">
        <v>495</v>
      </c>
    </row>
    <row r="306" spans="1:2" x14ac:dyDescent="0.5">
      <c r="A306">
        <v>526.4959716796875</v>
      </c>
      <c r="B306">
        <v>384</v>
      </c>
    </row>
    <row r="307" spans="1:2" x14ac:dyDescent="0.5">
      <c r="A307">
        <v>526.5059814453125</v>
      </c>
      <c r="B307">
        <v>294.70001220703125</v>
      </c>
    </row>
    <row r="308" spans="1:2" x14ac:dyDescent="0.5">
      <c r="A308">
        <v>526.5159912109375</v>
      </c>
      <c r="B308">
        <v>290</v>
      </c>
    </row>
    <row r="309" spans="1:2" x14ac:dyDescent="0.5">
      <c r="A309">
        <v>526.5260009765625</v>
      </c>
      <c r="B309">
        <v>325.20001220703125</v>
      </c>
    </row>
    <row r="310" spans="1:2" x14ac:dyDescent="0.5">
      <c r="A310">
        <v>526.5360107421875</v>
      </c>
      <c r="B310">
        <v>322</v>
      </c>
    </row>
    <row r="311" spans="1:2" x14ac:dyDescent="0.5">
      <c r="A311">
        <v>526.5460205078125</v>
      </c>
      <c r="B311">
        <v>234</v>
      </c>
    </row>
    <row r="312" spans="1:2" x14ac:dyDescent="0.5">
      <c r="A312">
        <v>526.5560302734375</v>
      </c>
      <c r="B312">
        <v>173.19999694824219</v>
      </c>
    </row>
    <row r="313" spans="1:2" x14ac:dyDescent="0.5">
      <c r="A313">
        <v>526.56597900390625</v>
      </c>
      <c r="B313">
        <v>186.30000305175781</v>
      </c>
    </row>
    <row r="314" spans="1:2" x14ac:dyDescent="0.5">
      <c r="A314">
        <v>526.57598876953125</v>
      </c>
      <c r="B314">
        <v>206.30000305175781</v>
      </c>
    </row>
    <row r="315" spans="1:2" x14ac:dyDescent="0.5">
      <c r="A315">
        <v>526.58599853515625</v>
      </c>
      <c r="B315">
        <v>201.5</v>
      </c>
    </row>
    <row r="316" spans="1:2" x14ac:dyDescent="0.5">
      <c r="A316">
        <v>526.59600830078125</v>
      </c>
      <c r="B316">
        <v>232.19999694824219</v>
      </c>
    </row>
    <row r="317" spans="1:2" x14ac:dyDescent="0.5">
      <c r="A317">
        <v>526.60601806640625</v>
      </c>
      <c r="B317">
        <v>268</v>
      </c>
    </row>
    <row r="318" spans="1:2" x14ac:dyDescent="0.5">
      <c r="A318">
        <v>526.61602783203125</v>
      </c>
      <c r="B318">
        <v>221.5</v>
      </c>
    </row>
    <row r="319" spans="1:2" x14ac:dyDescent="0.5">
      <c r="A319">
        <v>526.6259765625</v>
      </c>
      <c r="B319">
        <v>144.19999694824219</v>
      </c>
    </row>
    <row r="320" spans="1:2" x14ac:dyDescent="0.5">
      <c r="A320">
        <v>526.635986328125</v>
      </c>
      <c r="B320">
        <v>163.80000305175781</v>
      </c>
    </row>
    <row r="321" spans="1:2" x14ac:dyDescent="0.5">
      <c r="A321">
        <v>526.64599609375</v>
      </c>
      <c r="B321">
        <v>234.5</v>
      </c>
    </row>
    <row r="322" spans="1:2" x14ac:dyDescent="0.5">
      <c r="A322">
        <v>526.656005859375</v>
      </c>
      <c r="B322">
        <v>223.19999694824219</v>
      </c>
    </row>
    <row r="323" spans="1:2" x14ac:dyDescent="0.5">
      <c r="A323">
        <v>526.666015625</v>
      </c>
      <c r="B323">
        <v>223.69999694824219</v>
      </c>
    </row>
    <row r="324" spans="1:2" x14ac:dyDescent="0.5">
      <c r="A324">
        <v>526.676025390625</v>
      </c>
      <c r="B324">
        <v>269.20001220703125</v>
      </c>
    </row>
    <row r="325" spans="1:2" x14ac:dyDescent="0.5">
      <c r="A325">
        <v>526.68597412109375</v>
      </c>
      <c r="B325">
        <v>283</v>
      </c>
    </row>
    <row r="326" spans="1:2" x14ac:dyDescent="0.5">
      <c r="A326">
        <v>526.69598388671875</v>
      </c>
      <c r="B326">
        <v>310.70001220703125</v>
      </c>
    </row>
    <row r="327" spans="1:2" x14ac:dyDescent="0.5">
      <c r="A327">
        <v>526.70599365234375</v>
      </c>
      <c r="B327">
        <v>312.70001220703125</v>
      </c>
    </row>
    <row r="328" spans="1:2" x14ac:dyDescent="0.5">
      <c r="A328">
        <v>526.71600341796875</v>
      </c>
      <c r="B328">
        <v>315.5</v>
      </c>
    </row>
    <row r="329" spans="1:2" x14ac:dyDescent="0.5">
      <c r="A329">
        <v>526.72601318359375</v>
      </c>
      <c r="B329">
        <v>389.5</v>
      </c>
    </row>
    <row r="330" spans="1:2" x14ac:dyDescent="0.5">
      <c r="A330">
        <v>526.73602294921875</v>
      </c>
      <c r="B330">
        <v>409.79998779296875</v>
      </c>
    </row>
    <row r="331" spans="1:2" x14ac:dyDescent="0.5">
      <c r="A331">
        <v>526.7459716796875</v>
      </c>
      <c r="B331">
        <v>514.5</v>
      </c>
    </row>
    <row r="332" spans="1:2" x14ac:dyDescent="0.5">
      <c r="A332">
        <v>526.7559814453125</v>
      </c>
      <c r="B332">
        <v>1440</v>
      </c>
    </row>
    <row r="333" spans="1:2" x14ac:dyDescent="0.5">
      <c r="A333">
        <v>526.7659912109375</v>
      </c>
      <c r="B333">
        <v>12470</v>
      </c>
    </row>
    <row r="334" spans="1:2" x14ac:dyDescent="0.5">
      <c r="A334">
        <v>526.7760009765625</v>
      </c>
      <c r="B334">
        <v>86090</v>
      </c>
    </row>
    <row r="335" spans="1:2" x14ac:dyDescent="0.5">
      <c r="A335">
        <v>526.7860107421875</v>
      </c>
      <c r="B335">
        <v>206400</v>
      </c>
    </row>
    <row r="336" spans="1:2" x14ac:dyDescent="0.5">
      <c r="A336">
        <v>526.7960205078125</v>
      </c>
      <c r="B336">
        <v>209200</v>
      </c>
    </row>
    <row r="337" spans="1:2" x14ac:dyDescent="0.5">
      <c r="A337">
        <v>526.8060302734375</v>
      </c>
      <c r="B337">
        <v>88240</v>
      </c>
    </row>
    <row r="338" spans="1:2" x14ac:dyDescent="0.5">
      <c r="A338">
        <v>526.81597900390625</v>
      </c>
      <c r="B338">
        <v>11630</v>
      </c>
    </row>
    <row r="339" spans="1:2" x14ac:dyDescent="0.5">
      <c r="A339">
        <v>526.8270263671875</v>
      </c>
      <c r="B339">
        <v>1222</v>
      </c>
    </row>
    <row r="340" spans="1:2" x14ac:dyDescent="0.5">
      <c r="A340">
        <v>526.83697509765625</v>
      </c>
      <c r="B340">
        <v>860.5</v>
      </c>
    </row>
    <row r="341" spans="1:2" x14ac:dyDescent="0.5">
      <c r="A341">
        <v>526.84698486328125</v>
      </c>
      <c r="B341">
        <v>1326</v>
      </c>
    </row>
    <row r="342" spans="1:2" x14ac:dyDescent="0.5">
      <c r="A342">
        <v>526.85699462890625</v>
      </c>
      <c r="B342">
        <v>1826</v>
      </c>
    </row>
    <row r="343" spans="1:2" x14ac:dyDescent="0.5">
      <c r="A343">
        <v>526.86700439453125</v>
      </c>
      <c r="B343">
        <v>1678</v>
      </c>
    </row>
    <row r="344" spans="1:2" x14ac:dyDescent="0.5">
      <c r="A344">
        <v>526.87701416015625</v>
      </c>
      <c r="B344">
        <v>931.79998779296875</v>
      </c>
    </row>
    <row r="345" spans="1:2" x14ac:dyDescent="0.5">
      <c r="A345">
        <v>526.88702392578125</v>
      </c>
      <c r="B345">
        <v>439.29998779296875</v>
      </c>
    </row>
    <row r="346" spans="1:2" x14ac:dyDescent="0.5">
      <c r="A346">
        <v>526.89697265625</v>
      </c>
      <c r="B346">
        <v>459.5</v>
      </c>
    </row>
    <row r="347" spans="1:2" x14ac:dyDescent="0.5">
      <c r="A347">
        <v>526.906982421875</v>
      </c>
      <c r="B347">
        <v>777.5</v>
      </c>
    </row>
    <row r="348" spans="1:2" x14ac:dyDescent="0.5">
      <c r="A348">
        <v>526.9169921875</v>
      </c>
      <c r="B348">
        <v>968.79998779296875</v>
      </c>
    </row>
    <row r="349" spans="1:2" x14ac:dyDescent="0.5">
      <c r="A349">
        <v>526.927001953125</v>
      </c>
      <c r="B349">
        <v>667.79998779296875</v>
      </c>
    </row>
    <row r="350" spans="1:2" x14ac:dyDescent="0.5">
      <c r="A350">
        <v>526.93701171875</v>
      </c>
      <c r="B350">
        <v>276.29998779296875</v>
      </c>
    </row>
    <row r="351" spans="1:2" x14ac:dyDescent="0.5">
      <c r="A351">
        <v>526.947021484375</v>
      </c>
      <c r="B351">
        <v>163</v>
      </c>
    </row>
    <row r="352" spans="1:2" x14ac:dyDescent="0.5">
      <c r="A352">
        <v>526.95697021484375</v>
      </c>
      <c r="B352">
        <v>196.5</v>
      </c>
    </row>
    <row r="353" spans="1:2" x14ac:dyDescent="0.5">
      <c r="A353">
        <v>526.96697998046875</v>
      </c>
      <c r="B353">
        <v>485</v>
      </c>
    </row>
    <row r="354" spans="1:2" x14ac:dyDescent="0.5">
      <c r="A354">
        <v>526.97698974609375</v>
      </c>
      <c r="B354">
        <v>1146</v>
      </c>
    </row>
    <row r="355" spans="1:2" x14ac:dyDescent="0.5">
      <c r="A355">
        <v>526.98699951171875</v>
      </c>
      <c r="B355">
        <v>1351</v>
      </c>
    </row>
    <row r="356" spans="1:2" x14ac:dyDescent="0.5">
      <c r="A356">
        <v>526.99700927734375</v>
      </c>
      <c r="B356">
        <v>755.29998779296875</v>
      </c>
    </row>
    <row r="357" spans="1:2" x14ac:dyDescent="0.5">
      <c r="A357">
        <v>527.00701904296875</v>
      </c>
      <c r="B357">
        <v>321</v>
      </c>
    </row>
    <row r="358" spans="1:2" x14ac:dyDescent="0.5">
      <c r="A358">
        <v>527.01702880859375</v>
      </c>
      <c r="B358">
        <v>288</v>
      </c>
    </row>
    <row r="359" spans="1:2" x14ac:dyDescent="0.5">
      <c r="A359">
        <v>527.0269775390625</v>
      </c>
      <c r="B359">
        <v>328.79998779296875</v>
      </c>
    </row>
    <row r="360" spans="1:2" x14ac:dyDescent="0.5">
      <c r="A360">
        <v>527.0369873046875</v>
      </c>
      <c r="B360">
        <v>353</v>
      </c>
    </row>
    <row r="361" spans="1:2" x14ac:dyDescent="0.5">
      <c r="A361">
        <v>527.0469970703125</v>
      </c>
      <c r="B361">
        <v>280.29998779296875</v>
      </c>
    </row>
    <row r="362" spans="1:2" x14ac:dyDescent="0.5">
      <c r="A362">
        <v>527.0570068359375</v>
      </c>
      <c r="B362">
        <v>260.70001220703125</v>
      </c>
    </row>
    <row r="363" spans="1:2" x14ac:dyDescent="0.5">
      <c r="A363">
        <v>527.0670166015625</v>
      </c>
      <c r="B363">
        <v>305</v>
      </c>
    </row>
    <row r="364" spans="1:2" x14ac:dyDescent="0.5">
      <c r="A364">
        <v>527.0770263671875</v>
      </c>
      <c r="B364">
        <v>322.79998779296875</v>
      </c>
    </row>
    <row r="365" spans="1:2" x14ac:dyDescent="0.5">
      <c r="A365">
        <v>527.08697509765625</v>
      </c>
      <c r="B365">
        <v>407.70001220703125</v>
      </c>
    </row>
    <row r="366" spans="1:2" x14ac:dyDescent="0.5">
      <c r="A366">
        <v>527.09698486328125</v>
      </c>
      <c r="B366">
        <v>441.79998779296875</v>
      </c>
    </row>
    <row r="367" spans="1:2" x14ac:dyDescent="0.5">
      <c r="A367">
        <v>527.10699462890625</v>
      </c>
      <c r="B367">
        <v>301.5</v>
      </c>
    </row>
    <row r="368" spans="1:2" x14ac:dyDescent="0.5">
      <c r="A368">
        <v>527.11700439453125</v>
      </c>
      <c r="B368">
        <v>156.5</v>
      </c>
    </row>
    <row r="369" spans="1:2" x14ac:dyDescent="0.5">
      <c r="A369">
        <v>527.12701416015625</v>
      </c>
      <c r="B369">
        <v>98</v>
      </c>
    </row>
    <row r="370" spans="1:2" x14ac:dyDescent="0.5">
      <c r="A370">
        <v>527.13702392578125</v>
      </c>
      <c r="B370">
        <v>104</v>
      </c>
    </row>
    <row r="371" spans="1:2" x14ac:dyDescent="0.5">
      <c r="A371">
        <v>527.14697265625</v>
      </c>
      <c r="B371">
        <v>172.5</v>
      </c>
    </row>
    <row r="372" spans="1:2" x14ac:dyDescent="0.5">
      <c r="A372">
        <v>527.156982421875</v>
      </c>
      <c r="B372">
        <v>212.5</v>
      </c>
    </row>
    <row r="373" spans="1:2" x14ac:dyDescent="0.5">
      <c r="A373">
        <v>527.1669921875</v>
      </c>
      <c r="B373">
        <v>168.80000305175781</v>
      </c>
    </row>
    <row r="374" spans="1:2" x14ac:dyDescent="0.5">
      <c r="A374">
        <v>527.177001953125</v>
      </c>
      <c r="B374">
        <v>168</v>
      </c>
    </row>
    <row r="375" spans="1:2" x14ac:dyDescent="0.5">
      <c r="A375">
        <v>527.18701171875</v>
      </c>
      <c r="B375">
        <v>279.5</v>
      </c>
    </row>
    <row r="376" spans="1:2" x14ac:dyDescent="0.5">
      <c r="A376">
        <v>527.197021484375</v>
      </c>
      <c r="B376">
        <v>375.5</v>
      </c>
    </row>
    <row r="377" spans="1:2" x14ac:dyDescent="0.5">
      <c r="A377">
        <v>527.20697021484375</v>
      </c>
      <c r="B377">
        <v>415.20001220703125</v>
      </c>
    </row>
    <row r="378" spans="1:2" x14ac:dyDescent="0.5">
      <c r="A378">
        <v>527.21697998046875</v>
      </c>
      <c r="B378">
        <v>454.29998779296875</v>
      </c>
    </row>
    <row r="379" spans="1:2" x14ac:dyDescent="0.5">
      <c r="A379">
        <v>527.22698974609375</v>
      </c>
      <c r="B379">
        <v>446.5</v>
      </c>
    </row>
    <row r="380" spans="1:2" x14ac:dyDescent="0.5">
      <c r="A380">
        <v>527.23699951171875</v>
      </c>
      <c r="B380">
        <v>371.70001220703125</v>
      </c>
    </row>
    <row r="381" spans="1:2" x14ac:dyDescent="0.5">
      <c r="A381">
        <v>527.24700927734375</v>
      </c>
      <c r="B381">
        <v>452.5</v>
      </c>
    </row>
    <row r="382" spans="1:2" x14ac:dyDescent="0.5">
      <c r="A382">
        <v>527.25799560546875</v>
      </c>
      <c r="B382">
        <v>1347</v>
      </c>
    </row>
    <row r="383" spans="1:2" x14ac:dyDescent="0.5">
      <c r="A383">
        <v>527.26800537109375</v>
      </c>
      <c r="B383">
        <v>9139</v>
      </c>
    </row>
    <row r="384" spans="1:2" x14ac:dyDescent="0.5">
      <c r="A384">
        <v>527.27801513671875</v>
      </c>
      <c r="B384">
        <v>71070</v>
      </c>
    </row>
    <row r="385" spans="1:2" x14ac:dyDescent="0.5">
      <c r="A385">
        <v>527.28802490234375</v>
      </c>
      <c r="B385">
        <v>193200</v>
      </c>
    </row>
    <row r="386" spans="1:2" x14ac:dyDescent="0.5">
      <c r="A386">
        <v>527.2979736328125</v>
      </c>
      <c r="B386">
        <v>221500</v>
      </c>
    </row>
    <row r="387" spans="1:2" x14ac:dyDescent="0.5">
      <c r="A387">
        <v>527.3079833984375</v>
      </c>
      <c r="B387">
        <v>109300</v>
      </c>
    </row>
    <row r="388" spans="1:2" x14ac:dyDescent="0.5">
      <c r="A388">
        <v>527.3179931640625</v>
      </c>
      <c r="B388">
        <v>19310</v>
      </c>
    </row>
    <row r="389" spans="1:2" x14ac:dyDescent="0.5">
      <c r="A389">
        <v>527.3280029296875</v>
      </c>
      <c r="B389">
        <v>1589</v>
      </c>
    </row>
    <row r="390" spans="1:2" x14ac:dyDescent="0.5">
      <c r="A390">
        <v>527.3380126953125</v>
      </c>
      <c r="B390">
        <v>643.29998779296875</v>
      </c>
    </row>
    <row r="391" spans="1:2" x14ac:dyDescent="0.5">
      <c r="A391">
        <v>527.3480224609375</v>
      </c>
      <c r="B391">
        <v>1095</v>
      </c>
    </row>
    <row r="392" spans="1:2" x14ac:dyDescent="0.5">
      <c r="A392">
        <v>527.35797119140625</v>
      </c>
      <c r="B392">
        <v>1591</v>
      </c>
    </row>
    <row r="393" spans="1:2" x14ac:dyDescent="0.5">
      <c r="A393">
        <v>527.36798095703125</v>
      </c>
      <c r="B393">
        <v>1259</v>
      </c>
    </row>
    <row r="394" spans="1:2" x14ac:dyDescent="0.5">
      <c r="A394">
        <v>527.37799072265625</v>
      </c>
      <c r="B394">
        <v>506.70001220703125</v>
      </c>
    </row>
    <row r="395" spans="1:2" x14ac:dyDescent="0.5">
      <c r="A395">
        <v>527.38800048828125</v>
      </c>
      <c r="B395">
        <v>185</v>
      </c>
    </row>
    <row r="396" spans="1:2" x14ac:dyDescent="0.5">
      <c r="A396">
        <v>527.39801025390625</v>
      </c>
      <c r="B396">
        <v>339</v>
      </c>
    </row>
    <row r="397" spans="1:2" x14ac:dyDescent="0.5">
      <c r="A397">
        <v>527.40802001953125</v>
      </c>
      <c r="B397">
        <v>1220</v>
      </c>
    </row>
    <row r="398" spans="1:2" x14ac:dyDescent="0.5">
      <c r="A398">
        <v>527.41802978515625</v>
      </c>
      <c r="B398">
        <v>2063</v>
      </c>
    </row>
    <row r="399" spans="1:2" x14ac:dyDescent="0.5">
      <c r="A399">
        <v>527.427978515625</v>
      </c>
      <c r="B399">
        <v>1526</v>
      </c>
    </row>
    <row r="400" spans="1:2" x14ac:dyDescent="0.5">
      <c r="A400">
        <v>527.43798828125</v>
      </c>
      <c r="B400">
        <v>508.20001220703125</v>
      </c>
    </row>
    <row r="401" spans="1:2" x14ac:dyDescent="0.5">
      <c r="A401">
        <v>527.447998046875</v>
      </c>
      <c r="B401">
        <v>154.30000305175781</v>
      </c>
    </row>
    <row r="402" spans="1:2" x14ac:dyDescent="0.5">
      <c r="A402">
        <v>527.4580078125</v>
      </c>
      <c r="B402">
        <v>200.19999694824219</v>
      </c>
    </row>
    <row r="403" spans="1:2" x14ac:dyDescent="0.5">
      <c r="A403">
        <v>527.468017578125</v>
      </c>
      <c r="B403">
        <v>420</v>
      </c>
    </row>
    <row r="404" spans="1:2" x14ac:dyDescent="0.5">
      <c r="A404">
        <v>527.47802734375</v>
      </c>
      <c r="B404">
        <v>902.29998779296875</v>
      </c>
    </row>
    <row r="405" spans="1:2" x14ac:dyDescent="0.5">
      <c r="A405">
        <v>527.48797607421875</v>
      </c>
      <c r="B405">
        <v>1215</v>
      </c>
    </row>
    <row r="406" spans="1:2" x14ac:dyDescent="0.5">
      <c r="A406">
        <v>527.49798583984375</v>
      </c>
      <c r="B406">
        <v>832.20001220703125</v>
      </c>
    </row>
    <row r="407" spans="1:2" x14ac:dyDescent="0.5">
      <c r="A407">
        <v>527.50799560546875</v>
      </c>
      <c r="B407">
        <v>320.5</v>
      </c>
    </row>
    <row r="408" spans="1:2" x14ac:dyDescent="0.5">
      <c r="A408">
        <v>527.51800537109375</v>
      </c>
      <c r="B408">
        <v>193</v>
      </c>
    </row>
    <row r="409" spans="1:2" x14ac:dyDescent="0.5">
      <c r="A409">
        <v>527.52801513671875</v>
      </c>
      <c r="B409">
        <v>200</v>
      </c>
    </row>
    <row r="410" spans="1:2" x14ac:dyDescent="0.5">
      <c r="A410">
        <v>527.53802490234375</v>
      </c>
      <c r="B410">
        <v>204.69999694824219</v>
      </c>
    </row>
    <row r="411" spans="1:2" x14ac:dyDescent="0.5">
      <c r="A411">
        <v>527.5479736328125</v>
      </c>
      <c r="B411">
        <v>219.5</v>
      </c>
    </row>
    <row r="412" spans="1:2" x14ac:dyDescent="0.5">
      <c r="A412">
        <v>527.5579833984375</v>
      </c>
      <c r="B412">
        <v>177</v>
      </c>
    </row>
    <row r="413" spans="1:2" x14ac:dyDescent="0.5">
      <c r="A413">
        <v>527.5679931640625</v>
      </c>
      <c r="B413">
        <v>118.30000305175781</v>
      </c>
    </row>
    <row r="414" spans="1:2" x14ac:dyDescent="0.5">
      <c r="A414">
        <v>527.5780029296875</v>
      </c>
      <c r="B414">
        <v>149.19999694824219</v>
      </c>
    </row>
    <row r="415" spans="1:2" x14ac:dyDescent="0.5">
      <c r="A415">
        <v>527.5880126953125</v>
      </c>
      <c r="B415">
        <v>239.5</v>
      </c>
    </row>
    <row r="416" spans="1:2" x14ac:dyDescent="0.5">
      <c r="A416">
        <v>527.5980224609375</v>
      </c>
      <c r="B416">
        <v>252.5</v>
      </c>
    </row>
    <row r="417" spans="1:2" x14ac:dyDescent="0.5">
      <c r="A417">
        <v>527.60797119140625</v>
      </c>
      <c r="B417">
        <v>169.80000305175781</v>
      </c>
    </row>
    <row r="418" spans="1:2" x14ac:dyDescent="0.5">
      <c r="A418">
        <v>527.61798095703125</v>
      </c>
      <c r="B418">
        <v>144.80000305175781</v>
      </c>
    </row>
    <row r="419" spans="1:2" x14ac:dyDescent="0.5">
      <c r="A419">
        <v>527.62799072265625</v>
      </c>
      <c r="B419">
        <v>211.5</v>
      </c>
    </row>
    <row r="420" spans="1:2" x14ac:dyDescent="0.5">
      <c r="A420">
        <v>527.63800048828125</v>
      </c>
      <c r="B420">
        <v>281.29998779296875</v>
      </c>
    </row>
    <row r="421" spans="1:2" x14ac:dyDescent="0.5">
      <c r="A421">
        <v>527.64801025390625</v>
      </c>
      <c r="B421">
        <v>303</v>
      </c>
    </row>
    <row r="422" spans="1:2" x14ac:dyDescent="0.5">
      <c r="A422">
        <v>527.65899658203125</v>
      </c>
      <c r="B422">
        <v>258.29998779296875</v>
      </c>
    </row>
    <row r="423" spans="1:2" x14ac:dyDescent="0.5">
      <c r="A423">
        <v>527.66900634765625</v>
      </c>
      <c r="B423">
        <v>185.5</v>
      </c>
    </row>
    <row r="424" spans="1:2" x14ac:dyDescent="0.5">
      <c r="A424">
        <v>527.67901611328125</v>
      </c>
      <c r="B424">
        <v>134.69999694824219</v>
      </c>
    </row>
    <row r="425" spans="1:2" x14ac:dyDescent="0.5">
      <c r="A425">
        <v>527.68902587890625</v>
      </c>
      <c r="B425">
        <v>141</v>
      </c>
    </row>
    <row r="426" spans="1:2" x14ac:dyDescent="0.5">
      <c r="A426">
        <v>527.698974609375</v>
      </c>
      <c r="B426">
        <v>167.5</v>
      </c>
    </row>
    <row r="427" spans="1:2" x14ac:dyDescent="0.5">
      <c r="A427">
        <v>527.708984375</v>
      </c>
      <c r="B427">
        <v>188.80000305175781</v>
      </c>
    </row>
    <row r="428" spans="1:2" x14ac:dyDescent="0.5">
      <c r="A428">
        <v>527.718994140625</v>
      </c>
      <c r="B428">
        <v>268.79998779296875</v>
      </c>
    </row>
    <row r="429" spans="1:2" x14ac:dyDescent="0.5">
      <c r="A429">
        <v>527.72900390625</v>
      </c>
      <c r="B429">
        <v>297.5</v>
      </c>
    </row>
    <row r="430" spans="1:2" x14ac:dyDescent="0.5">
      <c r="A430">
        <v>527.739013671875</v>
      </c>
      <c r="B430">
        <v>238.80000305175781</v>
      </c>
    </row>
    <row r="431" spans="1:2" x14ac:dyDescent="0.5">
      <c r="A431">
        <v>527.7490234375</v>
      </c>
      <c r="B431">
        <v>294.5</v>
      </c>
    </row>
    <row r="432" spans="1:2" x14ac:dyDescent="0.5">
      <c r="A432">
        <v>527.75897216796875</v>
      </c>
      <c r="B432">
        <v>848.20001220703125</v>
      </c>
    </row>
    <row r="433" spans="1:2" x14ac:dyDescent="0.5">
      <c r="A433">
        <v>527.76898193359375</v>
      </c>
      <c r="B433">
        <v>6019</v>
      </c>
    </row>
    <row r="434" spans="1:2" x14ac:dyDescent="0.5">
      <c r="A434">
        <v>527.77899169921875</v>
      </c>
      <c r="B434">
        <v>39200</v>
      </c>
    </row>
    <row r="435" spans="1:2" x14ac:dyDescent="0.5">
      <c r="A435">
        <v>527.78900146484375</v>
      </c>
      <c r="B435">
        <v>103400</v>
      </c>
    </row>
    <row r="436" spans="1:2" x14ac:dyDescent="0.5">
      <c r="A436">
        <v>527.79901123046875</v>
      </c>
      <c r="B436">
        <v>122100</v>
      </c>
    </row>
    <row r="437" spans="1:2" x14ac:dyDescent="0.5">
      <c r="A437">
        <v>527.80902099609375</v>
      </c>
      <c r="B437">
        <v>66100</v>
      </c>
    </row>
    <row r="438" spans="1:2" x14ac:dyDescent="0.5">
      <c r="A438">
        <v>527.8189697265625</v>
      </c>
      <c r="B438">
        <v>15470</v>
      </c>
    </row>
    <row r="439" spans="1:2" x14ac:dyDescent="0.5">
      <c r="A439">
        <v>527.8289794921875</v>
      </c>
      <c r="B439">
        <v>2343</v>
      </c>
    </row>
    <row r="440" spans="1:2" x14ac:dyDescent="0.5">
      <c r="A440">
        <v>527.8389892578125</v>
      </c>
      <c r="B440">
        <v>780</v>
      </c>
    </row>
    <row r="441" spans="1:2" x14ac:dyDescent="0.5">
      <c r="A441">
        <v>527.8489990234375</v>
      </c>
      <c r="B441">
        <v>851.20001220703125</v>
      </c>
    </row>
    <row r="442" spans="1:2" x14ac:dyDescent="0.5">
      <c r="A442">
        <v>527.8590087890625</v>
      </c>
      <c r="B442">
        <v>1119</v>
      </c>
    </row>
    <row r="443" spans="1:2" x14ac:dyDescent="0.5">
      <c r="A443">
        <v>527.8690185546875</v>
      </c>
      <c r="B443">
        <v>990</v>
      </c>
    </row>
    <row r="444" spans="1:2" x14ac:dyDescent="0.5">
      <c r="A444">
        <v>527.8790283203125</v>
      </c>
      <c r="B444">
        <v>539</v>
      </c>
    </row>
    <row r="445" spans="1:2" x14ac:dyDescent="0.5">
      <c r="A445">
        <v>527.88897705078125</v>
      </c>
      <c r="B445">
        <v>182</v>
      </c>
    </row>
    <row r="446" spans="1:2" x14ac:dyDescent="0.5">
      <c r="A446">
        <v>527.89898681640625</v>
      </c>
      <c r="B446">
        <v>188.30000305175781</v>
      </c>
    </row>
    <row r="447" spans="1:2" x14ac:dyDescent="0.5">
      <c r="A447">
        <v>527.90899658203125</v>
      </c>
      <c r="B447">
        <v>778.70001220703125</v>
      </c>
    </row>
    <row r="448" spans="1:2" x14ac:dyDescent="0.5">
      <c r="A448">
        <v>527.91900634765625</v>
      </c>
      <c r="B448">
        <v>1394</v>
      </c>
    </row>
    <row r="449" spans="1:2" x14ac:dyDescent="0.5">
      <c r="A449">
        <v>527.92901611328125</v>
      </c>
      <c r="B449">
        <v>1123</v>
      </c>
    </row>
    <row r="450" spans="1:2" x14ac:dyDescent="0.5">
      <c r="A450">
        <v>527.93902587890625</v>
      </c>
      <c r="B450">
        <v>479.29998779296875</v>
      </c>
    </row>
    <row r="451" spans="1:2" x14ac:dyDescent="0.5">
      <c r="A451">
        <v>527.948974609375</v>
      </c>
      <c r="B451">
        <v>190.80000305175781</v>
      </c>
    </row>
    <row r="452" spans="1:2" x14ac:dyDescent="0.5">
      <c r="A452">
        <v>527.958984375</v>
      </c>
      <c r="B452">
        <v>88</v>
      </c>
    </row>
    <row r="453" spans="1:2" x14ac:dyDescent="0.5">
      <c r="A453">
        <v>527.969970703125</v>
      </c>
      <c r="B453">
        <v>75.25</v>
      </c>
    </row>
    <row r="454" spans="1:2" x14ac:dyDescent="0.5">
      <c r="A454">
        <v>527.97998046875</v>
      </c>
      <c r="B454">
        <v>156.30000305175781</v>
      </c>
    </row>
    <row r="455" spans="1:2" x14ac:dyDescent="0.5">
      <c r="A455">
        <v>527.989990234375</v>
      </c>
      <c r="B455">
        <v>212.30000305175781</v>
      </c>
    </row>
    <row r="456" spans="1:2" x14ac:dyDescent="0.5">
      <c r="A456">
        <v>528</v>
      </c>
      <c r="B456">
        <v>190.80000305175781</v>
      </c>
    </row>
    <row r="457" spans="1:2" x14ac:dyDescent="0.5">
      <c r="A457">
        <v>528.010009765625</v>
      </c>
      <c r="B457">
        <v>169</v>
      </c>
    </row>
    <row r="458" spans="1:2" x14ac:dyDescent="0.5">
      <c r="A458">
        <v>528.02001953125</v>
      </c>
      <c r="B458">
        <v>181.5</v>
      </c>
    </row>
    <row r="459" spans="1:2" x14ac:dyDescent="0.5">
      <c r="A459">
        <v>528.030029296875</v>
      </c>
      <c r="B459">
        <v>175</v>
      </c>
    </row>
    <row r="460" spans="1:2" x14ac:dyDescent="0.5">
      <c r="A460">
        <v>528.03997802734375</v>
      </c>
      <c r="B460">
        <v>177.5</v>
      </c>
    </row>
    <row r="461" spans="1:2" x14ac:dyDescent="0.5">
      <c r="A461">
        <v>528.04998779296875</v>
      </c>
      <c r="B461">
        <v>170.19999694824219</v>
      </c>
    </row>
    <row r="462" spans="1:2" x14ac:dyDescent="0.5">
      <c r="A462">
        <v>528.05999755859375</v>
      </c>
      <c r="B462">
        <v>92.25</v>
      </c>
    </row>
    <row r="463" spans="1:2" x14ac:dyDescent="0.5">
      <c r="A463">
        <v>528.07000732421875</v>
      </c>
      <c r="B463">
        <v>46</v>
      </c>
    </row>
    <row r="464" spans="1:2" x14ac:dyDescent="0.5">
      <c r="A464">
        <v>528.08001708984375</v>
      </c>
      <c r="B464">
        <v>86.5</v>
      </c>
    </row>
    <row r="465" spans="1:2" x14ac:dyDescent="0.5">
      <c r="A465">
        <v>528.09002685546875</v>
      </c>
      <c r="B465">
        <v>154</v>
      </c>
    </row>
    <row r="466" spans="1:2" x14ac:dyDescent="0.5">
      <c r="A466">
        <v>528.0999755859375</v>
      </c>
      <c r="B466">
        <v>219.19999694824219</v>
      </c>
    </row>
    <row r="467" spans="1:2" x14ac:dyDescent="0.5">
      <c r="A467">
        <v>528.1099853515625</v>
      </c>
      <c r="B467">
        <v>212</v>
      </c>
    </row>
    <row r="468" spans="1:2" x14ac:dyDescent="0.5">
      <c r="A468">
        <v>528.1199951171875</v>
      </c>
      <c r="B468">
        <v>143.30000305175781</v>
      </c>
    </row>
    <row r="469" spans="1:2" x14ac:dyDescent="0.5">
      <c r="A469">
        <v>528.1300048828125</v>
      </c>
      <c r="B469">
        <v>107.30000305175781</v>
      </c>
    </row>
    <row r="470" spans="1:2" x14ac:dyDescent="0.5">
      <c r="A470">
        <v>528.1400146484375</v>
      </c>
      <c r="B470">
        <v>86.5</v>
      </c>
    </row>
    <row r="471" spans="1:2" x14ac:dyDescent="0.5">
      <c r="A471">
        <v>528.1500244140625</v>
      </c>
      <c r="B471">
        <v>69</v>
      </c>
    </row>
    <row r="472" spans="1:2" x14ac:dyDescent="0.5">
      <c r="A472">
        <v>528.15997314453125</v>
      </c>
      <c r="B472">
        <v>78.75</v>
      </c>
    </row>
    <row r="473" spans="1:2" x14ac:dyDescent="0.5">
      <c r="A473">
        <v>528.16998291015625</v>
      </c>
      <c r="B473">
        <v>103.5</v>
      </c>
    </row>
    <row r="474" spans="1:2" x14ac:dyDescent="0.5">
      <c r="A474">
        <v>528.17999267578125</v>
      </c>
      <c r="B474">
        <v>119.5</v>
      </c>
    </row>
    <row r="475" spans="1:2" x14ac:dyDescent="0.5">
      <c r="A475">
        <v>528.19000244140625</v>
      </c>
      <c r="B475">
        <v>124</v>
      </c>
    </row>
    <row r="476" spans="1:2" x14ac:dyDescent="0.5">
      <c r="A476">
        <v>528.20001220703125</v>
      </c>
      <c r="B476">
        <v>115</v>
      </c>
    </row>
    <row r="477" spans="1:2" x14ac:dyDescent="0.5">
      <c r="A477">
        <v>528.21002197265625</v>
      </c>
      <c r="B477">
        <v>126.5</v>
      </c>
    </row>
    <row r="478" spans="1:2" x14ac:dyDescent="0.5">
      <c r="A478">
        <v>528.219970703125</v>
      </c>
      <c r="B478">
        <v>181.5</v>
      </c>
    </row>
    <row r="479" spans="1:2" x14ac:dyDescent="0.5">
      <c r="A479">
        <v>528.22998046875</v>
      </c>
      <c r="B479">
        <v>218.80000305175781</v>
      </c>
    </row>
    <row r="480" spans="1:2" x14ac:dyDescent="0.5">
      <c r="A480">
        <v>528.239990234375</v>
      </c>
      <c r="B480">
        <v>229.69999694824219</v>
      </c>
    </row>
    <row r="481" spans="1:2" x14ac:dyDescent="0.5">
      <c r="A481">
        <v>528.25</v>
      </c>
      <c r="B481">
        <v>251</v>
      </c>
    </row>
    <row r="482" spans="1:2" x14ac:dyDescent="0.5">
      <c r="A482">
        <v>528.260009765625</v>
      </c>
      <c r="B482">
        <v>622.29998779296875</v>
      </c>
    </row>
    <row r="483" spans="1:2" x14ac:dyDescent="0.5">
      <c r="A483">
        <v>528.27099609375</v>
      </c>
      <c r="B483">
        <v>3693</v>
      </c>
    </row>
    <row r="484" spans="1:2" x14ac:dyDescent="0.5">
      <c r="A484">
        <v>528.281005859375</v>
      </c>
      <c r="B484">
        <v>16720</v>
      </c>
    </row>
    <row r="485" spans="1:2" x14ac:dyDescent="0.5">
      <c r="A485">
        <v>528.291015625</v>
      </c>
      <c r="B485">
        <v>37400</v>
      </c>
    </row>
    <row r="486" spans="1:2" x14ac:dyDescent="0.5">
      <c r="A486">
        <v>528.301025390625</v>
      </c>
      <c r="B486">
        <v>42350</v>
      </c>
    </row>
    <row r="487" spans="1:2" x14ac:dyDescent="0.5">
      <c r="A487">
        <v>528.31097412109375</v>
      </c>
      <c r="B487">
        <v>24960</v>
      </c>
    </row>
    <row r="488" spans="1:2" x14ac:dyDescent="0.5">
      <c r="A488">
        <v>528.32098388671875</v>
      </c>
      <c r="B488">
        <v>7882</v>
      </c>
    </row>
    <row r="489" spans="1:2" x14ac:dyDescent="0.5">
      <c r="A489">
        <v>528.33099365234375</v>
      </c>
      <c r="B489">
        <v>1649</v>
      </c>
    </row>
    <row r="490" spans="1:2" x14ac:dyDescent="0.5">
      <c r="A490">
        <v>528.34100341796875</v>
      </c>
      <c r="B490">
        <v>392</v>
      </c>
    </row>
    <row r="491" spans="1:2" x14ac:dyDescent="0.5">
      <c r="A491">
        <v>528.35101318359375</v>
      </c>
      <c r="B491">
        <v>268</v>
      </c>
    </row>
    <row r="492" spans="1:2" x14ac:dyDescent="0.5">
      <c r="A492">
        <v>528.36102294921875</v>
      </c>
      <c r="B492">
        <v>275.20001220703125</v>
      </c>
    </row>
    <row r="493" spans="1:2" x14ac:dyDescent="0.5">
      <c r="A493">
        <v>528.3709716796875</v>
      </c>
      <c r="B493">
        <v>237.30000305175781</v>
      </c>
    </row>
    <row r="494" spans="1:2" x14ac:dyDescent="0.5">
      <c r="A494">
        <v>528.3809814453125</v>
      </c>
      <c r="B494">
        <v>135.69999694824219</v>
      </c>
    </row>
    <row r="495" spans="1:2" x14ac:dyDescent="0.5">
      <c r="A495">
        <v>528.3909912109375</v>
      </c>
      <c r="B495">
        <v>56</v>
      </c>
    </row>
    <row r="496" spans="1:2" x14ac:dyDescent="0.5">
      <c r="A496">
        <v>528.4010009765625</v>
      </c>
      <c r="B496">
        <v>64.25</v>
      </c>
    </row>
    <row r="497" spans="1:2" x14ac:dyDescent="0.5">
      <c r="A497">
        <v>528.4110107421875</v>
      </c>
      <c r="B497">
        <v>142.30000305175781</v>
      </c>
    </row>
    <row r="498" spans="1:2" x14ac:dyDescent="0.5">
      <c r="A498">
        <v>528.4210205078125</v>
      </c>
      <c r="B498">
        <v>233</v>
      </c>
    </row>
    <row r="499" spans="1:2" x14ac:dyDescent="0.5">
      <c r="A499">
        <v>528.4310302734375</v>
      </c>
      <c r="B499">
        <v>244</v>
      </c>
    </row>
    <row r="500" spans="1:2" x14ac:dyDescent="0.5">
      <c r="A500">
        <v>528.44097900390625</v>
      </c>
      <c r="B500">
        <v>161.5</v>
      </c>
    </row>
    <row r="501" spans="1:2" x14ac:dyDescent="0.5">
      <c r="A501">
        <v>528.45098876953125</v>
      </c>
      <c r="B501">
        <v>93.5</v>
      </c>
    </row>
    <row r="502" spans="1:2" x14ac:dyDescent="0.5">
      <c r="A502">
        <v>528.46099853515625</v>
      </c>
      <c r="B502">
        <v>84.75</v>
      </c>
    </row>
    <row r="503" spans="1:2" x14ac:dyDescent="0.5">
      <c r="A503">
        <v>528.47100830078125</v>
      </c>
      <c r="B503">
        <v>102.30000305175781</v>
      </c>
    </row>
    <row r="504" spans="1:2" x14ac:dyDescent="0.5">
      <c r="A504">
        <v>528.48101806640625</v>
      </c>
      <c r="B504">
        <v>131</v>
      </c>
    </row>
    <row r="505" spans="1:2" x14ac:dyDescent="0.5">
      <c r="A505">
        <v>528.49102783203125</v>
      </c>
      <c r="B505">
        <v>138</v>
      </c>
    </row>
    <row r="506" spans="1:2" x14ac:dyDescent="0.5">
      <c r="A506">
        <v>528.5009765625</v>
      </c>
      <c r="B506">
        <v>129.80000305175781</v>
      </c>
    </row>
    <row r="507" spans="1:2" x14ac:dyDescent="0.5">
      <c r="A507">
        <v>528.510986328125</v>
      </c>
      <c r="B507">
        <v>145</v>
      </c>
    </row>
    <row r="508" spans="1:2" x14ac:dyDescent="0.5">
      <c r="A508">
        <v>528.52099609375</v>
      </c>
      <c r="B508">
        <v>139.5</v>
      </c>
    </row>
    <row r="509" spans="1:2" x14ac:dyDescent="0.5">
      <c r="A509">
        <v>528.531005859375</v>
      </c>
      <c r="B509">
        <v>95</v>
      </c>
    </row>
    <row r="510" spans="1:2" x14ac:dyDescent="0.5">
      <c r="A510">
        <v>528.541015625</v>
      </c>
      <c r="B510">
        <v>58</v>
      </c>
    </row>
    <row r="511" spans="1:2" x14ac:dyDescent="0.5">
      <c r="A511">
        <v>528.552001953125</v>
      </c>
      <c r="B511">
        <v>42</v>
      </c>
    </row>
    <row r="512" spans="1:2" x14ac:dyDescent="0.5">
      <c r="A512">
        <v>528.56201171875</v>
      </c>
      <c r="B512">
        <v>47.5</v>
      </c>
    </row>
    <row r="513" spans="1:2" x14ac:dyDescent="0.5">
      <c r="A513">
        <v>528.572021484375</v>
      </c>
      <c r="B513">
        <v>52</v>
      </c>
    </row>
    <row r="514" spans="1:2" x14ac:dyDescent="0.5">
      <c r="A514">
        <v>528.58197021484375</v>
      </c>
      <c r="B514">
        <v>37.25</v>
      </c>
    </row>
    <row r="515" spans="1:2" x14ac:dyDescent="0.5">
      <c r="A515">
        <v>528.59197998046875</v>
      </c>
      <c r="B515">
        <v>28.75</v>
      </c>
    </row>
    <row r="516" spans="1:2" x14ac:dyDescent="0.5">
      <c r="A516">
        <v>528.60198974609375</v>
      </c>
      <c r="B516">
        <v>31</v>
      </c>
    </row>
    <row r="517" spans="1:2" x14ac:dyDescent="0.5">
      <c r="A517">
        <v>528.61199951171875</v>
      </c>
      <c r="B517">
        <v>49.75</v>
      </c>
    </row>
    <row r="518" spans="1:2" x14ac:dyDescent="0.5">
      <c r="A518">
        <v>528.62200927734375</v>
      </c>
      <c r="B518">
        <v>87.75</v>
      </c>
    </row>
    <row r="519" spans="1:2" x14ac:dyDescent="0.5">
      <c r="A519">
        <v>528.63201904296875</v>
      </c>
      <c r="B519">
        <v>121.80000305175781</v>
      </c>
    </row>
    <row r="520" spans="1:2" x14ac:dyDescent="0.5">
      <c r="A520">
        <v>528.64202880859375</v>
      </c>
      <c r="B520">
        <v>139.30000305175781</v>
      </c>
    </row>
    <row r="521" spans="1:2" x14ac:dyDescent="0.5">
      <c r="A521">
        <v>528.6519775390625</v>
      </c>
      <c r="B521">
        <v>124.5</v>
      </c>
    </row>
    <row r="522" spans="1:2" x14ac:dyDescent="0.5">
      <c r="A522">
        <v>528.6619873046875</v>
      </c>
      <c r="B522">
        <v>139.80000305175781</v>
      </c>
    </row>
    <row r="523" spans="1:2" x14ac:dyDescent="0.5">
      <c r="A523">
        <v>528.6719970703125</v>
      </c>
      <c r="B523">
        <v>160</v>
      </c>
    </row>
    <row r="524" spans="1:2" x14ac:dyDescent="0.5">
      <c r="A524">
        <v>528.6820068359375</v>
      </c>
      <c r="B524">
        <v>108.69999694824219</v>
      </c>
    </row>
    <row r="525" spans="1:2" x14ac:dyDescent="0.5">
      <c r="A525">
        <v>528.6920166015625</v>
      </c>
      <c r="B525">
        <v>73.5</v>
      </c>
    </row>
    <row r="526" spans="1:2" x14ac:dyDescent="0.5">
      <c r="A526">
        <v>528.7020263671875</v>
      </c>
      <c r="B526">
        <v>74.75</v>
      </c>
    </row>
    <row r="527" spans="1:2" x14ac:dyDescent="0.5">
      <c r="A527">
        <v>528.71197509765625</v>
      </c>
      <c r="B527">
        <v>86.75</v>
      </c>
    </row>
    <row r="528" spans="1:2" x14ac:dyDescent="0.5">
      <c r="A528">
        <v>528.72198486328125</v>
      </c>
      <c r="B528">
        <v>121</v>
      </c>
    </row>
    <row r="529" spans="1:2" x14ac:dyDescent="0.5">
      <c r="A529">
        <v>528.73199462890625</v>
      </c>
      <c r="B529">
        <v>153.30000305175781</v>
      </c>
    </row>
    <row r="530" spans="1:2" x14ac:dyDescent="0.5">
      <c r="A530">
        <v>528.74200439453125</v>
      </c>
      <c r="B530">
        <v>160.5</v>
      </c>
    </row>
    <row r="531" spans="1:2" x14ac:dyDescent="0.5">
      <c r="A531">
        <v>528.75201416015625</v>
      </c>
      <c r="B531">
        <v>189.80000305175781</v>
      </c>
    </row>
    <row r="532" spans="1:2" x14ac:dyDescent="0.5">
      <c r="A532">
        <v>528.76202392578125</v>
      </c>
      <c r="B532">
        <v>440</v>
      </c>
    </row>
    <row r="533" spans="1:2" x14ac:dyDescent="0.5">
      <c r="A533">
        <v>528.77197265625</v>
      </c>
      <c r="B533">
        <v>1549</v>
      </c>
    </row>
    <row r="534" spans="1:2" x14ac:dyDescent="0.5">
      <c r="A534">
        <v>528.781982421875</v>
      </c>
      <c r="B534">
        <v>4799</v>
      </c>
    </row>
    <row r="535" spans="1:2" x14ac:dyDescent="0.5">
      <c r="A535">
        <v>528.7919921875</v>
      </c>
      <c r="B535">
        <v>9494</v>
      </c>
    </row>
    <row r="536" spans="1:2" x14ac:dyDescent="0.5">
      <c r="A536">
        <v>528.802001953125</v>
      </c>
      <c r="B536">
        <v>10990</v>
      </c>
    </row>
    <row r="537" spans="1:2" x14ac:dyDescent="0.5">
      <c r="A537">
        <v>528.81201171875</v>
      </c>
      <c r="B537">
        <v>7363</v>
      </c>
    </row>
    <row r="538" spans="1:2" x14ac:dyDescent="0.5">
      <c r="A538">
        <v>528.822998046875</v>
      </c>
      <c r="B538">
        <v>2989</v>
      </c>
    </row>
    <row r="539" spans="1:2" x14ac:dyDescent="0.5">
      <c r="A539">
        <v>528.8330078125</v>
      </c>
      <c r="B539">
        <v>990</v>
      </c>
    </row>
    <row r="540" spans="1:2" x14ac:dyDescent="0.5">
      <c r="A540">
        <v>528.843017578125</v>
      </c>
      <c r="B540">
        <v>468.29998779296875</v>
      </c>
    </row>
    <row r="541" spans="1:2" x14ac:dyDescent="0.5">
      <c r="A541">
        <v>528.85302734375</v>
      </c>
      <c r="B541">
        <v>309.5</v>
      </c>
    </row>
    <row r="542" spans="1:2" x14ac:dyDescent="0.5">
      <c r="A542">
        <v>528.86297607421875</v>
      </c>
      <c r="B542">
        <v>261.20001220703125</v>
      </c>
    </row>
    <row r="543" spans="1:2" x14ac:dyDescent="0.5">
      <c r="A543">
        <v>528.87298583984375</v>
      </c>
      <c r="B543">
        <v>213.19999694824219</v>
      </c>
    </row>
    <row r="544" spans="1:2" x14ac:dyDescent="0.5">
      <c r="A544">
        <v>528.88299560546875</v>
      </c>
      <c r="B544">
        <v>133</v>
      </c>
    </row>
    <row r="545" spans="1:2" x14ac:dyDescent="0.5">
      <c r="A545">
        <v>528.89300537109375</v>
      </c>
      <c r="B545">
        <v>108</v>
      </c>
    </row>
    <row r="546" spans="1:2" x14ac:dyDescent="0.5">
      <c r="A546">
        <v>528.90301513671875</v>
      </c>
      <c r="B546">
        <v>96.25</v>
      </c>
    </row>
    <row r="547" spans="1:2" x14ac:dyDescent="0.5">
      <c r="A547">
        <v>528.91302490234375</v>
      </c>
      <c r="B547">
        <v>60.5</v>
      </c>
    </row>
    <row r="548" spans="1:2" x14ac:dyDescent="0.5">
      <c r="A548">
        <v>528.9229736328125</v>
      </c>
      <c r="B548">
        <v>66.75</v>
      </c>
    </row>
    <row r="549" spans="1:2" x14ac:dyDescent="0.5">
      <c r="A549">
        <v>528.9329833984375</v>
      </c>
      <c r="B549">
        <v>104.30000305175781</v>
      </c>
    </row>
    <row r="550" spans="1:2" x14ac:dyDescent="0.5">
      <c r="A550">
        <v>528.9429931640625</v>
      </c>
      <c r="B550">
        <v>110.69999694824219</v>
      </c>
    </row>
    <row r="551" spans="1:2" x14ac:dyDescent="0.5">
      <c r="A551">
        <v>528.9530029296875</v>
      </c>
      <c r="B551">
        <v>110.5</v>
      </c>
    </row>
    <row r="552" spans="1:2" x14ac:dyDescent="0.5">
      <c r="A552">
        <v>528.9630126953125</v>
      </c>
      <c r="B552">
        <v>120.80000305175781</v>
      </c>
    </row>
    <row r="553" spans="1:2" x14ac:dyDescent="0.5">
      <c r="A553">
        <v>528.9730224609375</v>
      </c>
      <c r="B553">
        <v>89</v>
      </c>
    </row>
    <row r="554" spans="1:2" x14ac:dyDescent="0.5">
      <c r="A554">
        <v>528.98297119140625</v>
      </c>
      <c r="B554">
        <v>51.75</v>
      </c>
    </row>
    <row r="555" spans="1:2" x14ac:dyDescent="0.5">
      <c r="A555">
        <v>528.99298095703125</v>
      </c>
      <c r="B555">
        <v>38.75</v>
      </c>
    </row>
    <row r="556" spans="1:2" x14ac:dyDescent="0.5">
      <c r="A556">
        <v>529.00299072265625</v>
      </c>
      <c r="B556">
        <v>47.25</v>
      </c>
    </row>
    <row r="557" spans="1:2" x14ac:dyDescent="0.5">
      <c r="A557">
        <v>529.01300048828125</v>
      </c>
      <c r="B557">
        <v>70.25</v>
      </c>
    </row>
    <row r="558" spans="1:2" x14ac:dyDescent="0.5">
      <c r="A558">
        <v>529.02301025390625</v>
      </c>
      <c r="B558">
        <v>77.75</v>
      </c>
    </row>
    <row r="559" spans="1:2" x14ac:dyDescent="0.5">
      <c r="A559">
        <v>529.03302001953125</v>
      </c>
      <c r="B559">
        <v>95.5</v>
      </c>
    </row>
    <row r="560" spans="1:2" x14ac:dyDescent="0.5">
      <c r="A560">
        <v>529.04302978515625</v>
      </c>
      <c r="B560">
        <v>127.80000305175781</v>
      </c>
    </row>
    <row r="561" spans="1:2" x14ac:dyDescent="0.5">
      <c r="A561">
        <v>529.052978515625</v>
      </c>
      <c r="B561">
        <v>121.19999694824219</v>
      </c>
    </row>
    <row r="562" spans="1:2" x14ac:dyDescent="0.5">
      <c r="A562">
        <v>529.06298828125</v>
      </c>
      <c r="B562">
        <v>74.75</v>
      </c>
    </row>
    <row r="563" spans="1:2" x14ac:dyDescent="0.5">
      <c r="A563">
        <v>529.072998046875</v>
      </c>
      <c r="B563">
        <v>39</v>
      </c>
    </row>
    <row r="564" spans="1:2" x14ac:dyDescent="0.5">
      <c r="A564">
        <v>529.0830078125</v>
      </c>
      <c r="B564">
        <v>48.25</v>
      </c>
    </row>
    <row r="565" spans="1:2" x14ac:dyDescent="0.5">
      <c r="A565">
        <v>529.093994140625</v>
      </c>
      <c r="B565">
        <v>68.5</v>
      </c>
    </row>
    <row r="566" spans="1:2" x14ac:dyDescent="0.5">
      <c r="A566">
        <v>529.10400390625</v>
      </c>
      <c r="B566">
        <v>49</v>
      </c>
    </row>
    <row r="567" spans="1:2" x14ac:dyDescent="0.5">
      <c r="A567">
        <v>529.114013671875</v>
      </c>
      <c r="B567">
        <v>27.5</v>
      </c>
    </row>
    <row r="568" spans="1:2" x14ac:dyDescent="0.5">
      <c r="A568">
        <v>529.1240234375</v>
      </c>
      <c r="B568">
        <v>34</v>
      </c>
    </row>
    <row r="569" spans="1:2" x14ac:dyDescent="0.5">
      <c r="A569">
        <v>529.13397216796875</v>
      </c>
      <c r="B569">
        <v>40.25</v>
      </c>
    </row>
    <row r="570" spans="1:2" x14ac:dyDescent="0.5">
      <c r="A570">
        <v>529.14398193359375</v>
      </c>
      <c r="B570">
        <v>40.5</v>
      </c>
    </row>
    <row r="571" spans="1:2" x14ac:dyDescent="0.5">
      <c r="A571">
        <v>529.15399169921875</v>
      </c>
      <c r="B571">
        <v>44.75</v>
      </c>
    </row>
    <row r="572" spans="1:2" x14ac:dyDescent="0.5">
      <c r="A572">
        <v>529.16400146484375</v>
      </c>
      <c r="B572">
        <v>39.75</v>
      </c>
    </row>
    <row r="573" spans="1:2" x14ac:dyDescent="0.5">
      <c r="A573">
        <v>529.17401123046875</v>
      </c>
      <c r="B573">
        <v>20.5</v>
      </c>
    </row>
    <row r="574" spans="1:2" x14ac:dyDescent="0.5">
      <c r="A574">
        <v>529.18402099609375</v>
      </c>
      <c r="B574">
        <v>4.75</v>
      </c>
    </row>
    <row r="575" spans="1:2" x14ac:dyDescent="0.5">
      <c r="A575">
        <v>529.1939697265625</v>
      </c>
      <c r="B575">
        <v>0</v>
      </c>
    </row>
    <row r="576" spans="1:2" x14ac:dyDescent="0.5">
      <c r="A576">
        <v>529.2039794921875</v>
      </c>
      <c r="B576">
        <v>16.25</v>
      </c>
    </row>
    <row r="577" spans="1:2" x14ac:dyDescent="0.5">
      <c r="A577">
        <v>529.2139892578125</v>
      </c>
      <c r="B577">
        <v>53.5</v>
      </c>
    </row>
    <row r="578" spans="1:2" x14ac:dyDescent="0.5">
      <c r="A578">
        <v>529.2239990234375</v>
      </c>
      <c r="B578">
        <v>83.25</v>
      </c>
    </row>
    <row r="579" spans="1:2" x14ac:dyDescent="0.5">
      <c r="A579">
        <v>529.2340087890625</v>
      </c>
      <c r="B579">
        <v>93.5</v>
      </c>
    </row>
    <row r="580" spans="1:2" x14ac:dyDescent="0.5">
      <c r="A580">
        <v>529.2440185546875</v>
      </c>
      <c r="B580">
        <v>96.75</v>
      </c>
    </row>
    <row r="581" spans="1:2" x14ac:dyDescent="0.5">
      <c r="A581">
        <v>529.2540283203125</v>
      </c>
      <c r="B581">
        <v>99.5</v>
      </c>
    </row>
    <row r="582" spans="1:2" x14ac:dyDescent="0.5">
      <c r="A582">
        <v>529.26397705078125</v>
      </c>
      <c r="B582">
        <v>153.5</v>
      </c>
    </row>
    <row r="583" spans="1:2" x14ac:dyDescent="0.5">
      <c r="A583">
        <v>529.27398681640625</v>
      </c>
      <c r="B583">
        <v>429.29998779296875</v>
      </c>
    </row>
    <row r="584" spans="1:2" x14ac:dyDescent="0.5">
      <c r="A584">
        <v>529.28399658203125</v>
      </c>
      <c r="B584">
        <v>1176</v>
      </c>
    </row>
    <row r="585" spans="1:2" x14ac:dyDescent="0.5">
      <c r="A585">
        <v>529.29400634765625</v>
      </c>
      <c r="B585">
        <v>2136</v>
      </c>
    </row>
  </sheetData>
  <sheetProtection formatCells="0"/>
  <sortState xmlns:xlrd2="http://schemas.microsoft.com/office/spreadsheetml/2017/richdata2" ref="A1:B585">
    <sortCondition ref="A1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60</v>
      </c>
      <c r="C1" s="2" t="s">
        <v>21</v>
      </c>
      <c r="D1">
        <v>523.7750244140625</v>
      </c>
      <c r="E1">
        <v>20020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0.31579431978180733</v>
      </c>
      <c r="M1">
        <f>I$7*(L$1*J1) + $I$4</f>
        <v>12588.184272653325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1.488515152273881E-2</v>
      </c>
      <c r="O1">
        <f>I$10*(N$1*J1) + $I$4</f>
        <v>8043.4738760489345</v>
      </c>
      <c r="P1">
        <f>IF(ISNUMBER(D1),SUM(M1,O1)-$I$4,"")</f>
        <v>20100.828521954103</v>
      </c>
      <c r="Q1">
        <f>IF(ISNUMBER(P1),P1-E1,"")</f>
        <v>80.828521954103053</v>
      </c>
      <c r="R1">
        <f>IF(ISNUMBER(P1),Q1*Q1,"")</f>
        <v>6533.2499612849188</v>
      </c>
      <c r="S1">
        <f>IF(ISNUMBER(P1),((IF(P1&gt;E1,I$5*(P1-E1),P1-E1)))^2,"")</f>
        <v>6533.2499612849188</v>
      </c>
      <c r="T1">
        <f>IF(ISNUMBER(P1),(M1*D1),"")</f>
        <v>6593376.5247377129</v>
      </c>
    </row>
    <row r="2" spans="1:20" ht="14.7" thickTop="1" x14ac:dyDescent="0.5">
      <c r="A2">
        <v>523.44500732421875</v>
      </c>
      <c r="B2">
        <v>52.25</v>
      </c>
      <c r="C2" s="2" t="s">
        <v>22</v>
      </c>
      <c r="D2">
        <v>524.27398681640625</v>
      </c>
      <c r="E2">
        <v>84100</v>
      </c>
      <c r="F2" s="3" t="s">
        <v>25</v>
      </c>
      <c r="G2" s="4">
        <v>3.54241943359375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0.68373788513335254</v>
      </c>
      <c r="M2">
        <f>I$7*((L$1*J2)+(L$2*J1)) + $I$4</f>
        <v>33882.587472195963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8.9940420320386835E-2</v>
      </c>
      <c r="O2">
        <f>I$10*((N$1*J2)+(N$2*J1)) + $I$4</f>
        <v>50439.180548986071</v>
      </c>
      <c r="P2">
        <f t="shared" ref="P2:P30" si="3">IF(ISNUMBER(D2),SUM(M2,O2)-$I$4,"")</f>
        <v>83790.938394433877</v>
      </c>
      <c r="Q2">
        <f t="shared" ref="Q2:Q30" si="4">IF(ISNUMBER(P2),P2-E2,"")</f>
        <v>-309.06160556612303</v>
      </c>
      <c r="R2">
        <f t="shared" ref="R2:R30" si="5">IF(ISNUMBER(P2),Q2*Q2,"")</f>
        <v>95519.076035109814</v>
      </c>
      <c r="S2">
        <f t="shared" ref="S2:S30" si="6">IF(ISNUMBER(P2),((IF(P2&gt;E2,I$5*(P2-E2),P2-E2)))^2,"")</f>
        <v>95519.076035109814</v>
      </c>
      <c r="T2">
        <f t="shared" ref="T2:T30" si="7">IF(ISNUMBER(P2),(M2*D2),"")</f>
        <v>17763759.217703797</v>
      </c>
    </row>
    <row r="3" spans="1:20" x14ac:dyDescent="0.5">
      <c r="A3">
        <v>523.45501708984375</v>
      </c>
      <c r="B3">
        <v>36</v>
      </c>
      <c r="D3">
        <v>524.77398681640625</v>
      </c>
      <c r="E3">
        <v>161800</v>
      </c>
      <c r="F3" s="7" t="s">
        <v>19</v>
      </c>
      <c r="G3" s="8">
        <f>IF(ISBLANK(G2),"",$G$2*$G$6)</f>
        <v>7.0848388671875</v>
      </c>
      <c r="H3" s="21" t="s">
        <v>435</v>
      </c>
      <c r="I3" s="21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7.3945355544102818E-4</v>
      </c>
      <c r="M3">
        <f>I$7*((L$1*J3)+(L$2*J2)+(L$3*J1)) + $I$4</f>
        <v>18685.622599277103</v>
      </c>
      <c r="N3">
        <f t="shared" si="2"/>
        <v>0.2274882315496824</v>
      </c>
      <c r="O3">
        <f>I$10*((N$1*J3)+(N$2*J2)+(N$3*J1)) + $I$4</f>
        <v>144144.46051990218</v>
      </c>
      <c r="P3">
        <f t="shared" si="3"/>
        <v>162299.2534924311</v>
      </c>
      <c r="Q3">
        <f t="shared" si="4"/>
        <v>499.25349243110395</v>
      </c>
      <c r="R3">
        <f t="shared" si="5"/>
        <v>249254.04970465438</v>
      </c>
      <c r="S3">
        <f t="shared" si="6"/>
        <v>249254.04970465438</v>
      </c>
      <c r="T3">
        <f t="shared" si="7"/>
        <v>9805728.6675693858</v>
      </c>
    </row>
    <row r="4" spans="1:20" x14ac:dyDescent="0.5">
      <c r="A4">
        <v>523.46502685546875</v>
      </c>
      <c r="B4">
        <v>39.75</v>
      </c>
      <c r="D4">
        <v>525.28497314453125</v>
      </c>
      <c r="E4">
        <v>240500</v>
      </c>
      <c r="F4" s="5" t="s">
        <v>26</v>
      </c>
      <c r="G4" s="6">
        <v>525.5693359375</v>
      </c>
      <c r="H4" t="s">
        <v>11</v>
      </c>
      <c r="I4">
        <v>530.82962674815678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6419.8258373046328</v>
      </c>
      <c r="N4">
        <f t="shared" si="2"/>
        <v>0.30900442762725633</v>
      </c>
      <c r="O4">
        <f>I$10*((N$1*J4)+(N$2*J3)+(N$3*J2)+(N$4*J1)) + $I$4</f>
        <v>235034.94794288327</v>
      </c>
      <c r="P4">
        <f t="shared" si="3"/>
        <v>240923.94415343975</v>
      </c>
      <c r="Q4">
        <f t="shared" si="4"/>
        <v>423.94415343974833</v>
      </c>
      <c r="R4">
        <f t="shared" si="5"/>
        <v>179728.64523574489</v>
      </c>
      <c r="S4">
        <f t="shared" si="6"/>
        <v>179728.64523574489</v>
      </c>
      <c r="T4">
        <f t="shared" si="7"/>
        <v>3372238.0425411318</v>
      </c>
    </row>
    <row r="5" spans="1:20" ht="14.7" thickBot="1" x14ac:dyDescent="0.55000000000000004">
      <c r="A5">
        <v>523.4749755859375</v>
      </c>
      <c r="B5">
        <v>57.75</v>
      </c>
      <c r="D5">
        <v>525.78497314453125</v>
      </c>
      <c r="E5">
        <v>243800</v>
      </c>
      <c r="F5" s="9" t="s">
        <v>27</v>
      </c>
      <c r="G5" s="10">
        <f>($G$4-1.00794)*$G$6</f>
        <v>1049.1227918750001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1936.1402305295319</v>
      </c>
      <c r="N5">
        <f t="shared" si="2"/>
        <v>0.23880990639689292</v>
      </c>
      <c r="O5">
        <f>I$10*((N$1*J5)+(N$2*J4)+(N$3*J3)+(N$4*J2)+(N$5*J1)) + $I$4</f>
        <v>240304.79579367043</v>
      </c>
      <c r="P5">
        <f t="shared" si="3"/>
        <v>241710.1063974518</v>
      </c>
      <c r="Q5">
        <f t="shared" si="4"/>
        <v>-2089.8936025481962</v>
      </c>
      <c r="R5">
        <f t="shared" si="5"/>
        <v>4367655.2699718783</v>
      </c>
      <c r="S5">
        <f t="shared" si="6"/>
        <v>4367655.2699718783</v>
      </c>
      <c r="T5">
        <f t="shared" si="7"/>
        <v>1017993.4391130165</v>
      </c>
    </row>
    <row r="6" spans="1:20" ht="14.7" thickTop="1" x14ac:dyDescent="0.5">
      <c r="A6">
        <v>523.4849853515625</v>
      </c>
      <c r="B6">
        <v>62</v>
      </c>
      <c r="D6">
        <v>526.2860107421875</v>
      </c>
      <c r="E6">
        <v>158900</v>
      </c>
      <c r="F6" t="s">
        <v>28</v>
      </c>
      <c r="G6">
        <v>2</v>
      </c>
      <c r="H6" t="s">
        <v>437</v>
      </c>
      <c r="I6">
        <f>SUM(S1:S30)</f>
        <v>24760000.477731947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800.73771229473846</v>
      </c>
      <c r="N6">
        <f t="shared" si="2"/>
        <v>0.10066781803124701</v>
      </c>
      <c r="O6">
        <f>I$10*((N$1*J6)+(N$2*J5)+(N$3*J4)+(N$4*J3)+(N$5*J2)+(N$6*J1)) + $I$4</f>
        <v>161401.54916657275</v>
      </c>
      <c r="P6">
        <f t="shared" si="3"/>
        <v>161671.45725211932</v>
      </c>
      <c r="Q6">
        <f t="shared" si="4"/>
        <v>2771.4572521193186</v>
      </c>
      <c r="R6">
        <f t="shared" si="5"/>
        <v>7680975.3003247641</v>
      </c>
      <c r="S6">
        <f t="shared" si="6"/>
        <v>7680975.3003247641</v>
      </c>
      <c r="T6">
        <f t="shared" si="7"/>
        <v>421417.05625442334</v>
      </c>
    </row>
    <row r="7" spans="1:20" x14ac:dyDescent="0.5">
      <c r="A7">
        <v>523.4949951171875</v>
      </c>
      <c r="B7">
        <v>62.75</v>
      </c>
      <c r="D7">
        <v>526.7860107421875</v>
      </c>
      <c r="E7">
        <v>74360</v>
      </c>
      <c r="F7" t="s">
        <v>29</v>
      </c>
      <c r="G7" s="11">
        <v>0.10000000149011612</v>
      </c>
      <c r="H7" s="21" t="s">
        <v>438</v>
      </c>
      <c r="I7" s="21">
        <v>38181.037120097637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574.65447031703332</v>
      </c>
      <c r="N7">
        <f t="shared" si="2"/>
        <v>1.8859265384389423E-2</v>
      </c>
      <c r="O7">
        <f>I$10*((N$1*J7)+(N$2*J6)+(N$3*J5)+(N$4*J4)+(N$5*J3)+(N$6*J2)+(N$7*J1)) + $I$4</f>
        <v>73797.768317063325</v>
      </c>
      <c r="P7">
        <f t="shared" si="3"/>
        <v>73841.593160632197</v>
      </c>
      <c r="Q7">
        <f t="shared" si="4"/>
        <v>-518.4068393678026</v>
      </c>
      <c r="R7">
        <f t="shared" si="5"/>
        <v>268745.65110331471</v>
      </c>
      <c r="S7">
        <f t="shared" si="6"/>
        <v>268745.65110331471</v>
      </c>
      <c r="T7">
        <f t="shared" si="7"/>
        <v>302719.93597347476</v>
      </c>
    </row>
    <row r="8" spans="1:20" x14ac:dyDescent="0.5">
      <c r="A8">
        <v>523.5050048828125</v>
      </c>
      <c r="B8">
        <v>46</v>
      </c>
      <c r="D8">
        <v>527.28802490234375</v>
      </c>
      <c r="E8">
        <v>26690</v>
      </c>
      <c r="F8" t="s">
        <v>30</v>
      </c>
      <c r="G8" s="11">
        <v>2.9999999329447746E-2</v>
      </c>
      <c r="H8" s="21" t="s">
        <v>439</v>
      </c>
      <c r="I8" s="21">
        <v>0.68384182961463291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537.03244259613246</v>
      </c>
      <c r="N8">
        <f t="shared" si="2"/>
        <v>3.7826551061639115E-4</v>
      </c>
      <c r="O8">
        <f>I$10*((N$1*J8)+(N$2*J7)+(N$3*J6)+(N$4*J5)+(N$5*J4)+(N$6*J3)+(N$7*J2)+(N$8*J1)) + $I$4</f>
        <v>24326.708506953797</v>
      </c>
      <c r="P8">
        <f t="shared" si="3"/>
        <v>24332.911322801774</v>
      </c>
      <c r="Q8">
        <f t="shared" si="4"/>
        <v>-2357.0886771982259</v>
      </c>
      <c r="R8">
        <f t="shared" si="5"/>
        <v>5555867.032176082</v>
      </c>
      <c r="S8">
        <f t="shared" si="6"/>
        <v>5555867.032176082</v>
      </c>
      <c r="T8">
        <f t="shared" si="7"/>
        <v>283170.77596499596</v>
      </c>
    </row>
    <row r="9" spans="1:20" x14ac:dyDescent="0.5">
      <c r="A9">
        <v>523.5150146484375</v>
      </c>
      <c r="B9">
        <v>26.75</v>
      </c>
      <c r="D9">
        <v>527.79901123046875</v>
      </c>
      <c r="E9">
        <v>8051</v>
      </c>
      <c r="F9" t="s">
        <v>31</v>
      </c>
      <c r="G9">
        <v>6</v>
      </c>
      <c r="H9" t="s">
        <v>445</v>
      </c>
      <c r="I9">
        <f>I3*I8</f>
        <v>0.68452567144424747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531.61094939059103</v>
      </c>
      <c r="N9">
        <f t="shared" si="2"/>
        <v>0</v>
      </c>
      <c r="O9">
        <f>I$10*((N$1*J9)+(N$2*J8)+(N$3*J7)+(N$4*J6)+(N$5*J5)+(N$6*J4)+(N$7*J3)+(N$8*J2)+(N$9*J1)) + $I$4</f>
        <v>6493.4421061163039</v>
      </c>
      <c r="P9">
        <f t="shared" si="3"/>
        <v>6494.223428758738</v>
      </c>
      <c r="Q9">
        <f t="shared" si="4"/>
        <v>-1556.776571241262</v>
      </c>
      <c r="R9">
        <f t="shared" si="5"/>
        <v>2423553.2927657003</v>
      </c>
      <c r="S9">
        <f t="shared" si="6"/>
        <v>2423553.2927657003</v>
      </c>
      <c r="T9">
        <f t="shared" si="7"/>
        <v>280583.73344764468</v>
      </c>
    </row>
    <row r="10" spans="1:20" x14ac:dyDescent="0.5">
      <c r="A10">
        <v>523.5250244140625</v>
      </c>
      <c r="B10">
        <v>39.5</v>
      </c>
      <c r="D10">
        <f>D9 + (1/$G$6)</f>
        <v>528.29901123046875</v>
      </c>
      <c r="E10">
        <v>0</v>
      </c>
      <c r="F10" s="2" t="s">
        <v>22</v>
      </c>
      <c r="G10">
        <v>523.8089599609375</v>
      </c>
      <c r="H10" s="22" t="s">
        <v>454</v>
      </c>
      <c r="I10" s="22">
        <v>504707.2740794298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530.91852690989242</v>
      </c>
      <c r="N10">
        <f t="shared" si="2"/>
        <v>0</v>
      </c>
      <c r="O10">
        <f>I$10*((N1*J$10)+(N2*J$9)+(N3*J$8)+(N4*J$7)+(N5*J$6)+(N6*J$5)+(N7*J$4)+(N8*J$3)+(N9*J$2)+(N10*J$1)) + $I$4</f>
        <v>1750.393734559198</v>
      </c>
      <c r="P10">
        <f t="shared" si="3"/>
        <v>1750.4826347209337</v>
      </c>
      <c r="Q10">
        <f t="shared" si="4"/>
        <v>1750.4826347209337</v>
      </c>
      <c r="R10">
        <f t="shared" si="5"/>
        <v>3064189.4544595419</v>
      </c>
      <c r="S10">
        <f t="shared" si="6"/>
        <v>3064189.4544595419</v>
      </c>
      <c r="T10">
        <f t="shared" si="7"/>
        <v>280483.7328104332</v>
      </c>
    </row>
    <row r="11" spans="1:20" x14ac:dyDescent="0.5">
      <c r="A11">
        <v>523.53497314453125</v>
      </c>
      <c r="B11">
        <v>62.5</v>
      </c>
      <c r="D11">
        <f>D10 + (1/$G$6)</f>
        <v>528.79901123046875</v>
      </c>
      <c r="E11">
        <v>0</v>
      </c>
      <c r="F11" s="2" t="s">
        <v>32</v>
      </c>
      <c r="G11">
        <v>527.35137939453125</v>
      </c>
      <c r="H11" s="22" t="s">
        <v>455</v>
      </c>
      <c r="I11" s="22">
        <v>0.49587839749532242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530.83847761211075</v>
      </c>
      <c r="N11">
        <f t="shared" si="2"/>
        <v>0</v>
      </c>
      <c r="O11">
        <f t="shared" ref="O11:O30" si="9">I$10*((N2*J$10)+(N3*J$9)+(N4*J$8)+(N5*J$7)+(N6*J$6)+(N7*J$5)+(N8*J$4)+(N9*J$3)+(N10*J$2)+(N11*J$1)) + $I$4</f>
        <v>742.42848174994617</v>
      </c>
      <c r="P11">
        <f t="shared" si="3"/>
        <v>742.43733261390014</v>
      </c>
      <c r="Q11">
        <f t="shared" si="4"/>
        <v>742.43733261390014</v>
      </c>
      <c r="R11">
        <f t="shared" si="5"/>
        <v>551213.19285884302</v>
      </c>
      <c r="S11">
        <f t="shared" si="6"/>
        <v>551213.19285884302</v>
      </c>
      <c r="T11">
        <f t="shared" si="7"/>
        <v>280706.8620843715</v>
      </c>
    </row>
    <row r="12" spans="1:20" x14ac:dyDescent="0.5">
      <c r="A12">
        <v>523.54498291015625</v>
      </c>
      <c r="B12">
        <v>71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3.046049531480695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530.82963622193461</v>
      </c>
      <c r="N12">
        <f t="shared" si="2"/>
        <v>0</v>
      </c>
      <c r="O12">
        <f t="shared" si="9"/>
        <v>562.8199112246939</v>
      </c>
      <c r="P12">
        <f t="shared" si="3"/>
        <v>562.81992069847172</v>
      </c>
      <c r="Q12">
        <f t="shared" si="4"/>
        <v>562.81992069847172</v>
      </c>
      <c r="R12">
        <f t="shared" si="5"/>
        <v>316766.26313503401</v>
      </c>
      <c r="S12">
        <f t="shared" si="6"/>
        <v>316766.26313503401</v>
      </c>
      <c r="T12">
        <f t="shared" si="7"/>
        <v>280967.60158409941</v>
      </c>
    </row>
    <row r="13" spans="1:20" x14ac:dyDescent="0.5">
      <c r="A13">
        <v>523.55499267578125</v>
      </c>
      <c r="B13">
        <v>61.25</v>
      </c>
      <c r="E13">
        <v>0</v>
      </c>
      <c r="F13">
        <v>24380</v>
      </c>
      <c r="H13" s="23"/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530.82962674815678</v>
      </c>
      <c r="N13">
        <f t="shared" si="2"/>
        <v>0</v>
      </c>
      <c r="O13">
        <f t="shared" si="9"/>
        <v>535.12324746692718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43</v>
      </c>
      <c r="E14">
        <v>0</v>
      </c>
      <c r="F14">
        <v>24380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530.82962674815678</v>
      </c>
      <c r="N14">
        <f t="shared" si="2"/>
        <v>0</v>
      </c>
      <c r="O14">
        <f t="shared" si="9"/>
        <v>531.3446457095863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29.5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530.82962674815678</v>
      </c>
      <c r="N15">
        <f t="shared" si="2"/>
        <v>0</v>
      </c>
      <c r="O15">
        <f t="shared" si="9"/>
        <v>530.88270779872403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55.75</v>
      </c>
      <c r="E16">
        <v>0</v>
      </c>
      <c r="F16">
        <v>24760000.477738615</v>
      </c>
      <c r="H16" t="s">
        <v>456</v>
      </c>
      <c r="I16">
        <f>I7/(I7+I10)</f>
        <v>7.0329451440454716E-2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530.82962674815678</v>
      </c>
      <c r="N16">
        <f t="shared" si="2"/>
        <v>0</v>
      </c>
      <c r="O16">
        <f t="shared" si="9"/>
        <v>530.8334354253027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104.30000305175781</v>
      </c>
      <c r="E17">
        <v>0</v>
      </c>
      <c r="F17">
        <v>24760000.477770936</v>
      </c>
      <c r="H17" t="s">
        <v>457</v>
      </c>
      <c r="I17">
        <f>I10/(I10+I7)</f>
        <v>0.92967054855954523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530.82962674815678</v>
      </c>
      <c r="N17">
        <f t="shared" si="2"/>
        <v>0</v>
      </c>
      <c r="O17">
        <f t="shared" si="9"/>
        <v>530.82969081021417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87.75</v>
      </c>
      <c r="E18">
        <v>0</v>
      </c>
      <c r="F18">
        <v>24760000.477731947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530.82962674815678</v>
      </c>
      <c r="N18">
        <f t="shared" si="2"/>
        <v>0</v>
      </c>
      <c r="O18">
        <f t="shared" si="9"/>
        <v>530.82962674815678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29.75</v>
      </c>
      <c r="E19">
        <v>0</v>
      </c>
      <c r="H19" t="s">
        <v>444</v>
      </c>
      <c r="I19">
        <v>11376.770949720671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530.82962674815678</v>
      </c>
      <c r="N19">
        <f t="shared" si="2"/>
        <v>0</v>
      </c>
      <c r="O19">
        <f t="shared" si="9"/>
        <v>530.82962674815678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21.25</v>
      </c>
      <c r="E20">
        <v>0</v>
      </c>
      <c r="F20">
        <v>0.68384182961463291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530.82962674815678</v>
      </c>
      <c r="N20">
        <f t="shared" si="2"/>
        <v>0</v>
      </c>
      <c r="O20">
        <f t="shared" si="9"/>
        <v>530.82962674815678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59</v>
      </c>
      <c r="E21">
        <v>0</v>
      </c>
      <c r="F21">
        <v>0.49587839749532242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530.82962674815678</v>
      </c>
      <c r="N21">
        <f t="shared" si="2"/>
        <v>0</v>
      </c>
      <c r="O21">
        <f t="shared" si="9"/>
        <v>530.82962674815678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90.25</v>
      </c>
      <c r="E22">
        <v>0</v>
      </c>
      <c r="F22">
        <v>38181.037120097637</v>
      </c>
      <c r="H22" s="22" t="s">
        <v>458</v>
      </c>
      <c r="I22" s="22">
        <v>6.1427348859443471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530.82962674815678</v>
      </c>
      <c r="N22">
        <f t="shared" si="2"/>
        <v>0</v>
      </c>
      <c r="O22">
        <f t="shared" si="9"/>
        <v>530.82962674815678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85</v>
      </c>
      <c r="E23">
        <v>0</v>
      </c>
      <c r="F23">
        <v>1.0009999999999999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530.82962674815678</v>
      </c>
      <c r="N23">
        <f t="shared" si="2"/>
        <v>0</v>
      </c>
      <c r="O23">
        <f t="shared" si="9"/>
        <v>530.82962674815678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73.25</v>
      </c>
      <c r="E24">
        <v>0</v>
      </c>
      <c r="F24">
        <v>6.1427348859443471</v>
      </c>
      <c r="H24" t="s">
        <v>446</v>
      </c>
      <c r="I24">
        <v>471979676.50668526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530.82962674815678</v>
      </c>
      <c r="N24">
        <f t="shared" si="2"/>
        <v>0</v>
      </c>
      <c r="O24">
        <f t="shared" si="9"/>
        <v>530.82962674815678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69.5</v>
      </c>
      <c r="E25">
        <v>0</v>
      </c>
      <c r="H25" t="s">
        <v>452</v>
      </c>
      <c r="I25">
        <v>427669804.90561384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530.82962674815678</v>
      </c>
      <c r="N25">
        <f t="shared" si="2"/>
        <v>0</v>
      </c>
      <c r="O25">
        <f t="shared" si="9"/>
        <v>530.82962674815678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59.75</v>
      </c>
      <c r="E26">
        <v>0</v>
      </c>
      <c r="H26" t="s">
        <v>453</v>
      </c>
      <c r="I26">
        <v>7.5722347964838548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530.82962674815678</v>
      </c>
      <c r="N26">
        <f t="shared" si="2"/>
        <v>0</v>
      </c>
      <c r="O26">
        <f t="shared" si="9"/>
        <v>530.82962674815678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101.30000305175781</v>
      </c>
      <c r="E27">
        <v>0</v>
      </c>
      <c r="H27" t="s">
        <v>474</v>
      </c>
      <c r="I27">
        <f xml:space="preserve"> 1 + 1.5*EXP(-(I22 * 0.000239 * I19))</f>
        <v>1.0000000836246523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530.82962674815678</v>
      </c>
      <c r="N27">
        <f t="shared" si="2"/>
        <v>0</v>
      </c>
      <c r="O27">
        <f t="shared" si="9"/>
        <v>530.82962674815678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153.30000305175781</v>
      </c>
      <c r="E28">
        <v>0</v>
      </c>
      <c r="H28" t="s">
        <v>473</v>
      </c>
      <c r="I28">
        <f>(2^0.5)*(ABS((I3*I8)-I22*I11))/((((I3*I8*(1-I8))+(I22*I11*(1-I11))))^0.5)</f>
        <v>2.5231354360831189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530.82962674815678</v>
      </c>
      <c r="N28">
        <f t="shared" si="2"/>
        <v>0</v>
      </c>
      <c r="O28">
        <f t="shared" si="9"/>
        <v>530.82962674815678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139.80000305175781</v>
      </c>
      <c r="H29" t="s">
        <v>475</v>
      </c>
      <c r="I29">
        <f>(I24-I25)/I25</f>
        <v>0.10360766903066852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530.82962674815678</v>
      </c>
      <c r="N29">
        <f t="shared" si="2"/>
        <v>0</v>
      </c>
      <c r="O29">
        <f t="shared" si="9"/>
        <v>530.82962674815678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140.30000305175781</v>
      </c>
      <c r="H30" t="s">
        <v>476</v>
      </c>
      <c r="I30">
        <f>(I25-I6)/I6</f>
        <v>16.272608911709884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530.82962674815678</v>
      </c>
      <c r="N30">
        <f t="shared" si="2"/>
        <v>0</v>
      </c>
      <c r="O30">
        <f t="shared" si="9"/>
        <v>530.82962674815678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353.5</v>
      </c>
      <c r="H31" t="s">
        <v>477</v>
      </c>
      <c r="I31">
        <f>(0.25* 0.0058*I22*I19)*EXP(-((I17-0.5)^2)/(2*((0.174318)^2)))</f>
        <v>4.8579888558837823</v>
      </c>
    </row>
    <row r="32" spans="1:20" x14ac:dyDescent="0.5">
      <c r="A32">
        <v>523.7449951171875</v>
      </c>
      <c r="B32">
        <v>1732</v>
      </c>
      <c r="H32" t="s">
        <v>500</v>
      </c>
      <c r="I32">
        <f xml:space="preserve"> ($R$69 / 100)^-1</f>
        <v>3.7659004242362619</v>
      </c>
    </row>
    <row r="33" spans="1:9" x14ac:dyDescent="0.5">
      <c r="A33">
        <v>523.7550048828125</v>
      </c>
      <c r="B33">
        <v>7293</v>
      </c>
      <c r="F33">
        <v>8051</v>
      </c>
      <c r="H33" t="s">
        <v>501</v>
      </c>
      <c r="I33">
        <f xml:space="preserve"> ($R$72 / 100)^-1</f>
        <v>37.797491655903492</v>
      </c>
    </row>
    <row r="34" spans="1:9" x14ac:dyDescent="0.5">
      <c r="A34">
        <v>523.7650146484375</v>
      </c>
      <c r="B34">
        <v>16630</v>
      </c>
    </row>
    <row r="35" spans="1:9" ht="14.7" thickBot="1" x14ac:dyDescent="0.55000000000000004">
      <c r="A35">
        <v>523.7750244140625</v>
      </c>
      <c r="B35">
        <v>20020</v>
      </c>
    </row>
    <row r="36" spans="1:9" x14ac:dyDescent="0.5">
      <c r="A36">
        <v>523.78497314453125</v>
      </c>
      <c r="B36">
        <v>13140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5061</v>
      </c>
      <c r="G37" s="13" t="s">
        <v>462</v>
      </c>
      <c r="H37">
        <f>AVERAGE(K101:K110)</f>
        <v>1.2907832210634163</v>
      </c>
      <c r="I37" s="19">
        <f>STDEV(K101:K110)</f>
        <v>0.81353495860793834</v>
      </c>
    </row>
    <row r="38" spans="1:9" x14ac:dyDescent="0.5">
      <c r="A38">
        <v>523.80499267578125</v>
      </c>
      <c r="B38">
        <v>1525</v>
      </c>
      <c r="G38" s="13" t="s">
        <v>464</v>
      </c>
      <c r="H38">
        <f>AVERAGE(M101:M110)</f>
        <v>3.4371338819627981</v>
      </c>
      <c r="I38" s="19">
        <f>STDEV(M101:M110)</f>
        <v>0.69992454516047387</v>
      </c>
    </row>
    <row r="39" spans="1:9" x14ac:dyDescent="0.5">
      <c r="A39">
        <v>523.81500244140625</v>
      </c>
      <c r="B39">
        <v>661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597.5</v>
      </c>
      <c r="G40" s="13" t="s">
        <v>509</v>
      </c>
      <c r="H40">
        <f>AVERAGE(Q101:Q110)</f>
        <v>0.28540271279846841</v>
      </c>
      <c r="I40" s="19">
        <f>STDEV(Q101:Q110)</f>
        <v>0.3298144473802016</v>
      </c>
    </row>
    <row r="41" spans="1:9" x14ac:dyDescent="0.5">
      <c r="A41">
        <v>523.83502197265625</v>
      </c>
      <c r="B41">
        <v>736.5</v>
      </c>
      <c r="G41" s="13" t="s">
        <v>510</v>
      </c>
      <c r="H41">
        <f>AVERAGE(R101:R110)</f>
        <v>0.71459728720153159</v>
      </c>
      <c r="I41" s="19">
        <f>STDEV(R101:R110)</f>
        <v>0.32981444738020171</v>
      </c>
    </row>
    <row r="42" spans="1:9" ht="14.7" thickBot="1" x14ac:dyDescent="0.55000000000000004">
      <c r="A42">
        <v>523.844970703125</v>
      </c>
      <c r="B42">
        <v>827.29998779296875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686.5</v>
      </c>
      <c r="F43">
        <v>59.006031564565809</v>
      </c>
    </row>
    <row r="44" spans="1:9" x14ac:dyDescent="0.5">
      <c r="A44">
        <v>523.864990234375</v>
      </c>
      <c r="B44">
        <v>411.20001220703125</v>
      </c>
      <c r="F44">
        <f xml:space="preserve"> $F$51 / 2</f>
        <v>59.006031564565809</v>
      </c>
    </row>
    <row r="45" spans="1:9" x14ac:dyDescent="0.5">
      <c r="A45">
        <v>523.875</v>
      </c>
      <c r="B45">
        <v>213.19999694824219</v>
      </c>
    </row>
    <row r="46" spans="1:9" x14ac:dyDescent="0.5">
      <c r="A46">
        <v>523.885009765625</v>
      </c>
      <c r="B46">
        <v>177</v>
      </c>
    </row>
    <row r="47" spans="1:9" x14ac:dyDescent="0.5">
      <c r="A47">
        <v>523.89501953125</v>
      </c>
      <c r="B47">
        <v>215.80000305175781</v>
      </c>
    </row>
    <row r="48" spans="1:9" x14ac:dyDescent="0.5">
      <c r="A48">
        <v>523.905029296875</v>
      </c>
      <c r="B48">
        <v>209</v>
      </c>
    </row>
    <row r="49" spans="1:16" x14ac:dyDescent="0.5">
      <c r="A49">
        <v>523.91497802734375</v>
      </c>
      <c r="B49">
        <v>139.5</v>
      </c>
    </row>
    <row r="50" spans="1:16" x14ac:dyDescent="0.5">
      <c r="A50">
        <v>523.92498779296875</v>
      </c>
      <c r="B50">
        <v>93.5</v>
      </c>
      <c r="E50" t="s">
        <v>440</v>
      </c>
      <c r="F50">
        <f>MEDIAN(F54:F67)</f>
        <v>89.5</v>
      </c>
    </row>
    <row r="51" spans="1:16" x14ac:dyDescent="0.5">
      <c r="A51">
        <v>523.93499755859375</v>
      </c>
      <c r="B51">
        <v>81.5</v>
      </c>
      <c r="E51" t="s">
        <v>441</v>
      </c>
      <c r="F51">
        <f>AVERAGE(F54:F67)</f>
        <v>118.01206312913162</v>
      </c>
    </row>
    <row r="52" spans="1:16" x14ac:dyDescent="0.5">
      <c r="A52">
        <v>523.94500732421875</v>
      </c>
      <c r="B52">
        <v>64</v>
      </c>
      <c r="E52" t="s">
        <v>442</v>
      </c>
      <c r="F52">
        <f>SUM(E$1:E$11)</f>
        <v>1018221</v>
      </c>
    </row>
    <row r="53" spans="1:16" x14ac:dyDescent="0.5">
      <c r="A53">
        <v>523.95501708984375</v>
      </c>
      <c r="B53">
        <v>78.25</v>
      </c>
      <c r="E53" t="s">
        <v>443</v>
      </c>
      <c r="F53">
        <f>ABS(F52/F50)</f>
        <v>11376.770949720671</v>
      </c>
    </row>
    <row r="54" spans="1:16" x14ac:dyDescent="0.5">
      <c r="A54">
        <v>523.96502685546875</v>
      </c>
      <c r="B54">
        <v>110</v>
      </c>
      <c r="F54">
        <f>AVERAGE(B1:B10)</f>
        <v>48.274999999999999</v>
      </c>
    </row>
    <row r="55" spans="1:16" x14ac:dyDescent="0.5">
      <c r="A55">
        <v>523.9749755859375</v>
      </c>
      <c r="B55">
        <v>104.80000305175781</v>
      </c>
      <c r="F55">
        <v>104.5</v>
      </c>
    </row>
    <row r="56" spans="1:16" x14ac:dyDescent="0.5">
      <c r="A56">
        <v>523.9849853515625</v>
      </c>
      <c r="B56">
        <v>94.25</v>
      </c>
      <c r="F56">
        <v>111</v>
      </c>
    </row>
    <row r="57" spans="1:16" x14ac:dyDescent="0.5">
      <c r="A57">
        <v>523.9949951171875</v>
      </c>
      <c r="B57">
        <v>126.5</v>
      </c>
      <c r="F57">
        <v>263</v>
      </c>
    </row>
    <row r="58" spans="1:16" x14ac:dyDescent="0.5">
      <c r="A58">
        <v>524.0050048828125</v>
      </c>
      <c r="B58">
        <v>160</v>
      </c>
      <c r="F58">
        <v>172.80000305175781</v>
      </c>
    </row>
    <row r="59" spans="1:16" x14ac:dyDescent="0.5">
      <c r="A59">
        <v>524.0150146484375</v>
      </c>
      <c r="B59">
        <v>146.80000305175781</v>
      </c>
      <c r="F59">
        <v>316.5</v>
      </c>
    </row>
    <row r="60" spans="1:16" x14ac:dyDescent="0.5">
      <c r="A60">
        <v>524.0250244140625</v>
      </c>
      <c r="B60">
        <v>104.5</v>
      </c>
      <c r="F60">
        <v>173.5</v>
      </c>
    </row>
    <row r="61" spans="1:16" x14ac:dyDescent="0.5">
      <c r="A61">
        <v>524.03497314453125</v>
      </c>
      <c r="B61">
        <v>79.25</v>
      </c>
      <c r="F61">
        <v>89.5</v>
      </c>
    </row>
    <row r="62" spans="1:16" x14ac:dyDescent="0.5">
      <c r="A62">
        <v>524.04498291015625</v>
      </c>
      <c r="B62">
        <v>68.5</v>
      </c>
      <c r="F62">
        <v>63</v>
      </c>
    </row>
    <row r="63" spans="1:16" x14ac:dyDescent="0.5">
      <c r="A63">
        <v>524.05499267578125</v>
      </c>
      <c r="B63">
        <v>57.5</v>
      </c>
      <c r="F63">
        <v>49</v>
      </c>
    </row>
    <row r="64" spans="1:16" x14ac:dyDescent="0.5">
      <c r="A64">
        <v>524.06500244140625</v>
      </c>
      <c r="B64">
        <v>80.25</v>
      </c>
      <c r="F64">
        <v>20.75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114</v>
      </c>
      <c r="F65">
        <v>47.5</v>
      </c>
      <c r="I65" t="s">
        <v>493</v>
      </c>
      <c r="L65">
        <v>0.99987115347955824</v>
      </c>
      <c r="M65">
        <v>0.99925037737613009</v>
      </c>
      <c r="N65">
        <v>0.99997785931533834</v>
      </c>
      <c r="O65">
        <v>0.99974232356054227</v>
      </c>
      <c r="P65">
        <v>0.9995275931943276</v>
      </c>
    </row>
    <row r="66" spans="1:20" x14ac:dyDescent="0.5">
      <c r="A66">
        <v>524.08502197265625</v>
      </c>
      <c r="B66">
        <v>117</v>
      </c>
      <c r="F66">
        <f>AVERAGE(B$576:B$586)</f>
        <v>74.831817626953125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124.80000305175781</v>
      </c>
      <c r="I67" t="s">
        <v>478</v>
      </c>
      <c r="J67">
        <v>1.0009999999999999</v>
      </c>
      <c r="K67">
        <v>0.25398051690825341</v>
      </c>
      <c r="L67">
        <v>3.9412471955933372</v>
      </c>
      <c r="M67">
        <v>2.4469118511449697</v>
      </c>
      <c r="N67">
        <v>0.37953206321726929</v>
      </c>
      <c r="O67">
        <v>1.6224679367827306</v>
      </c>
      <c r="P67">
        <v>7.6137209632227577E-3</v>
      </c>
      <c r="Q67" t="s">
        <v>486</v>
      </c>
      <c r="R67">
        <v>25.372679011813531</v>
      </c>
      <c r="S67">
        <v>0.13599032237117414</v>
      </c>
      <c r="T67" s="12" t="s">
        <v>492</v>
      </c>
    </row>
    <row r="68" spans="1:20" x14ac:dyDescent="0.5">
      <c r="A68">
        <v>524.10400390625</v>
      </c>
      <c r="B68">
        <v>141</v>
      </c>
      <c r="I68" t="s">
        <v>479</v>
      </c>
      <c r="J68">
        <v>0.68384182961463291</v>
      </c>
      <c r="K68">
        <v>6.8329760417213711E-2</v>
      </c>
      <c r="L68">
        <v>10.007964691214674</v>
      </c>
      <c r="M68">
        <v>2.4469118511449697</v>
      </c>
      <c r="N68">
        <v>0.51664492906385628</v>
      </c>
      <c r="O68">
        <v>0.85103873016540954</v>
      </c>
      <c r="P68">
        <v>5.7657458816989563E-5</v>
      </c>
      <c r="Q68" t="s">
        <v>486</v>
      </c>
      <c r="R68">
        <v>9.9920416473674543</v>
      </c>
      <c r="S68">
        <v>1.6558225613048109E-3</v>
      </c>
      <c r="T68" t="s">
        <v>486</v>
      </c>
    </row>
    <row r="69" spans="1:20" x14ac:dyDescent="0.5">
      <c r="A69">
        <v>524.114990234375</v>
      </c>
      <c r="B69">
        <v>149</v>
      </c>
      <c r="I69" t="s">
        <v>480</v>
      </c>
      <c r="J69">
        <v>38181.037120097637</v>
      </c>
      <c r="K69">
        <v>10138.620998679457</v>
      </c>
      <c r="L69">
        <v>3.7659004242362619</v>
      </c>
      <c r="M69">
        <v>2.4469118511449697</v>
      </c>
      <c r="N69">
        <v>13372.725244161627</v>
      </c>
      <c r="O69">
        <v>62989.348996033645</v>
      </c>
      <c r="P69">
        <v>9.3335670902519857E-3</v>
      </c>
      <c r="Q69" t="s">
        <v>486</v>
      </c>
      <c r="R69">
        <v>26.554074387211223</v>
      </c>
      <c r="S69">
        <v>0.15951916032855731</v>
      </c>
      <c r="T69" s="12" t="s">
        <v>492</v>
      </c>
    </row>
    <row r="70" spans="1:20" x14ac:dyDescent="0.5">
      <c r="A70">
        <v>524.125</v>
      </c>
      <c r="B70">
        <v>145</v>
      </c>
      <c r="I70" t="s">
        <v>481</v>
      </c>
      <c r="J70">
        <v>6.1427348859443471</v>
      </c>
      <c r="K70">
        <v>0.24156434816556432</v>
      </c>
      <c r="L70">
        <v>25.42897961802797</v>
      </c>
      <c r="M70">
        <v>2.4469118511449697</v>
      </c>
      <c r="N70">
        <v>5.5516482196039183</v>
      </c>
      <c r="O70">
        <v>6.733821552284776</v>
      </c>
      <c r="P70">
        <v>2.4366864313145757E-7</v>
      </c>
      <c r="Q70" t="s">
        <v>486</v>
      </c>
      <c r="R70">
        <v>3.932521143282707</v>
      </c>
      <c r="S70">
        <v>7.6636957963271821E-6</v>
      </c>
      <c r="T70" t="s">
        <v>486</v>
      </c>
    </row>
    <row r="71" spans="1:20" x14ac:dyDescent="0.5">
      <c r="A71">
        <v>524.135009765625</v>
      </c>
      <c r="B71">
        <v>98.5</v>
      </c>
      <c r="I71" t="s">
        <v>482</v>
      </c>
      <c r="J71">
        <v>0.49587839749532242</v>
      </c>
      <c r="K71">
        <v>2.4266399771327558E-2</v>
      </c>
      <c r="L71">
        <v>20.434774097855147</v>
      </c>
      <c r="M71">
        <v>2.4469118511449697</v>
      </c>
      <c r="N71">
        <v>0.43650065631023943</v>
      </c>
      <c r="O71">
        <v>0.55525613868040535</v>
      </c>
      <c r="P71">
        <v>8.9293112788002721E-7</v>
      </c>
      <c r="Q71" t="s">
        <v>486</v>
      </c>
      <c r="R71">
        <v>4.8936190594099154</v>
      </c>
      <c r="S71">
        <v>2.7821065129052935E-5</v>
      </c>
      <c r="T71" t="s">
        <v>486</v>
      </c>
    </row>
    <row r="72" spans="1:20" x14ac:dyDescent="0.5">
      <c r="A72">
        <v>524.14398193359375</v>
      </c>
      <c r="B72">
        <v>76.5</v>
      </c>
      <c r="I72" t="s">
        <v>483</v>
      </c>
      <c r="J72">
        <v>504707.2740794298</v>
      </c>
      <c r="K72">
        <v>13352.930365700626</v>
      </c>
      <c r="L72">
        <v>37.797491655903492</v>
      </c>
      <c r="M72">
        <v>2.4469118511449697</v>
      </c>
      <c r="N72">
        <v>472033.83052008343</v>
      </c>
      <c r="O72">
        <v>537380.71763877617</v>
      </c>
      <c r="P72">
        <v>2.2895379008551574E-8</v>
      </c>
      <c r="Q72" t="s">
        <v>486</v>
      </c>
      <c r="R72">
        <v>2.6456782082358434</v>
      </c>
      <c r="S72">
        <v>7.269207484537049E-7</v>
      </c>
      <c r="T72" t="s">
        <v>486</v>
      </c>
    </row>
    <row r="73" spans="1:20" x14ac:dyDescent="0.5">
      <c r="A73">
        <v>524.15399169921875</v>
      </c>
      <c r="B73">
        <v>108.5</v>
      </c>
    </row>
    <row r="74" spans="1:20" x14ac:dyDescent="0.5">
      <c r="A74">
        <v>524.16400146484375</v>
      </c>
      <c r="B74">
        <v>107.5</v>
      </c>
    </row>
    <row r="75" spans="1:20" x14ac:dyDescent="0.5">
      <c r="A75">
        <v>524.17401123046875</v>
      </c>
      <c r="B75">
        <v>87</v>
      </c>
    </row>
    <row r="76" spans="1:20" x14ac:dyDescent="0.5">
      <c r="A76">
        <v>524.18402099609375</v>
      </c>
      <c r="B76">
        <v>112.5</v>
      </c>
    </row>
    <row r="77" spans="1:20" x14ac:dyDescent="0.5">
      <c r="A77">
        <v>524.1939697265625</v>
      </c>
      <c r="B77">
        <v>162.69999694824219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190.30000305175781</v>
      </c>
      <c r="I78">
        <f>MIN(I32:I34)</f>
        <v>3.7659004242362619</v>
      </c>
      <c r="J78">
        <f>I30</f>
        <v>16.272608911709884</v>
      </c>
      <c r="K78">
        <f>I28</f>
        <v>2.5231354360831189</v>
      </c>
    </row>
    <row r="79" spans="1:20" x14ac:dyDescent="0.5">
      <c r="A79">
        <v>524.2139892578125</v>
      </c>
      <c r="B79">
        <v>220.80000305175781</v>
      </c>
      <c r="I79">
        <f>8</f>
        <v>8</v>
      </c>
      <c r="J79">
        <f>J80*2</f>
        <v>9.7159777117675645</v>
      </c>
      <c r="K79">
        <v>2</v>
      </c>
    </row>
    <row r="80" spans="1:20" x14ac:dyDescent="0.5">
      <c r="A80">
        <v>524.2239990234375</v>
      </c>
      <c r="B80">
        <v>266.29998779296875</v>
      </c>
      <c r="I80">
        <f>4</f>
        <v>4</v>
      </c>
      <c r="J80">
        <f>I31</f>
        <v>4.8579888558837823</v>
      </c>
      <c r="K80">
        <v>1.5</v>
      </c>
    </row>
    <row r="81" spans="1:11" x14ac:dyDescent="0.5">
      <c r="A81">
        <v>524.2340087890625</v>
      </c>
      <c r="B81">
        <v>471.79998779296875</v>
      </c>
      <c r="I81">
        <f>2</f>
        <v>2</v>
      </c>
      <c r="J81">
        <f>J80/2</f>
        <v>2.4289944279418911</v>
      </c>
      <c r="K81">
        <v>1</v>
      </c>
    </row>
    <row r="82" spans="1:11" x14ac:dyDescent="0.5">
      <c r="A82">
        <v>524.2440185546875</v>
      </c>
      <c r="B82">
        <v>2168</v>
      </c>
    </row>
    <row r="83" spans="1:11" x14ac:dyDescent="0.5">
      <c r="A83">
        <v>524.2540283203125</v>
      </c>
      <c r="B83">
        <v>13780</v>
      </c>
    </row>
    <row r="84" spans="1:11" x14ac:dyDescent="0.5">
      <c r="A84">
        <v>524.26397705078125</v>
      </c>
      <c r="B84">
        <v>50610</v>
      </c>
    </row>
    <row r="85" spans="1:11" x14ac:dyDescent="0.5">
      <c r="A85">
        <v>524.27398681640625</v>
      </c>
      <c r="B85">
        <v>84100</v>
      </c>
    </row>
    <row r="86" spans="1:11" x14ac:dyDescent="0.5">
      <c r="A86">
        <v>524.28399658203125</v>
      </c>
      <c r="B86">
        <v>65690</v>
      </c>
    </row>
    <row r="87" spans="1:11" x14ac:dyDescent="0.5">
      <c r="A87">
        <v>524.29400634765625</v>
      </c>
      <c r="B87">
        <v>23770</v>
      </c>
    </row>
    <row r="88" spans="1:11" x14ac:dyDescent="0.5">
      <c r="A88">
        <v>524.30401611328125</v>
      </c>
      <c r="B88">
        <v>3951</v>
      </c>
    </row>
    <row r="89" spans="1:11" x14ac:dyDescent="0.5">
      <c r="A89">
        <v>524.31402587890625</v>
      </c>
      <c r="B89">
        <v>638.5</v>
      </c>
      <c r="I89">
        <v>427669804.90561384</v>
      </c>
    </row>
    <row r="90" spans="1:11" x14ac:dyDescent="0.5">
      <c r="A90">
        <v>524.323974609375</v>
      </c>
      <c r="B90">
        <v>479</v>
      </c>
      <c r="H90" t="s">
        <v>505</v>
      </c>
      <c r="I90">
        <f>((MIN(I24:I25)-I6)/(I98-I97))/((I6/(I96-I98)))</f>
        <v>10.848405941139923</v>
      </c>
    </row>
    <row r="91" spans="1:11" x14ac:dyDescent="0.5">
      <c r="A91">
        <v>524.333984375</v>
      </c>
      <c r="B91">
        <v>776.79998779296875</v>
      </c>
      <c r="H91" t="s">
        <v>506</v>
      </c>
      <c r="I91">
        <f>_xlfn.F.DIST(I90,I96-I97,I96-I98,FALSE)</f>
        <v>7.4856662124923928E-3</v>
      </c>
    </row>
    <row r="92" spans="1:11" x14ac:dyDescent="0.5">
      <c r="A92">
        <v>524.343994140625</v>
      </c>
      <c r="B92">
        <v>1000</v>
      </c>
      <c r="I92">
        <f>ROUND(I91,3-(1+INT(LOG10(I91))))</f>
        <v>7.4900000000000001E-3</v>
      </c>
    </row>
    <row r="93" spans="1:11" x14ac:dyDescent="0.5">
      <c r="A93">
        <v>524.35400390625</v>
      </c>
      <c r="B93">
        <v>854.29998779296875</v>
      </c>
    </row>
    <row r="94" spans="1:11" x14ac:dyDescent="0.5">
      <c r="A94">
        <v>524.364013671875</v>
      </c>
      <c r="B94">
        <v>519</v>
      </c>
    </row>
    <row r="95" spans="1:11" x14ac:dyDescent="0.5">
      <c r="A95">
        <v>524.3740234375</v>
      </c>
      <c r="B95">
        <v>280.29998779296875</v>
      </c>
      <c r="I95" t="e">
        <f>ROUND(I94,3-(1+INT(LOG10(I94))))</f>
        <v>#NUM!</v>
      </c>
    </row>
    <row r="96" spans="1:11" x14ac:dyDescent="0.5">
      <c r="A96">
        <v>524.38397216796875</v>
      </c>
      <c r="B96">
        <v>184.69999694824219</v>
      </c>
      <c r="H96" t="s">
        <v>504</v>
      </c>
      <c r="I96">
        <v>9</v>
      </c>
    </row>
    <row r="97" spans="1:19" x14ac:dyDescent="0.5">
      <c r="A97">
        <v>524.39398193359375</v>
      </c>
      <c r="B97">
        <v>134.5</v>
      </c>
      <c r="H97" t="s">
        <v>23</v>
      </c>
      <c r="I97">
        <v>4</v>
      </c>
      <c r="J97" t="s">
        <v>468</v>
      </c>
      <c r="K97">
        <f>AVERAGE(K101:K120)</f>
        <v>1.2907832210634163</v>
      </c>
      <c r="L97">
        <f t="shared" ref="L97:P97" si="10">AVERAGE(L101:L120)</f>
        <v>147733.61387498214</v>
      </c>
      <c r="M97">
        <f t="shared" si="10"/>
        <v>3.4371338819627981</v>
      </c>
      <c r="N97">
        <f t="shared" si="10"/>
        <v>390408.97703322035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108.69999694824219</v>
      </c>
      <c r="H98" t="s">
        <v>24</v>
      </c>
      <c r="I98">
        <v>7</v>
      </c>
      <c r="J98" t="s">
        <v>469</v>
      </c>
      <c r="K98">
        <f>K99/AVERAGE(K101:K120)</f>
        <v>0.63026459077900376</v>
      </c>
      <c r="L98">
        <f t="shared" ref="L98:P98" si="11">L99/AVERAGE(L101:L120)</f>
        <v>1.1165031786158199</v>
      </c>
      <c r="M98">
        <f t="shared" si="11"/>
        <v>0.20363610182120032</v>
      </c>
      <c r="N98">
        <f t="shared" si="11"/>
        <v>0.47530944137036885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143.80000305175781</v>
      </c>
      <c r="H99" t="s">
        <v>1</v>
      </c>
      <c r="I99">
        <v>10</v>
      </c>
      <c r="J99" t="s">
        <v>460</v>
      </c>
      <c r="K99">
        <f>STDEV(K101:K120)</f>
        <v>0.81353495860793834</v>
      </c>
      <c r="L99">
        <f t="shared" ref="L99:P99" si="12">STDEV(L101:L120)</f>
        <v>164945.04947981975</v>
      </c>
      <c r="M99">
        <f t="shared" si="12"/>
        <v>0.69992454516047387</v>
      </c>
      <c r="N99">
        <f t="shared" si="12"/>
        <v>185565.07277963712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168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112</v>
      </c>
      <c r="J101">
        <v>1</v>
      </c>
      <c r="K101">
        <v>1.1473848169556735</v>
      </c>
      <c r="L101">
        <v>73583.487343683897</v>
      </c>
      <c r="M101">
        <v>3.1399718999547623</v>
      </c>
      <c r="N101">
        <v>513131.75409824727</v>
      </c>
      <c r="Q101">
        <f>L101/SUM(P101,N101,L101)</f>
        <v>0.12541601469708311</v>
      </c>
      <c r="R101">
        <f>N101/SUM(P101,N101,L101)</f>
        <v>0.87458398530291703</v>
      </c>
      <c r="S101">
        <f>P101/SUM(P101,N101,L101)</f>
        <v>0</v>
      </c>
    </row>
    <row r="102" spans="1:19" x14ac:dyDescent="0.5">
      <c r="A102">
        <v>524.4439697265625</v>
      </c>
      <c r="B102">
        <v>86.25</v>
      </c>
      <c r="J102">
        <v>2</v>
      </c>
      <c r="K102">
        <v>0.75358547345336169</v>
      </c>
      <c r="L102">
        <v>40070.755572446811</v>
      </c>
      <c r="M102">
        <v>2.9808645043251816</v>
      </c>
      <c r="N102">
        <v>532778.82787792559</v>
      </c>
      <c r="Q102">
        <f t="shared" ref="Q102:Q120" si="13">L102/SUM(P102,N102,L102)</f>
        <v>6.9949872933648127E-2</v>
      </c>
      <c r="R102">
        <f t="shared" ref="R102:R120" si="14">N102/SUM(P102,N102,L102)</f>
        <v>0.93005012706635182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134.5</v>
      </c>
      <c r="J103">
        <v>3</v>
      </c>
      <c r="K103">
        <v>0.63839134617758087</v>
      </c>
      <c r="L103">
        <v>46017.109738373467</v>
      </c>
      <c r="M103">
        <v>3.1368445835195167</v>
      </c>
      <c r="N103">
        <v>514891.34142866154</v>
      </c>
      <c r="Q103">
        <f t="shared" si="13"/>
        <v>8.2040321629366683E-2</v>
      </c>
      <c r="R103">
        <f t="shared" si="14"/>
        <v>0.9179596783706333</v>
      </c>
      <c r="S103">
        <f t="shared" si="15"/>
        <v>0</v>
      </c>
    </row>
    <row r="104" spans="1:19" x14ac:dyDescent="0.5">
      <c r="A104">
        <v>524.4639892578125</v>
      </c>
      <c r="B104">
        <v>191.30000305175781</v>
      </c>
      <c r="J104">
        <v>4</v>
      </c>
      <c r="K104">
        <v>1.3307624679840542</v>
      </c>
      <c r="L104">
        <v>100756.04956006369</v>
      </c>
      <c r="M104">
        <v>3.1400701467496215</v>
      </c>
      <c r="N104">
        <v>405225.21572321694</v>
      </c>
      <c r="Q104">
        <f t="shared" si="13"/>
        <v>0.1991300004035802</v>
      </c>
      <c r="R104">
        <f t="shared" si="14"/>
        <v>0.8008699995964198</v>
      </c>
      <c r="S104">
        <f t="shared" si="15"/>
        <v>0</v>
      </c>
    </row>
    <row r="105" spans="1:19" x14ac:dyDescent="0.5">
      <c r="A105">
        <v>524.4739990234375</v>
      </c>
      <c r="B105">
        <v>220.5</v>
      </c>
      <c r="J105">
        <v>5</v>
      </c>
      <c r="K105">
        <v>1.8067051386814814</v>
      </c>
      <c r="L105">
        <v>249458.05806689427</v>
      </c>
      <c r="M105">
        <v>3.6133802104718207</v>
      </c>
      <c r="N105">
        <v>285586.77041605493</v>
      </c>
      <c r="Q105">
        <f t="shared" si="13"/>
        <v>0.46623767726939913</v>
      </c>
      <c r="R105">
        <f t="shared" si="14"/>
        <v>0.53376232273060087</v>
      </c>
      <c r="S105">
        <f t="shared" si="15"/>
        <v>0</v>
      </c>
    </row>
    <row r="106" spans="1:19" x14ac:dyDescent="0.5">
      <c r="A106">
        <v>524.4840087890625</v>
      </c>
      <c r="B106">
        <v>178.30000305175781</v>
      </c>
      <c r="J106">
        <v>6</v>
      </c>
      <c r="K106">
        <v>2.6283936620009523</v>
      </c>
      <c r="L106">
        <v>424768.67974648089</v>
      </c>
      <c r="M106">
        <v>4.4260642464906068</v>
      </c>
      <c r="N106">
        <v>86298.766556789269</v>
      </c>
      <c r="Q106">
        <f t="shared" si="13"/>
        <v>0.83114016128200208</v>
      </c>
      <c r="R106">
        <f t="shared" si="14"/>
        <v>0.16885983871799792</v>
      </c>
      <c r="S106">
        <f t="shared" si="15"/>
        <v>0</v>
      </c>
    </row>
    <row r="107" spans="1:19" x14ac:dyDescent="0.5">
      <c r="A107">
        <v>524.4940185546875</v>
      </c>
      <c r="B107">
        <v>133.30000305175781</v>
      </c>
      <c r="J107">
        <v>7</v>
      </c>
      <c r="K107">
        <v>0.56379905633785066</v>
      </c>
      <c r="L107">
        <v>30290.24507746768</v>
      </c>
      <c r="M107">
        <v>3.0225138296430529</v>
      </c>
      <c r="N107">
        <v>512928.89265499421</v>
      </c>
      <c r="Q107">
        <f t="shared" si="13"/>
        <v>5.5760636865459214E-2</v>
      </c>
      <c r="R107">
        <f t="shared" si="14"/>
        <v>0.94423936313454071</v>
      </c>
      <c r="S107">
        <f t="shared" si="15"/>
        <v>0</v>
      </c>
    </row>
    <row r="108" spans="1:19" x14ac:dyDescent="0.5">
      <c r="A108">
        <v>524.5040283203125</v>
      </c>
      <c r="B108">
        <v>121</v>
      </c>
      <c r="J108">
        <v>8</v>
      </c>
      <c r="K108">
        <v>2.6696684021829222</v>
      </c>
      <c r="L108">
        <v>444895.55706800899</v>
      </c>
      <c r="M108">
        <v>4.9596514558508629</v>
      </c>
      <c r="N108">
        <v>50281.761328905362</v>
      </c>
      <c r="Q108">
        <f t="shared" si="13"/>
        <v>0.89845705879322701</v>
      </c>
      <c r="R108">
        <f t="shared" si="14"/>
        <v>0.10154294120677294</v>
      </c>
      <c r="S108">
        <f t="shared" si="15"/>
        <v>0</v>
      </c>
    </row>
    <row r="109" spans="1:19" x14ac:dyDescent="0.5">
      <c r="A109">
        <v>524.51397705078125</v>
      </c>
      <c r="B109">
        <v>97.5</v>
      </c>
      <c r="J109">
        <v>9</v>
      </c>
      <c r="K109">
        <v>0.68461617541603681</v>
      </c>
      <c r="L109">
        <v>29315.159456304049</v>
      </c>
      <c r="M109">
        <v>2.9059284111418591</v>
      </c>
      <c r="N109">
        <v>498259.16616797872</v>
      </c>
      <c r="Q109">
        <f t="shared" si="13"/>
        <v>5.5565932670463433E-2</v>
      </c>
      <c r="R109">
        <f t="shared" si="14"/>
        <v>0.9444340673295365</v>
      </c>
      <c r="S109">
        <f t="shared" si="15"/>
        <v>0</v>
      </c>
    </row>
    <row r="110" spans="1:19" x14ac:dyDescent="0.5">
      <c r="A110">
        <v>524.52398681640625</v>
      </c>
      <c r="B110">
        <v>111</v>
      </c>
      <c r="J110">
        <v>10</v>
      </c>
      <c r="K110">
        <v>0.68452567144424747</v>
      </c>
      <c r="L110">
        <v>38181.037120097637</v>
      </c>
      <c r="M110">
        <v>3.046049531480695</v>
      </c>
      <c r="N110">
        <v>504707.2740794298</v>
      </c>
      <c r="Q110">
        <f t="shared" si="13"/>
        <v>7.0329451440454716E-2</v>
      </c>
      <c r="R110">
        <f t="shared" si="14"/>
        <v>0.92967054855954523</v>
      </c>
      <c r="S110">
        <f t="shared" si="15"/>
        <v>0</v>
      </c>
    </row>
    <row r="111" spans="1:19" x14ac:dyDescent="0.5">
      <c r="A111">
        <v>524.53399658203125</v>
      </c>
      <c r="B111">
        <v>187.30000305175781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238.19999694824219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193.80000305175781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131.30000305175781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132.5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161.69999694824219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167.30000305175781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176.30000305175781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206.30000305175781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198.19999694824219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167</v>
      </c>
    </row>
    <row r="122" spans="1:19" x14ac:dyDescent="0.5">
      <c r="A122">
        <v>524.64398193359375</v>
      </c>
      <c r="B122">
        <v>159.5</v>
      </c>
    </row>
    <row r="123" spans="1:19" x14ac:dyDescent="0.5">
      <c r="A123">
        <v>524.65399169921875</v>
      </c>
      <c r="B123">
        <v>195.80000305175781</v>
      </c>
    </row>
    <row r="124" spans="1:19" x14ac:dyDescent="0.5">
      <c r="A124">
        <v>524.66400146484375</v>
      </c>
      <c r="B124">
        <v>249.5</v>
      </c>
    </row>
    <row r="125" spans="1:19" x14ac:dyDescent="0.5">
      <c r="A125">
        <v>524.67401123046875</v>
      </c>
      <c r="B125">
        <v>268</v>
      </c>
    </row>
    <row r="126" spans="1:19" x14ac:dyDescent="0.5">
      <c r="A126">
        <v>524.68402099609375</v>
      </c>
      <c r="B126">
        <v>323.5</v>
      </c>
    </row>
    <row r="127" spans="1:19" x14ac:dyDescent="0.5">
      <c r="A127">
        <v>524.6939697265625</v>
      </c>
      <c r="B127">
        <v>372.79998779296875</v>
      </c>
    </row>
    <row r="128" spans="1:19" x14ac:dyDescent="0.5">
      <c r="A128">
        <v>524.7039794921875</v>
      </c>
      <c r="B128">
        <v>318.5</v>
      </c>
    </row>
    <row r="129" spans="1:2" x14ac:dyDescent="0.5">
      <c r="A129">
        <v>524.7139892578125</v>
      </c>
      <c r="B129">
        <v>278.5</v>
      </c>
    </row>
    <row r="130" spans="1:2" x14ac:dyDescent="0.5">
      <c r="A130">
        <v>524.7239990234375</v>
      </c>
      <c r="B130">
        <v>314.5</v>
      </c>
    </row>
    <row r="131" spans="1:2" x14ac:dyDescent="0.5">
      <c r="A131">
        <v>524.7340087890625</v>
      </c>
      <c r="B131">
        <v>490</v>
      </c>
    </row>
    <row r="132" spans="1:2" x14ac:dyDescent="0.5">
      <c r="A132">
        <v>524.7440185546875</v>
      </c>
      <c r="B132">
        <v>1535</v>
      </c>
    </row>
    <row r="133" spans="1:2" x14ac:dyDescent="0.5">
      <c r="A133">
        <v>524.7540283203125</v>
      </c>
      <c r="B133">
        <v>12030</v>
      </c>
    </row>
    <row r="134" spans="1:2" x14ac:dyDescent="0.5">
      <c r="A134">
        <v>524.76397705078125</v>
      </c>
      <c r="B134">
        <v>72920</v>
      </c>
    </row>
    <row r="135" spans="1:2" x14ac:dyDescent="0.5">
      <c r="A135">
        <v>524.77398681640625</v>
      </c>
      <c r="B135">
        <v>161800</v>
      </c>
    </row>
    <row r="136" spans="1:2" x14ac:dyDescent="0.5">
      <c r="A136">
        <v>524.78399658203125</v>
      </c>
      <c r="B136">
        <v>156000</v>
      </c>
    </row>
    <row r="137" spans="1:2" x14ac:dyDescent="0.5">
      <c r="A137">
        <v>524.79400634765625</v>
      </c>
      <c r="B137">
        <v>65910</v>
      </c>
    </row>
    <row r="138" spans="1:2" x14ac:dyDescent="0.5">
      <c r="A138">
        <v>524.80401611328125</v>
      </c>
      <c r="B138">
        <v>10480</v>
      </c>
    </row>
    <row r="139" spans="1:2" x14ac:dyDescent="0.5">
      <c r="A139">
        <v>524.81402587890625</v>
      </c>
      <c r="B139">
        <v>999</v>
      </c>
    </row>
    <row r="140" spans="1:2" x14ac:dyDescent="0.5">
      <c r="A140">
        <v>524.823974609375</v>
      </c>
      <c r="B140">
        <v>592</v>
      </c>
    </row>
    <row r="141" spans="1:2" x14ac:dyDescent="0.5">
      <c r="A141">
        <v>524.833984375</v>
      </c>
      <c r="B141">
        <v>1224</v>
      </c>
    </row>
    <row r="142" spans="1:2" x14ac:dyDescent="0.5">
      <c r="A142">
        <v>524.843994140625</v>
      </c>
      <c r="B142">
        <v>1511</v>
      </c>
    </row>
    <row r="143" spans="1:2" x14ac:dyDescent="0.5">
      <c r="A143">
        <v>524.85400390625</v>
      </c>
      <c r="B143">
        <v>1200</v>
      </c>
    </row>
    <row r="144" spans="1:2" x14ac:dyDescent="0.5">
      <c r="A144">
        <v>524.864013671875</v>
      </c>
      <c r="B144">
        <v>749.5</v>
      </c>
    </row>
    <row r="145" spans="1:2" x14ac:dyDescent="0.5">
      <c r="A145">
        <v>524.8740234375</v>
      </c>
      <c r="B145">
        <v>432.70001220703125</v>
      </c>
    </row>
    <row r="146" spans="1:2" x14ac:dyDescent="0.5">
      <c r="A146">
        <v>524.88397216796875</v>
      </c>
      <c r="B146">
        <v>397.5</v>
      </c>
    </row>
    <row r="147" spans="1:2" x14ac:dyDescent="0.5">
      <c r="A147">
        <v>524.89398193359375</v>
      </c>
      <c r="B147">
        <v>673</v>
      </c>
    </row>
    <row r="148" spans="1:2" x14ac:dyDescent="0.5">
      <c r="A148">
        <v>524.90399169921875</v>
      </c>
      <c r="B148">
        <v>842</v>
      </c>
    </row>
    <row r="149" spans="1:2" x14ac:dyDescent="0.5">
      <c r="A149">
        <v>524.91400146484375</v>
      </c>
      <c r="B149">
        <v>612</v>
      </c>
    </row>
    <row r="150" spans="1:2" x14ac:dyDescent="0.5">
      <c r="A150">
        <v>524.92401123046875</v>
      </c>
      <c r="B150">
        <v>331.70001220703125</v>
      </c>
    </row>
    <row r="151" spans="1:2" x14ac:dyDescent="0.5">
      <c r="A151">
        <v>524.93402099609375</v>
      </c>
      <c r="B151">
        <v>266</v>
      </c>
    </row>
    <row r="152" spans="1:2" x14ac:dyDescent="0.5">
      <c r="A152">
        <v>524.9439697265625</v>
      </c>
      <c r="B152">
        <v>329.5</v>
      </c>
    </row>
    <row r="153" spans="1:2" x14ac:dyDescent="0.5">
      <c r="A153">
        <v>524.9539794921875</v>
      </c>
      <c r="B153">
        <v>485.5</v>
      </c>
    </row>
    <row r="154" spans="1:2" x14ac:dyDescent="0.5">
      <c r="A154">
        <v>524.9639892578125</v>
      </c>
      <c r="B154">
        <v>672</v>
      </c>
    </row>
    <row r="155" spans="1:2" x14ac:dyDescent="0.5">
      <c r="A155">
        <v>524.9739990234375</v>
      </c>
      <c r="B155">
        <v>667.5</v>
      </c>
    </row>
    <row r="156" spans="1:2" x14ac:dyDescent="0.5">
      <c r="A156">
        <v>524.9840087890625</v>
      </c>
      <c r="B156">
        <v>437</v>
      </c>
    </row>
    <row r="157" spans="1:2" x14ac:dyDescent="0.5">
      <c r="A157">
        <v>524.9940185546875</v>
      </c>
      <c r="B157">
        <v>260.5</v>
      </c>
    </row>
    <row r="158" spans="1:2" x14ac:dyDescent="0.5">
      <c r="A158">
        <v>525.0040283203125</v>
      </c>
      <c r="B158">
        <v>195.5</v>
      </c>
    </row>
    <row r="159" spans="1:2" x14ac:dyDescent="0.5">
      <c r="A159">
        <v>525.01397705078125</v>
      </c>
      <c r="B159">
        <v>186.30000305175781</v>
      </c>
    </row>
    <row r="160" spans="1:2" x14ac:dyDescent="0.5">
      <c r="A160">
        <v>525.02398681640625</v>
      </c>
      <c r="B160">
        <v>263</v>
      </c>
    </row>
    <row r="161" spans="1:2" x14ac:dyDescent="0.5">
      <c r="A161">
        <v>525.03399658203125</v>
      </c>
      <c r="B161">
        <v>286</v>
      </c>
    </row>
    <row r="162" spans="1:2" x14ac:dyDescent="0.5">
      <c r="A162">
        <v>525.04400634765625</v>
      </c>
      <c r="B162">
        <v>244.69999694824219</v>
      </c>
    </row>
    <row r="163" spans="1:2" x14ac:dyDescent="0.5">
      <c r="A163">
        <v>525.05401611328125</v>
      </c>
      <c r="B163">
        <v>250.5</v>
      </c>
    </row>
    <row r="164" spans="1:2" x14ac:dyDescent="0.5">
      <c r="A164">
        <v>525.06402587890625</v>
      </c>
      <c r="B164">
        <v>242</v>
      </c>
    </row>
    <row r="165" spans="1:2" x14ac:dyDescent="0.5">
      <c r="A165">
        <v>525.073974609375</v>
      </c>
      <c r="B165">
        <v>235.30000305175781</v>
      </c>
    </row>
    <row r="166" spans="1:2" x14ac:dyDescent="0.5">
      <c r="A166">
        <v>525.083984375</v>
      </c>
      <c r="B166">
        <v>294.70001220703125</v>
      </c>
    </row>
    <row r="167" spans="1:2" x14ac:dyDescent="0.5">
      <c r="A167">
        <v>525.093994140625</v>
      </c>
      <c r="B167">
        <v>355.5</v>
      </c>
    </row>
    <row r="168" spans="1:2" x14ac:dyDescent="0.5">
      <c r="A168">
        <v>525.10400390625</v>
      </c>
      <c r="B168">
        <v>323.5</v>
      </c>
    </row>
    <row r="169" spans="1:2" x14ac:dyDescent="0.5">
      <c r="A169">
        <v>525.114013671875</v>
      </c>
      <c r="B169">
        <v>224.80000305175781</v>
      </c>
    </row>
    <row r="170" spans="1:2" x14ac:dyDescent="0.5">
      <c r="A170">
        <v>525.1240234375</v>
      </c>
      <c r="B170">
        <v>178.5</v>
      </c>
    </row>
    <row r="171" spans="1:2" x14ac:dyDescent="0.5">
      <c r="A171">
        <v>525.13397216796875</v>
      </c>
      <c r="B171">
        <v>196.5</v>
      </c>
    </row>
    <row r="172" spans="1:2" x14ac:dyDescent="0.5">
      <c r="A172">
        <v>525.14398193359375</v>
      </c>
      <c r="B172">
        <v>207.5</v>
      </c>
    </row>
    <row r="173" spans="1:2" x14ac:dyDescent="0.5">
      <c r="A173">
        <v>525.15399169921875</v>
      </c>
      <c r="B173">
        <v>194.80000305175781</v>
      </c>
    </row>
    <row r="174" spans="1:2" x14ac:dyDescent="0.5">
      <c r="A174">
        <v>525.16400146484375</v>
      </c>
      <c r="B174">
        <v>212.69999694824219</v>
      </c>
    </row>
    <row r="175" spans="1:2" x14ac:dyDescent="0.5">
      <c r="A175">
        <v>525.17401123046875</v>
      </c>
      <c r="B175">
        <v>284.79998779296875</v>
      </c>
    </row>
    <row r="176" spans="1:2" x14ac:dyDescent="0.5">
      <c r="A176">
        <v>525.18499755859375</v>
      </c>
      <c r="B176">
        <v>301.29998779296875</v>
      </c>
    </row>
    <row r="177" spans="1:2" x14ac:dyDescent="0.5">
      <c r="A177">
        <v>525.19500732421875</v>
      </c>
      <c r="B177">
        <v>245.30000305175781</v>
      </c>
    </row>
    <row r="178" spans="1:2" x14ac:dyDescent="0.5">
      <c r="A178">
        <v>525.2039794921875</v>
      </c>
      <c r="B178">
        <v>282.20001220703125</v>
      </c>
    </row>
    <row r="179" spans="1:2" x14ac:dyDescent="0.5">
      <c r="A179">
        <v>525.2139892578125</v>
      </c>
      <c r="B179">
        <v>364</v>
      </c>
    </row>
    <row r="180" spans="1:2" x14ac:dyDescent="0.5">
      <c r="A180">
        <v>525.2239990234375</v>
      </c>
      <c r="B180">
        <v>374.5</v>
      </c>
    </row>
    <row r="181" spans="1:2" x14ac:dyDescent="0.5">
      <c r="A181">
        <v>525.2340087890625</v>
      </c>
      <c r="B181">
        <v>415.20001220703125</v>
      </c>
    </row>
    <row r="182" spans="1:2" x14ac:dyDescent="0.5">
      <c r="A182">
        <v>525.2449951171875</v>
      </c>
      <c r="B182">
        <v>817.79998779296875</v>
      </c>
    </row>
    <row r="183" spans="1:2" x14ac:dyDescent="0.5">
      <c r="A183">
        <v>525.2550048828125</v>
      </c>
      <c r="B183">
        <v>6495</v>
      </c>
    </row>
    <row r="184" spans="1:2" x14ac:dyDescent="0.5">
      <c r="A184">
        <v>525.2650146484375</v>
      </c>
      <c r="B184">
        <v>65320</v>
      </c>
    </row>
    <row r="185" spans="1:2" x14ac:dyDescent="0.5">
      <c r="A185">
        <v>525.2750244140625</v>
      </c>
      <c r="B185">
        <v>196700</v>
      </c>
    </row>
    <row r="186" spans="1:2" x14ac:dyDescent="0.5">
      <c r="A186">
        <v>525.28497314453125</v>
      </c>
      <c r="B186">
        <v>240500</v>
      </c>
    </row>
    <row r="187" spans="1:2" x14ac:dyDescent="0.5">
      <c r="A187">
        <v>525.29400634765625</v>
      </c>
      <c r="B187">
        <v>124400</v>
      </c>
    </row>
    <row r="188" spans="1:2" x14ac:dyDescent="0.5">
      <c r="A188">
        <v>525.30499267578125</v>
      </c>
      <c r="B188">
        <v>22910</v>
      </c>
    </row>
    <row r="189" spans="1:2" x14ac:dyDescent="0.5">
      <c r="A189">
        <v>525.31500244140625</v>
      </c>
      <c r="B189">
        <v>1950</v>
      </c>
    </row>
    <row r="190" spans="1:2" x14ac:dyDescent="0.5">
      <c r="A190">
        <v>525.32501220703125</v>
      </c>
      <c r="B190">
        <v>698.20001220703125</v>
      </c>
    </row>
    <row r="191" spans="1:2" x14ac:dyDescent="0.5">
      <c r="A191">
        <v>525.33502197265625</v>
      </c>
      <c r="B191">
        <v>1117</v>
      </c>
    </row>
    <row r="192" spans="1:2" x14ac:dyDescent="0.5">
      <c r="A192">
        <v>525.344970703125</v>
      </c>
      <c r="B192">
        <v>1636</v>
      </c>
    </row>
    <row r="193" spans="1:2" x14ac:dyDescent="0.5">
      <c r="A193">
        <v>525.35498046875</v>
      </c>
      <c r="B193">
        <v>1541</v>
      </c>
    </row>
    <row r="194" spans="1:2" x14ac:dyDescent="0.5">
      <c r="A194">
        <v>525.364990234375</v>
      </c>
      <c r="B194">
        <v>889.79998779296875</v>
      </c>
    </row>
    <row r="195" spans="1:2" x14ac:dyDescent="0.5">
      <c r="A195">
        <v>525.375</v>
      </c>
      <c r="B195">
        <v>366.79998779296875</v>
      </c>
    </row>
    <row r="196" spans="1:2" x14ac:dyDescent="0.5">
      <c r="A196">
        <v>525.385009765625</v>
      </c>
      <c r="B196">
        <v>290.79998779296875</v>
      </c>
    </row>
    <row r="197" spans="1:2" x14ac:dyDescent="0.5">
      <c r="A197">
        <v>525.39501953125</v>
      </c>
      <c r="B197">
        <v>803.70001220703125</v>
      </c>
    </row>
    <row r="198" spans="1:2" x14ac:dyDescent="0.5">
      <c r="A198">
        <v>525.405029296875</v>
      </c>
      <c r="B198">
        <v>1406</v>
      </c>
    </row>
    <row r="199" spans="1:2" x14ac:dyDescent="0.5">
      <c r="A199">
        <v>525.41497802734375</v>
      </c>
      <c r="B199">
        <v>1117</v>
      </c>
    </row>
    <row r="200" spans="1:2" x14ac:dyDescent="0.5">
      <c r="A200">
        <v>525.42498779296875</v>
      </c>
      <c r="B200">
        <v>393.79998779296875</v>
      </c>
    </row>
    <row r="201" spans="1:2" x14ac:dyDescent="0.5">
      <c r="A201">
        <v>525.43499755859375</v>
      </c>
      <c r="B201">
        <v>122.19999694824219</v>
      </c>
    </row>
    <row r="202" spans="1:2" x14ac:dyDescent="0.5">
      <c r="A202">
        <v>525.44500732421875</v>
      </c>
      <c r="B202">
        <v>122.80000305175781</v>
      </c>
    </row>
    <row r="203" spans="1:2" x14ac:dyDescent="0.5">
      <c r="A203">
        <v>525.45501708984375</v>
      </c>
      <c r="B203">
        <v>349.29998779296875</v>
      </c>
    </row>
    <row r="204" spans="1:2" x14ac:dyDescent="0.5">
      <c r="A204">
        <v>525.46502685546875</v>
      </c>
      <c r="B204">
        <v>1027</v>
      </c>
    </row>
    <row r="205" spans="1:2" x14ac:dyDescent="0.5">
      <c r="A205">
        <v>525.4749755859375</v>
      </c>
      <c r="B205">
        <v>1437</v>
      </c>
    </row>
    <row r="206" spans="1:2" x14ac:dyDescent="0.5">
      <c r="A206">
        <v>525.4849853515625</v>
      </c>
      <c r="B206">
        <v>950.20001220703125</v>
      </c>
    </row>
    <row r="207" spans="1:2" x14ac:dyDescent="0.5">
      <c r="A207">
        <v>525.4949951171875</v>
      </c>
      <c r="B207">
        <v>335.29998779296875</v>
      </c>
    </row>
    <row r="208" spans="1:2" x14ac:dyDescent="0.5">
      <c r="A208">
        <v>525.5050048828125</v>
      </c>
      <c r="B208">
        <v>191.30000305175781</v>
      </c>
    </row>
    <row r="209" spans="1:2" x14ac:dyDescent="0.5">
      <c r="A209">
        <v>525.5150146484375</v>
      </c>
      <c r="B209">
        <v>246</v>
      </c>
    </row>
    <row r="210" spans="1:2" x14ac:dyDescent="0.5">
      <c r="A210">
        <v>525.5250244140625</v>
      </c>
      <c r="B210">
        <v>239.80000305175781</v>
      </c>
    </row>
    <row r="211" spans="1:2" x14ac:dyDescent="0.5">
      <c r="A211">
        <v>525.53497314453125</v>
      </c>
      <c r="B211">
        <v>172.80000305175781</v>
      </c>
    </row>
    <row r="212" spans="1:2" x14ac:dyDescent="0.5">
      <c r="A212">
        <v>525.54498291015625</v>
      </c>
      <c r="B212">
        <v>149.80000305175781</v>
      </c>
    </row>
    <row r="213" spans="1:2" x14ac:dyDescent="0.5">
      <c r="A213">
        <v>525.55499267578125</v>
      </c>
      <c r="B213">
        <v>201.30000305175781</v>
      </c>
    </row>
    <row r="214" spans="1:2" x14ac:dyDescent="0.5">
      <c r="A214">
        <v>525.56500244140625</v>
      </c>
      <c r="B214">
        <v>218</v>
      </c>
    </row>
    <row r="215" spans="1:2" x14ac:dyDescent="0.5">
      <c r="A215">
        <v>525.57501220703125</v>
      </c>
      <c r="B215">
        <v>251.30000305175781</v>
      </c>
    </row>
    <row r="216" spans="1:2" x14ac:dyDescent="0.5">
      <c r="A216">
        <v>525.58502197265625</v>
      </c>
      <c r="B216">
        <v>339.29998779296875</v>
      </c>
    </row>
    <row r="217" spans="1:2" x14ac:dyDescent="0.5">
      <c r="A217">
        <v>525.594970703125</v>
      </c>
      <c r="B217">
        <v>313</v>
      </c>
    </row>
    <row r="218" spans="1:2" x14ac:dyDescent="0.5">
      <c r="A218">
        <v>525.60498046875</v>
      </c>
      <c r="B218">
        <v>200.69999694824219</v>
      </c>
    </row>
    <row r="219" spans="1:2" x14ac:dyDescent="0.5">
      <c r="A219">
        <v>525.614990234375</v>
      </c>
      <c r="B219">
        <v>120.80000305175781</v>
      </c>
    </row>
    <row r="220" spans="1:2" x14ac:dyDescent="0.5">
      <c r="A220">
        <v>525.625</v>
      </c>
      <c r="B220">
        <v>109</v>
      </c>
    </row>
    <row r="221" spans="1:2" x14ac:dyDescent="0.5">
      <c r="A221">
        <v>525.635009765625</v>
      </c>
      <c r="B221">
        <v>130.80000305175781</v>
      </c>
    </row>
    <row r="222" spans="1:2" x14ac:dyDescent="0.5">
      <c r="A222">
        <v>525.64501953125</v>
      </c>
      <c r="B222">
        <v>168.30000305175781</v>
      </c>
    </row>
    <row r="223" spans="1:2" x14ac:dyDescent="0.5">
      <c r="A223">
        <v>525.655029296875</v>
      </c>
      <c r="B223">
        <v>215</v>
      </c>
    </row>
    <row r="224" spans="1:2" x14ac:dyDescent="0.5">
      <c r="A224">
        <v>525.66497802734375</v>
      </c>
      <c r="B224">
        <v>225.19999694824219</v>
      </c>
    </row>
    <row r="225" spans="1:2" x14ac:dyDescent="0.5">
      <c r="A225">
        <v>525.67498779296875</v>
      </c>
      <c r="B225">
        <v>244</v>
      </c>
    </row>
    <row r="226" spans="1:2" x14ac:dyDescent="0.5">
      <c r="A226">
        <v>525.68499755859375</v>
      </c>
      <c r="B226">
        <v>278.29998779296875</v>
      </c>
    </row>
    <row r="227" spans="1:2" x14ac:dyDescent="0.5">
      <c r="A227">
        <v>525.69500732421875</v>
      </c>
      <c r="B227">
        <v>266.29998779296875</v>
      </c>
    </row>
    <row r="228" spans="1:2" x14ac:dyDescent="0.5">
      <c r="A228">
        <v>525.70501708984375</v>
      </c>
      <c r="B228">
        <v>291.79998779296875</v>
      </c>
    </row>
    <row r="229" spans="1:2" x14ac:dyDescent="0.5">
      <c r="A229">
        <v>525.71502685546875</v>
      </c>
      <c r="B229">
        <v>404</v>
      </c>
    </row>
    <row r="230" spans="1:2" x14ac:dyDescent="0.5">
      <c r="A230">
        <v>525.7249755859375</v>
      </c>
      <c r="B230">
        <v>439.29998779296875</v>
      </c>
    </row>
    <row r="231" spans="1:2" x14ac:dyDescent="0.5">
      <c r="A231">
        <v>525.7349853515625</v>
      </c>
      <c r="B231">
        <v>380.29998779296875</v>
      </c>
    </row>
    <row r="232" spans="1:2" x14ac:dyDescent="0.5">
      <c r="A232">
        <v>525.7449951171875</v>
      </c>
      <c r="B232">
        <v>673.70001220703125</v>
      </c>
    </row>
    <row r="233" spans="1:2" x14ac:dyDescent="0.5">
      <c r="A233">
        <v>525.7550048828125</v>
      </c>
      <c r="B233">
        <v>4311</v>
      </c>
    </row>
    <row r="234" spans="1:2" x14ac:dyDescent="0.5">
      <c r="A234">
        <v>525.7650146484375</v>
      </c>
      <c r="B234">
        <v>43190</v>
      </c>
    </row>
    <row r="235" spans="1:2" x14ac:dyDescent="0.5">
      <c r="A235">
        <v>525.7750244140625</v>
      </c>
      <c r="B235">
        <v>163300</v>
      </c>
    </row>
    <row r="236" spans="1:2" x14ac:dyDescent="0.5">
      <c r="A236">
        <v>525.78497314453125</v>
      </c>
      <c r="B236">
        <v>243800</v>
      </c>
    </row>
    <row r="237" spans="1:2" x14ac:dyDescent="0.5">
      <c r="A237">
        <v>525.79498291015625</v>
      </c>
      <c r="B237">
        <v>154400</v>
      </c>
    </row>
    <row r="238" spans="1:2" x14ac:dyDescent="0.5">
      <c r="A238">
        <v>525.80499267578125</v>
      </c>
      <c r="B238">
        <v>37500</v>
      </c>
    </row>
    <row r="239" spans="1:2" x14ac:dyDescent="0.5">
      <c r="A239">
        <v>525.81500244140625</v>
      </c>
      <c r="B239">
        <v>3277</v>
      </c>
    </row>
    <row r="240" spans="1:2" x14ac:dyDescent="0.5">
      <c r="A240">
        <v>525.82501220703125</v>
      </c>
      <c r="B240">
        <v>747</v>
      </c>
    </row>
    <row r="241" spans="1:2" x14ac:dyDescent="0.5">
      <c r="A241">
        <v>525.83502197265625</v>
      </c>
      <c r="B241">
        <v>1105</v>
      </c>
    </row>
    <row r="242" spans="1:2" x14ac:dyDescent="0.5">
      <c r="A242">
        <v>525.844970703125</v>
      </c>
      <c r="B242">
        <v>1575</v>
      </c>
    </row>
    <row r="243" spans="1:2" x14ac:dyDescent="0.5">
      <c r="A243">
        <v>525.85498046875</v>
      </c>
      <c r="B243">
        <v>1450</v>
      </c>
    </row>
    <row r="244" spans="1:2" x14ac:dyDescent="0.5">
      <c r="A244">
        <v>525.864990234375</v>
      </c>
      <c r="B244">
        <v>809</v>
      </c>
    </row>
    <row r="245" spans="1:2" x14ac:dyDescent="0.5">
      <c r="A245">
        <v>525.875</v>
      </c>
      <c r="B245">
        <v>332</v>
      </c>
    </row>
    <row r="246" spans="1:2" x14ac:dyDescent="0.5">
      <c r="A246">
        <v>525.885009765625</v>
      </c>
      <c r="B246">
        <v>422.5</v>
      </c>
    </row>
    <row r="247" spans="1:2" x14ac:dyDescent="0.5">
      <c r="A247">
        <v>525.89501953125</v>
      </c>
      <c r="B247">
        <v>1311</v>
      </c>
    </row>
    <row r="248" spans="1:2" x14ac:dyDescent="0.5">
      <c r="A248">
        <v>525.905029296875</v>
      </c>
      <c r="B248">
        <v>2307</v>
      </c>
    </row>
    <row r="249" spans="1:2" x14ac:dyDescent="0.5">
      <c r="A249">
        <v>525.91497802734375</v>
      </c>
      <c r="B249">
        <v>2003</v>
      </c>
    </row>
    <row r="250" spans="1:2" x14ac:dyDescent="0.5">
      <c r="A250">
        <v>525.92498779296875</v>
      </c>
      <c r="B250">
        <v>855.70001220703125</v>
      </c>
    </row>
    <row r="251" spans="1:2" x14ac:dyDescent="0.5">
      <c r="A251">
        <v>525.93499755859375</v>
      </c>
      <c r="B251">
        <v>240.19999694824219</v>
      </c>
    </row>
    <row r="252" spans="1:2" x14ac:dyDescent="0.5">
      <c r="A252">
        <v>525.94500732421875</v>
      </c>
      <c r="B252">
        <v>148.80000305175781</v>
      </c>
    </row>
    <row r="253" spans="1:2" x14ac:dyDescent="0.5">
      <c r="A253">
        <v>525.95501708984375</v>
      </c>
      <c r="B253">
        <v>271.20001220703125</v>
      </c>
    </row>
    <row r="254" spans="1:2" x14ac:dyDescent="0.5">
      <c r="A254">
        <v>525.96502685546875</v>
      </c>
      <c r="B254">
        <v>752</v>
      </c>
    </row>
    <row r="255" spans="1:2" x14ac:dyDescent="0.5">
      <c r="A255">
        <v>525.9749755859375</v>
      </c>
      <c r="B255">
        <v>1226</v>
      </c>
    </row>
    <row r="256" spans="1:2" x14ac:dyDescent="0.5">
      <c r="A256">
        <v>525.9849853515625</v>
      </c>
      <c r="B256">
        <v>1012</v>
      </c>
    </row>
    <row r="257" spans="1:2" x14ac:dyDescent="0.5">
      <c r="A257">
        <v>525.9949951171875</v>
      </c>
      <c r="B257">
        <v>464</v>
      </c>
    </row>
    <row r="258" spans="1:2" x14ac:dyDescent="0.5">
      <c r="A258">
        <v>526.0050048828125</v>
      </c>
      <c r="B258">
        <v>232.80000305175781</v>
      </c>
    </row>
    <row r="259" spans="1:2" x14ac:dyDescent="0.5">
      <c r="A259">
        <v>526.0150146484375</v>
      </c>
      <c r="B259">
        <v>243.5</v>
      </c>
    </row>
    <row r="260" spans="1:2" x14ac:dyDescent="0.5">
      <c r="A260">
        <v>526.0250244140625</v>
      </c>
      <c r="B260">
        <v>302</v>
      </c>
    </row>
    <row r="261" spans="1:2" x14ac:dyDescent="0.5">
      <c r="A261">
        <v>526.03497314453125</v>
      </c>
      <c r="B261">
        <v>316.5</v>
      </c>
    </row>
    <row r="262" spans="1:2" x14ac:dyDescent="0.5">
      <c r="A262">
        <v>526.04498291015625</v>
      </c>
      <c r="B262">
        <v>281.70001220703125</v>
      </c>
    </row>
    <row r="263" spans="1:2" x14ac:dyDescent="0.5">
      <c r="A263">
        <v>526.05499267578125</v>
      </c>
      <c r="B263">
        <v>206.5</v>
      </c>
    </row>
    <row r="264" spans="1:2" x14ac:dyDescent="0.5">
      <c r="A264">
        <v>526.06500244140625</v>
      </c>
      <c r="B264">
        <v>134</v>
      </c>
    </row>
    <row r="265" spans="1:2" x14ac:dyDescent="0.5">
      <c r="A265">
        <v>526.07501220703125</v>
      </c>
      <c r="B265">
        <v>179</v>
      </c>
    </row>
    <row r="266" spans="1:2" x14ac:dyDescent="0.5">
      <c r="A266">
        <v>526.08502197265625</v>
      </c>
      <c r="B266">
        <v>292.5</v>
      </c>
    </row>
    <row r="267" spans="1:2" x14ac:dyDescent="0.5">
      <c r="A267">
        <v>526.094970703125</v>
      </c>
      <c r="B267">
        <v>342</v>
      </c>
    </row>
    <row r="268" spans="1:2" x14ac:dyDescent="0.5">
      <c r="A268">
        <v>526.10498046875</v>
      </c>
      <c r="B268">
        <v>307.79998779296875</v>
      </c>
    </row>
    <row r="269" spans="1:2" x14ac:dyDescent="0.5">
      <c r="A269">
        <v>526.114990234375</v>
      </c>
      <c r="B269">
        <v>264.29998779296875</v>
      </c>
    </row>
    <row r="270" spans="1:2" x14ac:dyDescent="0.5">
      <c r="A270">
        <v>526.125</v>
      </c>
      <c r="B270">
        <v>227.30000305175781</v>
      </c>
    </row>
    <row r="271" spans="1:2" x14ac:dyDescent="0.5">
      <c r="A271">
        <v>526.135009765625</v>
      </c>
      <c r="B271">
        <v>168.30000305175781</v>
      </c>
    </row>
    <row r="272" spans="1:2" x14ac:dyDescent="0.5">
      <c r="A272">
        <v>526.14501953125</v>
      </c>
      <c r="B272">
        <v>118.5</v>
      </c>
    </row>
    <row r="273" spans="1:2" x14ac:dyDescent="0.5">
      <c r="A273">
        <v>526.155029296875</v>
      </c>
      <c r="B273">
        <v>115.80000305175781</v>
      </c>
    </row>
    <row r="274" spans="1:2" x14ac:dyDescent="0.5">
      <c r="A274">
        <v>526.16497802734375</v>
      </c>
      <c r="B274">
        <v>137.5</v>
      </c>
    </row>
    <row r="275" spans="1:2" x14ac:dyDescent="0.5">
      <c r="A275">
        <v>526.17498779296875</v>
      </c>
      <c r="B275">
        <v>148</v>
      </c>
    </row>
    <row r="276" spans="1:2" x14ac:dyDescent="0.5">
      <c r="A276">
        <v>526.18499755859375</v>
      </c>
      <c r="B276">
        <v>202.69999694824219</v>
      </c>
    </row>
    <row r="277" spans="1:2" x14ac:dyDescent="0.5">
      <c r="A277">
        <v>526.19500732421875</v>
      </c>
      <c r="B277">
        <v>268</v>
      </c>
    </row>
    <row r="278" spans="1:2" x14ac:dyDescent="0.5">
      <c r="A278">
        <v>526.20501708984375</v>
      </c>
      <c r="B278">
        <v>264.5</v>
      </c>
    </row>
    <row r="279" spans="1:2" x14ac:dyDescent="0.5">
      <c r="A279">
        <v>526.21502685546875</v>
      </c>
      <c r="B279">
        <v>270.29998779296875</v>
      </c>
    </row>
    <row r="280" spans="1:2" x14ac:dyDescent="0.5">
      <c r="A280">
        <v>526.2249755859375</v>
      </c>
      <c r="B280">
        <v>298.5</v>
      </c>
    </row>
    <row r="281" spans="1:2" x14ac:dyDescent="0.5">
      <c r="A281">
        <v>526.2349853515625</v>
      </c>
      <c r="B281">
        <v>332.79998779296875</v>
      </c>
    </row>
    <row r="282" spans="1:2" x14ac:dyDescent="0.5">
      <c r="A282">
        <v>526.2449951171875</v>
      </c>
      <c r="B282">
        <v>520.70001220703125</v>
      </c>
    </row>
    <row r="283" spans="1:2" x14ac:dyDescent="0.5">
      <c r="A283">
        <v>526.2550048828125</v>
      </c>
      <c r="B283">
        <v>1983</v>
      </c>
    </row>
    <row r="284" spans="1:2" x14ac:dyDescent="0.5">
      <c r="A284">
        <v>526.2659912109375</v>
      </c>
      <c r="B284">
        <v>21720</v>
      </c>
    </row>
    <row r="285" spans="1:2" x14ac:dyDescent="0.5">
      <c r="A285">
        <v>526.2760009765625</v>
      </c>
      <c r="B285">
        <v>93140</v>
      </c>
    </row>
    <row r="286" spans="1:2" x14ac:dyDescent="0.5">
      <c r="A286">
        <v>526.2860107421875</v>
      </c>
      <c r="B286">
        <v>158900</v>
      </c>
    </row>
    <row r="287" spans="1:2" x14ac:dyDescent="0.5">
      <c r="A287">
        <v>526.2960205078125</v>
      </c>
      <c r="B287">
        <v>121000</v>
      </c>
    </row>
    <row r="288" spans="1:2" x14ac:dyDescent="0.5">
      <c r="A288">
        <v>526.3060302734375</v>
      </c>
      <c r="B288">
        <v>39460</v>
      </c>
    </row>
    <row r="289" spans="1:2" x14ac:dyDescent="0.5">
      <c r="A289">
        <v>526.31597900390625</v>
      </c>
      <c r="B289">
        <v>4995</v>
      </c>
    </row>
    <row r="290" spans="1:2" x14ac:dyDescent="0.5">
      <c r="A290">
        <v>526.32598876953125</v>
      </c>
      <c r="B290">
        <v>991.79998779296875</v>
      </c>
    </row>
    <row r="291" spans="1:2" x14ac:dyDescent="0.5">
      <c r="A291">
        <v>526.33599853515625</v>
      </c>
      <c r="B291">
        <v>752</v>
      </c>
    </row>
    <row r="292" spans="1:2" x14ac:dyDescent="0.5">
      <c r="A292">
        <v>526.34600830078125</v>
      </c>
      <c r="B292">
        <v>1106</v>
      </c>
    </row>
    <row r="293" spans="1:2" x14ac:dyDescent="0.5">
      <c r="A293">
        <v>526.35601806640625</v>
      </c>
      <c r="B293">
        <v>1149</v>
      </c>
    </row>
    <row r="294" spans="1:2" x14ac:dyDescent="0.5">
      <c r="A294">
        <v>526.36602783203125</v>
      </c>
      <c r="B294">
        <v>712</v>
      </c>
    </row>
    <row r="295" spans="1:2" x14ac:dyDescent="0.5">
      <c r="A295">
        <v>526.3759765625</v>
      </c>
      <c r="B295">
        <v>264</v>
      </c>
    </row>
    <row r="296" spans="1:2" x14ac:dyDescent="0.5">
      <c r="A296">
        <v>526.385986328125</v>
      </c>
      <c r="B296">
        <v>128</v>
      </c>
    </row>
    <row r="297" spans="1:2" x14ac:dyDescent="0.5">
      <c r="A297">
        <v>526.39599609375</v>
      </c>
      <c r="B297">
        <v>537.20001220703125</v>
      </c>
    </row>
    <row r="298" spans="1:2" x14ac:dyDescent="0.5">
      <c r="A298">
        <v>526.406005859375</v>
      </c>
      <c r="B298">
        <v>1297</v>
      </c>
    </row>
    <row r="299" spans="1:2" x14ac:dyDescent="0.5">
      <c r="A299">
        <v>526.416015625</v>
      </c>
      <c r="B299">
        <v>1343</v>
      </c>
    </row>
    <row r="300" spans="1:2" x14ac:dyDescent="0.5">
      <c r="A300">
        <v>526.426025390625</v>
      </c>
      <c r="B300">
        <v>645.5</v>
      </c>
    </row>
    <row r="301" spans="1:2" x14ac:dyDescent="0.5">
      <c r="A301">
        <v>526.43597412109375</v>
      </c>
      <c r="B301">
        <v>221.19999694824219</v>
      </c>
    </row>
    <row r="302" spans="1:2" x14ac:dyDescent="0.5">
      <c r="A302">
        <v>526.44598388671875</v>
      </c>
      <c r="B302">
        <v>172.19999694824219</v>
      </c>
    </row>
    <row r="303" spans="1:2" x14ac:dyDescent="0.5">
      <c r="A303">
        <v>526.45599365234375</v>
      </c>
      <c r="B303">
        <v>187</v>
      </c>
    </row>
    <row r="304" spans="1:2" x14ac:dyDescent="0.5">
      <c r="A304">
        <v>526.46600341796875</v>
      </c>
      <c r="B304">
        <v>318</v>
      </c>
    </row>
    <row r="305" spans="1:2" x14ac:dyDescent="0.5">
      <c r="A305">
        <v>526.47601318359375</v>
      </c>
      <c r="B305">
        <v>503.5</v>
      </c>
    </row>
    <row r="306" spans="1:2" x14ac:dyDescent="0.5">
      <c r="A306">
        <v>526.48602294921875</v>
      </c>
      <c r="B306">
        <v>465.70001220703125</v>
      </c>
    </row>
    <row r="307" spans="1:2" x14ac:dyDescent="0.5">
      <c r="A307">
        <v>526.4959716796875</v>
      </c>
      <c r="B307">
        <v>260.29998779296875</v>
      </c>
    </row>
    <row r="308" spans="1:2" x14ac:dyDescent="0.5">
      <c r="A308">
        <v>526.5059814453125</v>
      </c>
      <c r="B308">
        <v>149.80000305175781</v>
      </c>
    </row>
    <row r="309" spans="1:2" x14ac:dyDescent="0.5">
      <c r="A309">
        <v>526.5159912109375</v>
      </c>
      <c r="B309">
        <v>140.30000305175781</v>
      </c>
    </row>
    <row r="310" spans="1:2" x14ac:dyDescent="0.5">
      <c r="A310">
        <v>526.5260009765625</v>
      </c>
      <c r="B310">
        <v>164</v>
      </c>
    </row>
    <row r="311" spans="1:2" x14ac:dyDescent="0.5">
      <c r="A311">
        <v>526.5360107421875</v>
      </c>
      <c r="B311">
        <v>173.5</v>
      </c>
    </row>
    <row r="312" spans="1:2" x14ac:dyDescent="0.5">
      <c r="A312">
        <v>526.5460205078125</v>
      </c>
      <c r="B312">
        <v>131.5</v>
      </c>
    </row>
    <row r="313" spans="1:2" x14ac:dyDescent="0.5">
      <c r="A313">
        <v>526.5560302734375</v>
      </c>
      <c r="B313">
        <v>100</v>
      </c>
    </row>
    <row r="314" spans="1:2" x14ac:dyDescent="0.5">
      <c r="A314">
        <v>526.56597900390625</v>
      </c>
      <c r="B314">
        <v>122.80000305175781</v>
      </c>
    </row>
    <row r="315" spans="1:2" x14ac:dyDescent="0.5">
      <c r="A315">
        <v>526.57598876953125</v>
      </c>
      <c r="B315">
        <v>182</v>
      </c>
    </row>
    <row r="316" spans="1:2" x14ac:dyDescent="0.5">
      <c r="A316">
        <v>526.58599853515625</v>
      </c>
      <c r="B316">
        <v>247.80000305175781</v>
      </c>
    </row>
    <row r="317" spans="1:2" x14ac:dyDescent="0.5">
      <c r="A317">
        <v>526.59600830078125</v>
      </c>
      <c r="B317">
        <v>242</v>
      </c>
    </row>
    <row r="318" spans="1:2" x14ac:dyDescent="0.5">
      <c r="A318">
        <v>526.60601806640625</v>
      </c>
      <c r="B318">
        <v>183.30000305175781</v>
      </c>
    </row>
    <row r="319" spans="1:2" x14ac:dyDescent="0.5">
      <c r="A319">
        <v>526.61602783203125</v>
      </c>
      <c r="B319">
        <v>154.80000305175781</v>
      </c>
    </row>
    <row r="320" spans="1:2" x14ac:dyDescent="0.5">
      <c r="A320">
        <v>526.6259765625</v>
      </c>
      <c r="B320">
        <v>170.80000305175781</v>
      </c>
    </row>
    <row r="321" spans="1:2" x14ac:dyDescent="0.5">
      <c r="A321">
        <v>526.635986328125</v>
      </c>
      <c r="B321">
        <v>163.5</v>
      </c>
    </row>
    <row r="322" spans="1:2" x14ac:dyDescent="0.5">
      <c r="A322">
        <v>526.64599609375</v>
      </c>
      <c r="B322">
        <v>113</v>
      </c>
    </row>
    <row r="323" spans="1:2" x14ac:dyDescent="0.5">
      <c r="A323">
        <v>526.656005859375</v>
      </c>
      <c r="B323">
        <v>107.69999694824219</v>
      </c>
    </row>
    <row r="324" spans="1:2" x14ac:dyDescent="0.5">
      <c r="A324">
        <v>526.666015625</v>
      </c>
      <c r="B324">
        <v>123.19999694824219</v>
      </c>
    </row>
    <row r="325" spans="1:2" x14ac:dyDescent="0.5">
      <c r="A325">
        <v>526.676025390625</v>
      </c>
      <c r="B325">
        <v>110.69999694824219</v>
      </c>
    </row>
    <row r="326" spans="1:2" x14ac:dyDescent="0.5">
      <c r="A326">
        <v>526.68597412109375</v>
      </c>
      <c r="B326">
        <v>102.80000305175781</v>
      </c>
    </row>
    <row r="327" spans="1:2" x14ac:dyDescent="0.5">
      <c r="A327">
        <v>526.69598388671875</v>
      </c>
      <c r="B327">
        <v>107.69999694824219</v>
      </c>
    </row>
    <row r="328" spans="1:2" x14ac:dyDescent="0.5">
      <c r="A328">
        <v>526.70599365234375</v>
      </c>
      <c r="B328">
        <v>127.30000305175781</v>
      </c>
    </row>
    <row r="329" spans="1:2" x14ac:dyDescent="0.5">
      <c r="A329">
        <v>526.71600341796875</v>
      </c>
      <c r="B329">
        <v>175.19999694824219</v>
      </c>
    </row>
    <row r="330" spans="1:2" x14ac:dyDescent="0.5">
      <c r="A330">
        <v>526.72601318359375</v>
      </c>
      <c r="B330">
        <v>215.80000305175781</v>
      </c>
    </row>
    <row r="331" spans="1:2" x14ac:dyDescent="0.5">
      <c r="A331">
        <v>526.73602294921875</v>
      </c>
      <c r="B331">
        <v>209.19999694824219</v>
      </c>
    </row>
    <row r="332" spans="1:2" x14ac:dyDescent="0.5">
      <c r="A332">
        <v>526.7459716796875</v>
      </c>
      <c r="B332">
        <v>392.79998779296875</v>
      </c>
    </row>
    <row r="333" spans="1:2" x14ac:dyDescent="0.5">
      <c r="A333">
        <v>526.7559814453125</v>
      </c>
      <c r="B333">
        <v>1622</v>
      </c>
    </row>
    <row r="334" spans="1:2" x14ac:dyDescent="0.5">
      <c r="A334">
        <v>526.7659912109375</v>
      </c>
      <c r="B334">
        <v>9776</v>
      </c>
    </row>
    <row r="335" spans="1:2" x14ac:dyDescent="0.5">
      <c r="A335">
        <v>526.7760009765625</v>
      </c>
      <c r="B335">
        <v>39670</v>
      </c>
    </row>
    <row r="336" spans="1:2" x14ac:dyDescent="0.5">
      <c r="A336">
        <v>526.7860107421875</v>
      </c>
      <c r="B336">
        <v>74360</v>
      </c>
    </row>
    <row r="337" spans="1:2" x14ac:dyDescent="0.5">
      <c r="A337">
        <v>526.7960205078125</v>
      </c>
      <c r="B337">
        <v>66560</v>
      </c>
    </row>
    <row r="338" spans="1:2" x14ac:dyDescent="0.5">
      <c r="A338">
        <v>526.8060302734375</v>
      </c>
      <c r="B338">
        <v>28040</v>
      </c>
    </row>
    <row r="339" spans="1:2" x14ac:dyDescent="0.5">
      <c r="A339">
        <v>526.81597900390625</v>
      </c>
      <c r="B339">
        <v>5303</v>
      </c>
    </row>
    <row r="340" spans="1:2" x14ac:dyDescent="0.5">
      <c r="A340">
        <v>526.8270263671875</v>
      </c>
      <c r="B340">
        <v>1031</v>
      </c>
    </row>
    <row r="341" spans="1:2" x14ac:dyDescent="0.5">
      <c r="A341">
        <v>526.83697509765625</v>
      </c>
      <c r="B341">
        <v>645.20001220703125</v>
      </c>
    </row>
    <row r="342" spans="1:2" x14ac:dyDescent="0.5">
      <c r="A342">
        <v>526.84698486328125</v>
      </c>
      <c r="B342">
        <v>634.79998779296875</v>
      </c>
    </row>
    <row r="343" spans="1:2" x14ac:dyDescent="0.5">
      <c r="A343">
        <v>526.85699462890625</v>
      </c>
      <c r="B343">
        <v>654</v>
      </c>
    </row>
    <row r="344" spans="1:2" x14ac:dyDescent="0.5">
      <c r="A344">
        <v>526.86700439453125</v>
      </c>
      <c r="B344">
        <v>512.79998779296875</v>
      </c>
    </row>
    <row r="345" spans="1:2" x14ac:dyDescent="0.5">
      <c r="A345">
        <v>526.87701416015625</v>
      </c>
      <c r="B345">
        <v>364.29998779296875</v>
      </c>
    </row>
    <row r="346" spans="1:2" x14ac:dyDescent="0.5">
      <c r="A346">
        <v>526.88702392578125</v>
      </c>
      <c r="B346">
        <v>368.29998779296875</v>
      </c>
    </row>
    <row r="347" spans="1:2" x14ac:dyDescent="0.5">
      <c r="A347">
        <v>526.89697265625</v>
      </c>
      <c r="B347">
        <v>419.5</v>
      </c>
    </row>
    <row r="348" spans="1:2" x14ac:dyDescent="0.5">
      <c r="A348">
        <v>526.906982421875</v>
      </c>
      <c r="B348">
        <v>483.5</v>
      </c>
    </row>
    <row r="349" spans="1:2" x14ac:dyDescent="0.5">
      <c r="A349">
        <v>526.9169921875</v>
      </c>
      <c r="B349">
        <v>478.20001220703125</v>
      </c>
    </row>
    <row r="350" spans="1:2" x14ac:dyDescent="0.5">
      <c r="A350">
        <v>526.927001953125</v>
      </c>
      <c r="B350">
        <v>316.79998779296875</v>
      </c>
    </row>
    <row r="351" spans="1:2" x14ac:dyDescent="0.5">
      <c r="A351">
        <v>526.93701171875</v>
      </c>
      <c r="B351">
        <v>156</v>
      </c>
    </row>
    <row r="352" spans="1:2" x14ac:dyDescent="0.5">
      <c r="A352">
        <v>526.947021484375</v>
      </c>
      <c r="B352">
        <v>97.75</v>
      </c>
    </row>
    <row r="353" spans="1:2" x14ac:dyDescent="0.5">
      <c r="A353">
        <v>526.95697021484375</v>
      </c>
      <c r="B353">
        <v>134.30000305175781</v>
      </c>
    </row>
    <row r="354" spans="1:2" x14ac:dyDescent="0.5">
      <c r="A354">
        <v>526.96697998046875</v>
      </c>
      <c r="B354">
        <v>222.80000305175781</v>
      </c>
    </row>
    <row r="355" spans="1:2" x14ac:dyDescent="0.5">
      <c r="A355">
        <v>526.97698974609375</v>
      </c>
      <c r="B355">
        <v>241.80000305175781</v>
      </c>
    </row>
    <row r="356" spans="1:2" x14ac:dyDescent="0.5">
      <c r="A356">
        <v>526.98699951171875</v>
      </c>
      <c r="B356">
        <v>141.30000305175781</v>
      </c>
    </row>
    <row r="357" spans="1:2" x14ac:dyDescent="0.5">
      <c r="A357">
        <v>526.99700927734375</v>
      </c>
      <c r="B357">
        <v>53</v>
      </c>
    </row>
    <row r="358" spans="1:2" x14ac:dyDescent="0.5">
      <c r="A358">
        <v>527.00701904296875</v>
      </c>
      <c r="B358">
        <v>52.5</v>
      </c>
    </row>
    <row r="359" spans="1:2" x14ac:dyDescent="0.5">
      <c r="A359">
        <v>527.01702880859375</v>
      </c>
      <c r="B359">
        <v>69.25</v>
      </c>
    </row>
    <row r="360" spans="1:2" x14ac:dyDescent="0.5">
      <c r="A360">
        <v>527.0269775390625</v>
      </c>
      <c r="B360">
        <v>89.5</v>
      </c>
    </row>
    <row r="361" spans="1:2" x14ac:dyDescent="0.5">
      <c r="A361">
        <v>527.0369873046875</v>
      </c>
      <c r="B361">
        <v>139.80000305175781</v>
      </c>
    </row>
    <row r="362" spans="1:2" x14ac:dyDescent="0.5">
      <c r="A362">
        <v>527.0469970703125</v>
      </c>
      <c r="B362">
        <v>159.69999694824219</v>
      </c>
    </row>
    <row r="363" spans="1:2" x14ac:dyDescent="0.5">
      <c r="A363">
        <v>527.0570068359375</v>
      </c>
      <c r="B363">
        <v>111.30000305175781</v>
      </c>
    </row>
    <row r="364" spans="1:2" x14ac:dyDescent="0.5">
      <c r="A364">
        <v>527.0670166015625</v>
      </c>
      <c r="B364">
        <v>109.30000305175781</v>
      </c>
    </row>
    <row r="365" spans="1:2" x14ac:dyDescent="0.5">
      <c r="A365">
        <v>527.0770263671875</v>
      </c>
      <c r="B365">
        <v>167.30000305175781</v>
      </c>
    </row>
    <row r="366" spans="1:2" x14ac:dyDescent="0.5">
      <c r="A366">
        <v>527.08697509765625</v>
      </c>
      <c r="B366">
        <v>182.5</v>
      </c>
    </row>
    <row r="367" spans="1:2" x14ac:dyDescent="0.5">
      <c r="A367">
        <v>527.09698486328125</v>
      </c>
      <c r="B367">
        <v>147.5</v>
      </c>
    </row>
    <row r="368" spans="1:2" x14ac:dyDescent="0.5">
      <c r="A368">
        <v>527.10699462890625</v>
      </c>
      <c r="B368">
        <v>101.80000305175781</v>
      </c>
    </row>
    <row r="369" spans="1:2" x14ac:dyDescent="0.5">
      <c r="A369">
        <v>527.11700439453125</v>
      </c>
      <c r="B369">
        <v>71</v>
      </c>
    </row>
    <row r="370" spans="1:2" x14ac:dyDescent="0.5">
      <c r="A370">
        <v>527.12701416015625</v>
      </c>
      <c r="B370">
        <v>84</v>
      </c>
    </row>
    <row r="371" spans="1:2" x14ac:dyDescent="0.5">
      <c r="A371">
        <v>527.13702392578125</v>
      </c>
      <c r="B371">
        <v>105.30000305175781</v>
      </c>
    </row>
    <row r="372" spans="1:2" x14ac:dyDescent="0.5">
      <c r="A372">
        <v>527.14697265625</v>
      </c>
      <c r="B372">
        <v>79.75</v>
      </c>
    </row>
    <row r="373" spans="1:2" x14ac:dyDescent="0.5">
      <c r="A373">
        <v>527.156982421875</v>
      </c>
      <c r="B373">
        <v>50.25</v>
      </c>
    </row>
    <row r="374" spans="1:2" x14ac:dyDescent="0.5">
      <c r="A374">
        <v>527.1669921875</v>
      </c>
      <c r="B374">
        <v>31</v>
      </c>
    </row>
    <row r="375" spans="1:2" x14ac:dyDescent="0.5">
      <c r="A375">
        <v>527.177001953125</v>
      </c>
      <c r="B375">
        <v>10</v>
      </c>
    </row>
    <row r="376" spans="1:2" x14ac:dyDescent="0.5">
      <c r="A376">
        <v>527.18701171875</v>
      </c>
      <c r="B376">
        <v>9</v>
      </c>
    </row>
    <row r="377" spans="1:2" x14ac:dyDescent="0.5">
      <c r="A377">
        <v>527.197021484375</v>
      </c>
      <c r="B377">
        <v>34.75</v>
      </c>
    </row>
    <row r="378" spans="1:2" x14ac:dyDescent="0.5">
      <c r="A378">
        <v>527.20697021484375</v>
      </c>
      <c r="B378">
        <v>77.25</v>
      </c>
    </row>
    <row r="379" spans="1:2" x14ac:dyDescent="0.5">
      <c r="A379">
        <v>527.21697998046875</v>
      </c>
      <c r="B379">
        <v>86.5</v>
      </c>
    </row>
    <row r="380" spans="1:2" x14ac:dyDescent="0.5">
      <c r="A380">
        <v>527.22698974609375</v>
      </c>
      <c r="B380">
        <v>66.5</v>
      </c>
    </row>
    <row r="381" spans="1:2" x14ac:dyDescent="0.5">
      <c r="A381">
        <v>527.23699951171875</v>
      </c>
      <c r="B381">
        <v>124</v>
      </c>
    </row>
    <row r="382" spans="1:2" x14ac:dyDescent="0.5">
      <c r="A382">
        <v>527.24700927734375</v>
      </c>
      <c r="B382">
        <v>282.79998779296875</v>
      </c>
    </row>
    <row r="383" spans="1:2" x14ac:dyDescent="0.5">
      <c r="A383">
        <v>527.25799560546875</v>
      </c>
      <c r="B383">
        <v>817.5</v>
      </c>
    </row>
    <row r="384" spans="1:2" x14ac:dyDescent="0.5">
      <c r="A384">
        <v>527.26800537109375</v>
      </c>
      <c r="B384">
        <v>4101</v>
      </c>
    </row>
    <row r="385" spans="1:2" x14ac:dyDescent="0.5">
      <c r="A385">
        <v>527.27801513671875</v>
      </c>
      <c r="B385">
        <v>14500</v>
      </c>
    </row>
    <row r="386" spans="1:2" x14ac:dyDescent="0.5">
      <c r="A386">
        <v>527.28802490234375</v>
      </c>
      <c r="B386">
        <v>26690</v>
      </c>
    </row>
    <row r="387" spans="1:2" x14ac:dyDescent="0.5">
      <c r="A387">
        <v>527.2979736328125</v>
      </c>
      <c r="B387">
        <v>26030</v>
      </c>
    </row>
    <row r="388" spans="1:2" x14ac:dyDescent="0.5">
      <c r="A388">
        <v>527.3079833984375</v>
      </c>
      <c r="B388">
        <v>13780</v>
      </c>
    </row>
    <row r="389" spans="1:2" x14ac:dyDescent="0.5">
      <c r="A389">
        <v>527.3179931640625</v>
      </c>
      <c r="B389">
        <v>4137</v>
      </c>
    </row>
    <row r="390" spans="1:2" x14ac:dyDescent="0.5">
      <c r="A390">
        <v>527.3280029296875</v>
      </c>
      <c r="B390">
        <v>853.29998779296875</v>
      </c>
    </row>
    <row r="391" spans="1:2" x14ac:dyDescent="0.5">
      <c r="A391">
        <v>527.3380126953125</v>
      </c>
      <c r="B391">
        <v>178.30000305175781</v>
      </c>
    </row>
    <row r="392" spans="1:2" x14ac:dyDescent="0.5">
      <c r="A392">
        <v>527.3480224609375</v>
      </c>
      <c r="B392">
        <v>109.5</v>
      </c>
    </row>
    <row r="393" spans="1:2" x14ac:dyDescent="0.5">
      <c r="A393">
        <v>527.35797119140625</v>
      </c>
      <c r="B393">
        <v>113.5</v>
      </c>
    </row>
    <row r="394" spans="1:2" x14ac:dyDescent="0.5">
      <c r="A394">
        <v>527.36798095703125</v>
      </c>
      <c r="B394">
        <v>113</v>
      </c>
    </row>
    <row r="395" spans="1:2" x14ac:dyDescent="0.5">
      <c r="A395">
        <v>527.37799072265625</v>
      </c>
      <c r="B395">
        <v>86</v>
      </c>
    </row>
    <row r="396" spans="1:2" x14ac:dyDescent="0.5">
      <c r="A396">
        <v>527.38800048828125</v>
      </c>
      <c r="B396">
        <v>51.5</v>
      </c>
    </row>
    <row r="397" spans="1:2" x14ac:dyDescent="0.5">
      <c r="A397">
        <v>527.39801025390625</v>
      </c>
      <c r="B397">
        <v>68.75</v>
      </c>
    </row>
    <row r="398" spans="1:2" x14ac:dyDescent="0.5">
      <c r="A398">
        <v>527.40802001953125</v>
      </c>
      <c r="B398">
        <v>92.25</v>
      </c>
    </row>
    <row r="399" spans="1:2" x14ac:dyDescent="0.5">
      <c r="A399">
        <v>527.41802978515625</v>
      </c>
      <c r="B399">
        <v>62.75</v>
      </c>
    </row>
    <row r="400" spans="1:2" x14ac:dyDescent="0.5">
      <c r="A400">
        <v>527.427978515625</v>
      </c>
      <c r="B400">
        <v>45.5</v>
      </c>
    </row>
    <row r="401" spans="1:2" x14ac:dyDescent="0.5">
      <c r="A401">
        <v>527.43798828125</v>
      </c>
      <c r="B401">
        <v>70.75</v>
      </c>
    </row>
    <row r="402" spans="1:2" x14ac:dyDescent="0.5">
      <c r="A402">
        <v>527.447998046875</v>
      </c>
      <c r="B402">
        <v>75</v>
      </c>
    </row>
    <row r="403" spans="1:2" x14ac:dyDescent="0.5">
      <c r="A403">
        <v>527.4580078125</v>
      </c>
      <c r="B403">
        <v>51.25</v>
      </c>
    </row>
    <row r="404" spans="1:2" x14ac:dyDescent="0.5">
      <c r="A404">
        <v>527.468017578125</v>
      </c>
      <c r="B404">
        <v>51</v>
      </c>
    </row>
    <row r="405" spans="1:2" x14ac:dyDescent="0.5">
      <c r="A405">
        <v>527.47802734375</v>
      </c>
      <c r="B405">
        <v>54.5</v>
      </c>
    </row>
    <row r="406" spans="1:2" x14ac:dyDescent="0.5">
      <c r="A406">
        <v>527.48797607421875</v>
      </c>
      <c r="B406">
        <v>34.75</v>
      </c>
    </row>
    <row r="407" spans="1:2" x14ac:dyDescent="0.5">
      <c r="A407">
        <v>527.49798583984375</v>
      </c>
      <c r="B407">
        <v>41.5</v>
      </c>
    </row>
    <row r="408" spans="1:2" x14ac:dyDescent="0.5">
      <c r="A408">
        <v>527.50799560546875</v>
      </c>
      <c r="B408">
        <v>82</v>
      </c>
    </row>
    <row r="409" spans="1:2" x14ac:dyDescent="0.5">
      <c r="A409">
        <v>527.51800537109375</v>
      </c>
      <c r="B409">
        <v>112</v>
      </c>
    </row>
    <row r="410" spans="1:2" x14ac:dyDescent="0.5">
      <c r="A410">
        <v>527.52801513671875</v>
      </c>
      <c r="B410">
        <v>105.80000305175781</v>
      </c>
    </row>
    <row r="411" spans="1:2" x14ac:dyDescent="0.5">
      <c r="A411">
        <v>527.53802490234375</v>
      </c>
      <c r="B411">
        <v>63</v>
      </c>
    </row>
    <row r="412" spans="1:2" x14ac:dyDescent="0.5">
      <c r="A412">
        <v>527.5479736328125</v>
      </c>
      <c r="B412">
        <v>30.25</v>
      </c>
    </row>
    <row r="413" spans="1:2" x14ac:dyDescent="0.5">
      <c r="A413">
        <v>527.5579833984375</v>
      </c>
      <c r="B413">
        <v>40.5</v>
      </c>
    </row>
    <row r="414" spans="1:2" x14ac:dyDescent="0.5">
      <c r="A414">
        <v>527.5679931640625</v>
      </c>
      <c r="B414">
        <v>63.75</v>
      </c>
    </row>
    <row r="415" spans="1:2" x14ac:dyDescent="0.5">
      <c r="A415">
        <v>527.5780029296875</v>
      </c>
      <c r="B415">
        <v>64</v>
      </c>
    </row>
    <row r="416" spans="1:2" x14ac:dyDescent="0.5">
      <c r="A416">
        <v>527.5880126953125</v>
      </c>
      <c r="B416">
        <v>59.75</v>
      </c>
    </row>
    <row r="417" spans="1:2" x14ac:dyDescent="0.5">
      <c r="A417">
        <v>527.5980224609375</v>
      </c>
      <c r="B417">
        <v>77.5</v>
      </c>
    </row>
    <row r="418" spans="1:2" x14ac:dyDescent="0.5">
      <c r="A418">
        <v>527.60797119140625</v>
      </c>
      <c r="B418">
        <v>91.5</v>
      </c>
    </row>
    <row r="419" spans="1:2" x14ac:dyDescent="0.5">
      <c r="A419">
        <v>527.61798095703125</v>
      </c>
      <c r="B419">
        <v>72.25</v>
      </c>
    </row>
    <row r="420" spans="1:2" x14ac:dyDescent="0.5">
      <c r="A420">
        <v>527.62799072265625</v>
      </c>
      <c r="B420">
        <v>39.5</v>
      </c>
    </row>
    <row r="421" spans="1:2" x14ac:dyDescent="0.5">
      <c r="A421">
        <v>527.63800048828125</v>
      </c>
      <c r="B421">
        <v>30.75</v>
      </c>
    </row>
    <row r="422" spans="1:2" x14ac:dyDescent="0.5">
      <c r="A422">
        <v>527.64801025390625</v>
      </c>
      <c r="B422">
        <v>44.5</v>
      </c>
    </row>
    <row r="423" spans="1:2" x14ac:dyDescent="0.5">
      <c r="A423">
        <v>527.65899658203125</v>
      </c>
      <c r="B423">
        <v>64.25</v>
      </c>
    </row>
    <row r="424" spans="1:2" x14ac:dyDescent="0.5">
      <c r="A424">
        <v>527.66900634765625</v>
      </c>
      <c r="B424">
        <v>77.75</v>
      </c>
    </row>
    <row r="425" spans="1:2" x14ac:dyDescent="0.5">
      <c r="A425">
        <v>527.67901611328125</v>
      </c>
      <c r="B425">
        <v>76.5</v>
      </c>
    </row>
    <row r="426" spans="1:2" x14ac:dyDescent="0.5">
      <c r="A426">
        <v>527.68902587890625</v>
      </c>
      <c r="B426">
        <v>74.25</v>
      </c>
    </row>
    <row r="427" spans="1:2" x14ac:dyDescent="0.5">
      <c r="A427">
        <v>527.698974609375</v>
      </c>
      <c r="B427">
        <v>59.5</v>
      </c>
    </row>
    <row r="428" spans="1:2" x14ac:dyDescent="0.5">
      <c r="A428">
        <v>527.708984375</v>
      </c>
      <c r="B428">
        <v>36.5</v>
      </c>
    </row>
    <row r="429" spans="1:2" x14ac:dyDescent="0.5">
      <c r="A429">
        <v>527.718994140625</v>
      </c>
      <c r="B429">
        <v>48.5</v>
      </c>
    </row>
    <row r="430" spans="1:2" x14ac:dyDescent="0.5">
      <c r="A430">
        <v>527.72900390625</v>
      </c>
      <c r="B430">
        <v>116.30000305175781</v>
      </c>
    </row>
    <row r="431" spans="1:2" x14ac:dyDescent="0.5">
      <c r="A431">
        <v>527.739013671875</v>
      </c>
      <c r="B431">
        <v>176.80000305175781</v>
      </c>
    </row>
    <row r="432" spans="1:2" x14ac:dyDescent="0.5">
      <c r="A432">
        <v>527.7490234375</v>
      </c>
      <c r="B432">
        <v>214.80000305175781</v>
      </c>
    </row>
    <row r="433" spans="1:2" x14ac:dyDescent="0.5">
      <c r="A433">
        <v>527.75897216796875</v>
      </c>
      <c r="B433">
        <v>454.79998779296875</v>
      </c>
    </row>
    <row r="434" spans="1:2" x14ac:dyDescent="0.5">
      <c r="A434">
        <v>527.76898193359375</v>
      </c>
      <c r="B434">
        <v>1542</v>
      </c>
    </row>
    <row r="435" spans="1:2" x14ac:dyDescent="0.5">
      <c r="A435">
        <v>527.77899169921875</v>
      </c>
      <c r="B435">
        <v>4476</v>
      </c>
    </row>
    <row r="436" spans="1:2" x14ac:dyDescent="0.5">
      <c r="A436">
        <v>527.78900146484375</v>
      </c>
      <c r="B436">
        <v>7893</v>
      </c>
    </row>
    <row r="437" spans="1:2" x14ac:dyDescent="0.5">
      <c r="A437">
        <v>527.79901123046875</v>
      </c>
      <c r="B437">
        <v>8051</v>
      </c>
    </row>
    <row r="438" spans="1:2" x14ac:dyDescent="0.5">
      <c r="A438">
        <v>527.80902099609375</v>
      </c>
      <c r="B438">
        <v>4808</v>
      </c>
    </row>
    <row r="439" spans="1:2" x14ac:dyDescent="0.5">
      <c r="A439">
        <v>527.8189697265625</v>
      </c>
      <c r="B439">
        <v>1731</v>
      </c>
    </row>
    <row r="440" spans="1:2" x14ac:dyDescent="0.5">
      <c r="A440">
        <v>527.8289794921875</v>
      </c>
      <c r="B440">
        <v>493</v>
      </c>
    </row>
    <row r="441" spans="1:2" x14ac:dyDescent="0.5">
      <c r="A441">
        <v>527.8389892578125</v>
      </c>
      <c r="B441">
        <v>295.79998779296875</v>
      </c>
    </row>
    <row r="442" spans="1:2" x14ac:dyDescent="0.5">
      <c r="A442">
        <v>527.8489990234375</v>
      </c>
      <c r="B442">
        <v>304.70001220703125</v>
      </c>
    </row>
    <row r="443" spans="1:2" x14ac:dyDescent="0.5">
      <c r="A443">
        <v>527.8590087890625</v>
      </c>
      <c r="B443">
        <v>241.5</v>
      </c>
    </row>
    <row r="444" spans="1:2" x14ac:dyDescent="0.5">
      <c r="A444">
        <v>527.8690185546875</v>
      </c>
      <c r="B444">
        <v>137.69999694824219</v>
      </c>
    </row>
    <row r="445" spans="1:2" x14ac:dyDescent="0.5">
      <c r="A445">
        <v>527.8790283203125</v>
      </c>
      <c r="B445">
        <v>101</v>
      </c>
    </row>
    <row r="446" spans="1:2" x14ac:dyDescent="0.5">
      <c r="A446">
        <v>527.88897705078125</v>
      </c>
      <c r="B446">
        <v>93.25</v>
      </c>
    </row>
    <row r="447" spans="1:2" x14ac:dyDescent="0.5">
      <c r="A447">
        <v>527.89898681640625</v>
      </c>
      <c r="B447">
        <v>63.5</v>
      </c>
    </row>
    <row r="448" spans="1:2" x14ac:dyDescent="0.5">
      <c r="A448">
        <v>527.90899658203125</v>
      </c>
      <c r="B448">
        <v>43.5</v>
      </c>
    </row>
    <row r="449" spans="1:2" x14ac:dyDescent="0.5">
      <c r="A449">
        <v>527.91900634765625</v>
      </c>
      <c r="B449">
        <v>37</v>
      </c>
    </row>
    <row r="450" spans="1:2" x14ac:dyDescent="0.5">
      <c r="A450">
        <v>527.92901611328125</v>
      </c>
      <c r="B450">
        <v>38.25</v>
      </c>
    </row>
    <row r="451" spans="1:2" x14ac:dyDescent="0.5">
      <c r="A451">
        <v>527.93902587890625</v>
      </c>
      <c r="B451">
        <v>56</v>
      </c>
    </row>
    <row r="452" spans="1:2" x14ac:dyDescent="0.5">
      <c r="A452">
        <v>527.948974609375</v>
      </c>
      <c r="B452">
        <v>62</v>
      </c>
    </row>
    <row r="453" spans="1:2" x14ac:dyDescent="0.5">
      <c r="A453">
        <v>527.958984375</v>
      </c>
      <c r="B453">
        <v>67</v>
      </c>
    </row>
    <row r="454" spans="1:2" x14ac:dyDescent="0.5">
      <c r="A454">
        <v>527.969970703125</v>
      </c>
      <c r="B454">
        <v>108</v>
      </c>
    </row>
    <row r="455" spans="1:2" x14ac:dyDescent="0.5">
      <c r="A455">
        <v>527.97998046875</v>
      </c>
      <c r="B455">
        <v>111.30000305175781</v>
      </c>
    </row>
    <row r="456" spans="1:2" x14ac:dyDescent="0.5">
      <c r="A456">
        <v>527.989990234375</v>
      </c>
      <c r="B456">
        <v>99.75</v>
      </c>
    </row>
    <row r="457" spans="1:2" x14ac:dyDescent="0.5">
      <c r="A457">
        <v>528</v>
      </c>
      <c r="B457">
        <v>139.30000305175781</v>
      </c>
    </row>
    <row r="458" spans="1:2" x14ac:dyDescent="0.5">
      <c r="A458">
        <v>528.010009765625</v>
      </c>
      <c r="B458">
        <v>128.5</v>
      </c>
    </row>
    <row r="459" spans="1:2" x14ac:dyDescent="0.5">
      <c r="A459">
        <v>528.02001953125</v>
      </c>
      <c r="B459">
        <v>74.25</v>
      </c>
    </row>
    <row r="460" spans="1:2" x14ac:dyDescent="0.5">
      <c r="A460">
        <v>528.030029296875</v>
      </c>
      <c r="B460">
        <v>48.25</v>
      </c>
    </row>
    <row r="461" spans="1:2" x14ac:dyDescent="0.5">
      <c r="A461">
        <v>528.03997802734375</v>
      </c>
      <c r="B461">
        <v>49</v>
      </c>
    </row>
    <row r="462" spans="1:2" x14ac:dyDescent="0.5">
      <c r="A462">
        <v>528.04998779296875</v>
      </c>
      <c r="B462">
        <v>80</v>
      </c>
    </row>
    <row r="463" spans="1:2" x14ac:dyDescent="0.5">
      <c r="A463">
        <v>528.05999755859375</v>
      </c>
      <c r="B463">
        <v>106.69999694824219</v>
      </c>
    </row>
    <row r="464" spans="1:2" x14ac:dyDescent="0.5">
      <c r="A464">
        <v>528.07000732421875</v>
      </c>
      <c r="B464">
        <v>79.25</v>
      </c>
    </row>
    <row r="465" spans="1:2" x14ac:dyDescent="0.5">
      <c r="A465">
        <v>528.08001708984375</v>
      </c>
      <c r="B465">
        <v>33.5</v>
      </c>
    </row>
    <row r="466" spans="1:2" x14ac:dyDescent="0.5">
      <c r="A466">
        <v>528.09002685546875</v>
      </c>
      <c r="B466">
        <v>24.5</v>
      </c>
    </row>
    <row r="467" spans="1:2" x14ac:dyDescent="0.5">
      <c r="A467">
        <v>528.0999755859375</v>
      </c>
      <c r="B467">
        <v>45.25</v>
      </c>
    </row>
    <row r="468" spans="1:2" x14ac:dyDescent="0.5">
      <c r="A468">
        <v>528.1099853515625</v>
      </c>
      <c r="B468">
        <v>71.75</v>
      </c>
    </row>
    <row r="469" spans="1:2" x14ac:dyDescent="0.5">
      <c r="A469">
        <v>528.1199951171875</v>
      </c>
      <c r="B469">
        <v>72.5</v>
      </c>
    </row>
    <row r="470" spans="1:2" x14ac:dyDescent="0.5">
      <c r="A470">
        <v>528.1300048828125</v>
      </c>
      <c r="B470">
        <v>45</v>
      </c>
    </row>
    <row r="471" spans="1:2" x14ac:dyDescent="0.5">
      <c r="A471">
        <v>528.1400146484375</v>
      </c>
      <c r="B471">
        <v>28</v>
      </c>
    </row>
    <row r="472" spans="1:2" x14ac:dyDescent="0.5">
      <c r="A472">
        <v>528.1500244140625</v>
      </c>
      <c r="B472">
        <v>26.75</v>
      </c>
    </row>
    <row r="473" spans="1:2" x14ac:dyDescent="0.5">
      <c r="A473">
        <v>528.15997314453125</v>
      </c>
      <c r="B473">
        <v>24</v>
      </c>
    </row>
    <row r="474" spans="1:2" x14ac:dyDescent="0.5">
      <c r="A474">
        <v>528.16998291015625</v>
      </c>
      <c r="B474">
        <v>41.25</v>
      </c>
    </row>
    <row r="475" spans="1:2" x14ac:dyDescent="0.5">
      <c r="A475">
        <v>528.17999267578125</v>
      </c>
      <c r="B475">
        <v>68.5</v>
      </c>
    </row>
    <row r="476" spans="1:2" x14ac:dyDescent="0.5">
      <c r="A476">
        <v>528.19000244140625</v>
      </c>
      <c r="B476">
        <v>59.75</v>
      </c>
    </row>
    <row r="477" spans="1:2" x14ac:dyDescent="0.5">
      <c r="A477">
        <v>528.20001220703125</v>
      </c>
      <c r="B477">
        <v>37.75</v>
      </c>
    </row>
    <row r="478" spans="1:2" x14ac:dyDescent="0.5">
      <c r="A478">
        <v>528.21002197265625</v>
      </c>
      <c r="B478">
        <v>31</v>
      </c>
    </row>
    <row r="479" spans="1:2" x14ac:dyDescent="0.5">
      <c r="A479">
        <v>528.219970703125</v>
      </c>
      <c r="B479">
        <v>32.5</v>
      </c>
    </row>
    <row r="480" spans="1:2" x14ac:dyDescent="0.5">
      <c r="A480">
        <v>528.22998046875</v>
      </c>
      <c r="B480">
        <v>41.75</v>
      </c>
    </row>
    <row r="481" spans="1:2" x14ac:dyDescent="0.5">
      <c r="A481">
        <v>528.239990234375</v>
      </c>
      <c r="B481">
        <v>64.25</v>
      </c>
    </row>
    <row r="482" spans="1:2" x14ac:dyDescent="0.5">
      <c r="A482">
        <v>528.25</v>
      </c>
      <c r="B482">
        <v>82</v>
      </c>
    </row>
    <row r="483" spans="1:2" x14ac:dyDescent="0.5">
      <c r="A483">
        <v>528.260009765625</v>
      </c>
      <c r="B483">
        <v>131.5</v>
      </c>
    </row>
    <row r="484" spans="1:2" x14ac:dyDescent="0.5">
      <c r="A484">
        <v>528.27099609375</v>
      </c>
      <c r="B484">
        <v>456</v>
      </c>
    </row>
    <row r="485" spans="1:2" x14ac:dyDescent="0.5">
      <c r="A485">
        <v>528.281005859375</v>
      </c>
      <c r="B485">
        <v>1110</v>
      </c>
    </row>
    <row r="486" spans="1:2" x14ac:dyDescent="0.5">
      <c r="A486">
        <v>528.291015625</v>
      </c>
      <c r="B486">
        <v>1704</v>
      </c>
    </row>
    <row r="487" spans="1:2" x14ac:dyDescent="0.5">
      <c r="A487">
        <v>528.301025390625</v>
      </c>
      <c r="B487">
        <v>1756</v>
      </c>
    </row>
    <row r="488" spans="1:2" x14ac:dyDescent="0.5">
      <c r="A488">
        <v>528.31097412109375</v>
      </c>
      <c r="B488">
        <v>1188</v>
      </c>
    </row>
    <row r="489" spans="1:2" x14ac:dyDescent="0.5">
      <c r="A489">
        <v>528.32098388671875</v>
      </c>
      <c r="B489">
        <v>542.79998779296875</v>
      </c>
    </row>
    <row r="490" spans="1:2" x14ac:dyDescent="0.5">
      <c r="A490">
        <v>528.33099365234375</v>
      </c>
      <c r="B490">
        <v>236</v>
      </c>
    </row>
    <row r="491" spans="1:2" x14ac:dyDescent="0.5">
      <c r="A491">
        <v>528.34100341796875</v>
      </c>
      <c r="B491">
        <v>158.5</v>
      </c>
    </row>
    <row r="492" spans="1:2" x14ac:dyDescent="0.5">
      <c r="A492">
        <v>528.35101318359375</v>
      </c>
      <c r="B492">
        <v>124</v>
      </c>
    </row>
    <row r="493" spans="1:2" x14ac:dyDescent="0.5">
      <c r="A493">
        <v>528.36102294921875</v>
      </c>
      <c r="B493">
        <v>86.25</v>
      </c>
    </row>
    <row r="494" spans="1:2" x14ac:dyDescent="0.5">
      <c r="A494">
        <v>528.3709716796875</v>
      </c>
      <c r="B494">
        <v>61.25</v>
      </c>
    </row>
    <row r="495" spans="1:2" x14ac:dyDescent="0.5">
      <c r="A495">
        <v>528.3809814453125</v>
      </c>
      <c r="B495">
        <v>47.75</v>
      </c>
    </row>
    <row r="496" spans="1:2" x14ac:dyDescent="0.5">
      <c r="A496">
        <v>528.3909912109375</v>
      </c>
      <c r="B496">
        <v>42.25</v>
      </c>
    </row>
    <row r="497" spans="1:2" x14ac:dyDescent="0.5">
      <c r="A497">
        <v>528.4010009765625</v>
      </c>
      <c r="B497">
        <v>42.75</v>
      </c>
    </row>
    <row r="498" spans="1:2" x14ac:dyDescent="0.5">
      <c r="A498">
        <v>528.4110107421875</v>
      </c>
      <c r="B498">
        <v>31.5</v>
      </c>
    </row>
    <row r="499" spans="1:2" x14ac:dyDescent="0.5">
      <c r="A499">
        <v>528.4210205078125</v>
      </c>
      <c r="B499">
        <v>17.25</v>
      </c>
    </row>
    <row r="500" spans="1:2" x14ac:dyDescent="0.5">
      <c r="A500">
        <v>528.4310302734375</v>
      </c>
      <c r="B500">
        <v>18</v>
      </c>
    </row>
    <row r="501" spans="1:2" x14ac:dyDescent="0.5">
      <c r="A501">
        <v>528.44097900390625</v>
      </c>
      <c r="B501">
        <v>27.5</v>
      </c>
    </row>
    <row r="502" spans="1:2" x14ac:dyDescent="0.5">
      <c r="A502">
        <v>528.45098876953125</v>
      </c>
      <c r="B502">
        <v>37</v>
      </c>
    </row>
    <row r="503" spans="1:2" x14ac:dyDescent="0.5">
      <c r="A503">
        <v>528.46099853515625</v>
      </c>
      <c r="B503">
        <v>30</v>
      </c>
    </row>
    <row r="504" spans="1:2" x14ac:dyDescent="0.5">
      <c r="A504">
        <v>528.47100830078125</v>
      </c>
      <c r="B504">
        <v>10.25</v>
      </c>
    </row>
    <row r="505" spans="1:2" x14ac:dyDescent="0.5">
      <c r="A505">
        <v>528.48101806640625</v>
      </c>
      <c r="B505">
        <v>5.25</v>
      </c>
    </row>
    <row r="506" spans="1:2" x14ac:dyDescent="0.5">
      <c r="A506">
        <v>528.49102783203125</v>
      </c>
      <c r="B506">
        <v>18.75</v>
      </c>
    </row>
    <row r="507" spans="1:2" x14ac:dyDescent="0.5">
      <c r="A507">
        <v>528.5009765625</v>
      </c>
      <c r="B507">
        <v>29</v>
      </c>
    </row>
    <row r="508" spans="1:2" x14ac:dyDescent="0.5">
      <c r="A508">
        <v>528.510986328125</v>
      </c>
      <c r="B508">
        <v>20.75</v>
      </c>
    </row>
    <row r="509" spans="1:2" x14ac:dyDescent="0.5">
      <c r="A509">
        <v>528.52099609375</v>
      </c>
      <c r="B509">
        <v>10</v>
      </c>
    </row>
    <row r="510" spans="1:2" x14ac:dyDescent="0.5">
      <c r="A510">
        <v>528.531005859375</v>
      </c>
      <c r="B510">
        <v>16.75</v>
      </c>
    </row>
    <row r="511" spans="1:2" x14ac:dyDescent="0.5">
      <c r="A511">
        <v>528.541015625</v>
      </c>
      <c r="B511">
        <v>20.75</v>
      </c>
    </row>
    <row r="512" spans="1:2" x14ac:dyDescent="0.5">
      <c r="A512">
        <v>528.552001953125</v>
      </c>
      <c r="B512">
        <v>9</v>
      </c>
    </row>
    <row r="513" spans="1:2" x14ac:dyDescent="0.5">
      <c r="A513">
        <v>528.56201171875</v>
      </c>
      <c r="B513">
        <v>15.75</v>
      </c>
    </row>
    <row r="514" spans="1:2" x14ac:dyDescent="0.5">
      <c r="A514">
        <v>528.572021484375</v>
      </c>
      <c r="B514">
        <v>31.75</v>
      </c>
    </row>
    <row r="515" spans="1:2" x14ac:dyDescent="0.5">
      <c r="A515">
        <v>528.58197021484375</v>
      </c>
      <c r="B515">
        <v>44</v>
      </c>
    </row>
    <row r="516" spans="1:2" x14ac:dyDescent="0.5">
      <c r="A516">
        <v>528.59197998046875</v>
      </c>
      <c r="B516">
        <v>62.25</v>
      </c>
    </row>
    <row r="517" spans="1:2" x14ac:dyDescent="0.5">
      <c r="A517">
        <v>528.60198974609375</v>
      </c>
      <c r="B517">
        <v>50.25</v>
      </c>
    </row>
    <row r="518" spans="1:2" x14ac:dyDescent="0.5">
      <c r="A518">
        <v>528.61199951171875</v>
      </c>
      <c r="B518">
        <v>20.75</v>
      </c>
    </row>
    <row r="519" spans="1:2" x14ac:dyDescent="0.5">
      <c r="A519">
        <v>528.62200927734375</v>
      </c>
      <c r="B519">
        <v>19.5</v>
      </c>
    </row>
    <row r="520" spans="1:2" x14ac:dyDescent="0.5">
      <c r="A520">
        <v>528.63201904296875</v>
      </c>
      <c r="B520">
        <v>30.75</v>
      </c>
    </row>
    <row r="521" spans="1:2" x14ac:dyDescent="0.5">
      <c r="A521">
        <v>528.64202880859375</v>
      </c>
      <c r="B521">
        <v>20</v>
      </c>
    </row>
    <row r="522" spans="1:2" x14ac:dyDescent="0.5">
      <c r="A522">
        <v>528.6519775390625</v>
      </c>
      <c r="B522">
        <v>3.25</v>
      </c>
    </row>
    <row r="523" spans="1:2" x14ac:dyDescent="0.5">
      <c r="A523">
        <v>528.6619873046875</v>
      </c>
      <c r="B523">
        <v>0.75</v>
      </c>
    </row>
    <row r="524" spans="1:2" x14ac:dyDescent="0.5">
      <c r="A524">
        <v>528.6719970703125</v>
      </c>
      <c r="B524">
        <v>17</v>
      </c>
    </row>
    <row r="525" spans="1:2" x14ac:dyDescent="0.5">
      <c r="A525">
        <v>528.6820068359375</v>
      </c>
      <c r="B525">
        <v>49.75</v>
      </c>
    </row>
    <row r="526" spans="1:2" x14ac:dyDescent="0.5">
      <c r="A526">
        <v>528.6920166015625</v>
      </c>
      <c r="B526">
        <v>68.25</v>
      </c>
    </row>
    <row r="527" spans="1:2" x14ac:dyDescent="0.5">
      <c r="A527">
        <v>528.7020263671875</v>
      </c>
      <c r="B527">
        <v>79.5</v>
      </c>
    </row>
    <row r="528" spans="1:2" x14ac:dyDescent="0.5">
      <c r="A528">
        <v>528.71197509765625</v>
      </c>
      <c r="B528">
        <v>74.25</v>
      </c>
    </row>
    <row r="529" spans="1:2" x14ac:dyDescent="0.5">
      <c r="A529">
        <v>528.72198486328125</v>
      </c>
      <c r="B529">
        <v>58</v>
      </c>
    </row>
    <row r="530" spans="1:2" x14ac:dyDescent="0.5">
      <c r="A530">
        <v>528.73199462890625</v>
      </c>
      <c r="B530">
        <v>99.5</v>
      </c>
    </row>
    <row r="531" spans="1:2" x14ac:dyDescent="0.5">
      <c r="A531">
        <v>528.74200439453125</v>
      </c>
      <c r="B531">
        <v>154.5</v>
      </c>
    </row>
    <row r="532" spans="1:2" x14ac:dyDescent="0.5">
      <c r="A532">
        <v>528.75201416015625</v>
      </c>
      <c r="B532">
        <v>190.80000305175781</v>
      </c>
    </row>
    <row r="533" spans="1:2" x14ac:dyDescent="0.5">
      <c r="A533">
        <v>528.76202392578125</v>
      </c>
      <c r="B533">
        <v>210.69999694824219</v>
      </c>
    </row>
    <row r="534" spans="1:2" x14ac:dyDescent="0.5">
      <c r="A534">
        <v>528.77197265625</v>
      </c>
      <c r="B534">
        <v>243.80000305175781</v>
      </c>
    </row>
    <row r="535" spans="1:2" x14ac:dyDescent="0.5">
      <c r="A535">
        <v>528.781982421875</v>
      </c>
      <c r="B535">
        <v>454.29998779296875</v>
      </c>
    </row>
    <row r="536" spans="1:2" x14ac:dyDescent="0.5">
      <c r="A536">
        <v>528.7919921875</v>
      </c>
      <c r="B536">
        <v>718.79998779296875</v>
      </c>
    </row>
    <row r="537" spans="1:2" x14ac:dyDescent="0.5">
      <c r="A537">
        <v>528.802001953125</v>
      </c>
      <c r="B537">
        <v>804</v>
      </c>
    </row>
    <row r="538" spans="1:2" x14ac:dyDescent="0.5">
      <c r="A538">
        <v>528.81201171875</v>
      </c>
      <c r="B538">
        <v>688</v>
      </c>
    </row>
    <row r="539" spans="1:2" x14ac:dyDescent="0.5">
      <c r="A539">
        <v>528.822998046875</v>
      </c>
      <c r="B539">
        <v>463.29998779296875</v>
      </c>
    </row>
    <row r="540" spans="1:2" x14ac:dyDescent="0.5">
      <c r="A540">
        <v>528.8330078125</v>
      </c>
      <c r="B540">
        <v>369.5</v>
      </c>
    </row>
    <row r="541" spans="1:2" x14ac:dyDescent="0.5">
      <c r="A541">
        <v>528.843017578125</v>
      </c>
      <c r="B541">
        <v>404.29998779296875</v>
      </c>
    </row>
    <row r="542" spans="1:2" x14ac:dyDescent="0.5">
      <c r="A542">
        <v>528.85302734375</v>
      </c>
      <c r="B542">
        <v>375.70001220703125</v>
      </c>
    </row>
    <row r="543" spans="1:2" x14ac:dyDescent="0.5">
      <c r="A543">
        <v>528.86297607421875</v>
      </c>
      <c r="B543">
        <v>277</v>
      </c>
    </row>
    <row r="544" spans="1:2" x14ac:dyDescent="0.5">
      <c r="A544">
        <v>528.87298583984375</v>
      </c>
      <c r="B544">
        <v>191.5</v>
      </c>
    </row>
    <row r="545" spans="1:2" x14ac:dyDescent="0.5">
      <c r="A545">
        <v>528.88299560546875</v>
      </c>
      <c r="B545">
        <v>137.30000305175781</v>
      </c>
    </row>
    <row r="546" spans="1:2" x14ac:dyDescent="0.5">
      <c r="A546">
        <v>528.89300537109375</v>
      </c>
      <c r="B546">
        <v>100.5</v>
      </c>
    </row>
    <row r="547" spans="1:2" x14ac:dyDescent="0.5">
      <c r="A547">
        <v>528.90301513671875</v>
      </c>
      <c r="B547">
        <v>81.5</v>
      </c>
    </row>
    <row r="548" spans="1:2" x14ac:dyDescent="0.5">
      <c r="A548">
        <v>528.91302490234375</v>
      </c>
      <c r="B548">
        <v>60</v>
      </c>
    </row>
    <row r="549" spans="1:2" x14ac:dyDescent="0.5">
      <c r="A549">
        <v>528.9229736328125</v>
      </c>
      <c r="B549">
        <v>40.5</v>
      </c>
    </row>
    <row r="550" spans="1:2" x14ac:dyDescent="0.5">
      <c r="A550">
        <v>528.9329833984375</v>
      </c>
      <c r="B550">
        <v>30.5</v>
      </c>
    </row>
    <row r="551" spans="1:2" x14ac:dyDescent="0.5">
      <c r="A551">
        <v>528.9429931640625</v>
      </c>
      <c r="B551">
        <v>22</v>
      </c>
    </row>
    <row r="552" spans="1:2" x14ac:dyDescent="0.5">
      <c r="A552">
        <v>528.9530029296875</v>
      </c>
      <c r="B552">
        <v>17.25</v>
      </c>
    </row>
    <row r="553" spans="1:2" x14ac:dyDescent="0.5">
      <c r="A553">
        <v>528.9630126953125</v>
      </c>
      <c r="B553">
        <v>31</v>
      </c>
    </row>
    <row r="554" spans="1:2" x14ac:dyDescent="0.5">
      <c r="A554">
        <v>528.9730224609375</v>
      </c>
      <c r="B554">
        <v>75.75</v>
      </c>
    </row>
    <row r="555" spans="1:2" x14ac:dyDescent="0.5">
      <c r="A555">
        <v>528.98297119140625</v>
      </c>
      <c r="B555">
        <v>99</v>
      </c>
    </row>
    <row r="556" spans="1:2" x14ac:dyDescent="0.5">
      <c r="A556">
        <v>528.99298095703125</v>
      </c>
      <c r="B556">
        <v>77.25</v>
      </c>
    </row>
    <row r="557" spans="1:2" x14ac:dyDescent="0.5">
      <c r="A557">
        <v>529.00299072265625</v>
      </c>
      <c r="B557">
        <v>60</v>
      </c>
    </row>
    <row r="558" spans="1:2" x14ac:dyDescent="0.5">
      <c r="A558">
        <v>529.01300048828125</v>
      </c>
      <c r="B558">
        <v>61</v>
      </c>
    </row>
    <row r="559" spans="1:2" x14ac:dyDescent="0.5">
      <c r="A559">
        <v>529.02301025390625</v>
      </c>
      <c r="B559">
        <v>58</v>
      </c>
    </row>
    <row r="560" spans="1:2" x14ac:dyDescent="0.5">
      <c r="A560">
        <v>529.03302001953125</v>
      </c>
      <c r="B560">
        <v>43.5</v>
      </c>
    </row>
    <row r="561" spans="1:2" x14ac:dyDescent="0.5">
      <c r="A561">
        <v>529.04302978515625</v>
      </c>
      <c r="B561">
        <v>47.5</v>
      </c>
    </row>
    <row r="562" spans="1:2" x14ac:dyDescent="0.5">
      <c r="A562">
        <v>529.052978515625</v>
      </c>
      <c r="B562">
        <v>65</v>
      </c>
    </row>
    <row r="563" spans="1:2" x14ac:dyDescent="0.5">
      <c r="A563">
        <v>529.06298828125</v>
      </c>
      <c r="B563">
        <v>71.5</v>
      </c>
    </row>
    <row r="564" spans="1:2" x14ac:dyDescent="0.5">
      <c r="A564">
        <v>529.072998046875</v>
      </c>
      <c r="B564">
        <v>62.75</v>
      </c>
    </row>
    <row r="565" spans="1:2" x14ac:dyDescent="0.5">
      <c r="A565">
        <v>529.0830078125</v>
      </c>
      <c r="B565">
        <v>30.25</v>
      </c>
    </row>
    <row r="566" spans="1:2" x14ac:dyDescent="0.5">
      <c r="A566">
        <v>529.093994140625</v>
      </c>
      <c r="B566">
        <v>8</v>
      </c>
    </row>
    <row r="567" spans="1:2" x14ac:dyDescent="0.5">
      <c r="A567">
        <v>529.10400390625</v>
      </c>
      <c r="B567">
        <v>8.25</v>
      </c>
    </row>
    <row r="568" spans="1:2" x14ac:dyDescent="0.5">
      <c r="A568">
        <v>529.114013671875</v>
      </c>
      <c r="B568">
        <v>9.25</v>
      </c>
    </row>
    <row r="569" spans="1:2" x14ac:dyDescent="0.5">
      <c r="A569">
        <v>529.1240234375</v>
      </c>
      <c r="B569">
        <v>23.25</v>
      </c>
    </row>
    <row r="570" spans="1:2" x14ac:dyDescent="0.5">
      <c r="A570">
        <v>529.13397216796875</v>
      </c>
      <c r="B570">
        <v>37.5</v>
      </c>
    </row>
    <row r="571" spans="1:2" x14ac:dyDescent="0.5">
      <c r="A571">
        <v>529.14398193359375</v>
      </c>
      <c r="B571">
        <v>28</v>
      </c>
    </row>
    <row r="572" spans="1:2" x14ac:dyDescent="0.5">
      <c r="A572">
        <v>529.15399169921875</v>
      </c>
      <c r="B572">
        <v>24.5</v>
      </c>
    </row>
    <row r="573" spans="1:2" x14ac:dyDescent="0.5">
      <c r="A573">
        <v>529.16400146484375</v>
      </c>
      <c r="B573">
        <v>39.75</v>
      </c>
    </row>
    <row r="574" spans="1:2" x14ac:dyDescent="0.5">
      <c r="A574">
        <v>529.17401123046875</v>
      </c>
      <c r="B574">
        <v>38.5</v>
      </c>
    </row>
    <row r="575" spans="1:2" x14ac:dyDescent="0.5">
      <c r="A575">
        <v>529.18402099609375</v>
      </c>
      <c r="B575">
        <v>31</v>
      </c>
    </row>
    <row r="576" spans="1:2" x14ac:dyDescent="0.5">
      <c r="A576">
        <v>529.1939697265625</v>
      </c>
      <c r="B576">
        <v>34.5</v>
      </c>
    </row>
    <row r="577" spans="1:2" x14ac:dyDescent="0.5">
      <c r="A577">
        <v>529.2039794921875</v>
      </c>
      <c r="B577">
        <v>23.5</v>
      </c>
    </row>
    <row r="578" spans="1:2" x14ac:dyDescent="0.5">
      <c r="A578">
        <v>529.2139892578125</v>
      </c>
      <c r="B578">
        <v>20.5</v>
      </c>
    </row>
    <row r="579" spans="1:2" x14ac:dyDescent="0.5">
      <c r="A579">
        <v>529.2239990234375</v>
      </c>
      <c r="B579">
        <v>54</v>
      </c>
    </row>
    <row r="580" spans="1:2" x14ac:dyDescent="0.5">
      <c r="A580">
        <v>529.2340087890625</v>
      </c>
      <c r="B580">
        <v>69.75</v>
      </c>
    </row>
    <row r="581" spans="1:2" x14ac:dyDescent="0.5">
      <c r="A581">
        <v>529.2440185546875</v>
      </c>
      <c r="B581">
        <v>45</v>
      </c>
    </row>
    <row r="582" spans="1:2" x14ac:dyDescent="0.5">
      <c r="A582">
        <v>529.2540283203125</v>
      </c>
      <c r="B582">
        <v>71.5</v>
      </c>
    </row>
    <row r="583" spans="1:2" x14ac:dyDescent="0.5">
      <c r="A583">
        <v>529.26397705078125</v>
      </c>
      <c r="B583">
        <v>110.69999694824219</v>
      </c>
    </row>
    <row r="584" spans="1:2" x14ac:dyDescent="0.5">
      <c r="A584">
        <v>529.27398681640625</v>
      </c>
      <c r="B584">
        <v>75.5</v>
      </c>
    </row>
    <row r="585" spans="1:2" x14ac:dyDescent="0.5">
      <c r="A585">
        <v>529.28399658203125</v>
      </c>
      <c r="B585">
        <v>105</v>
      </c>
    </row>
    <row r="586" spans="1:2" x14ac:dyDescent="0.5">
      <c r="A586">
        <v>529.29400634765625</v>
      </c>
      <c r="B586">
        <v>213.19999694824219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25"/>
  <sheetViews>
    <sheetView topLeftCell="A10" workbookViewId="0">
      <selection activeCell="H18" sqref="H18"/>
    </sheetView>
  </sheetViews>
  <sheetFormatPr defaultRowHeight="14.35" x14ac:dyDescent="0.5"/>
  <cols>
    <col min="1" max="10" width="12.703125" style="1" customWidth="1"/>
    <col min="11" max="20" width="9.1171875" style="1"/>
  </cols>
  <sheetData>
    <row r="1" spans="1:14" x14ac:dyDescent="0.5">
      <c r="A1" s="1" t="s">
        <v>15</v>
      </c>
    </row>
    <row r="2" spans="1:14" x14ac:dyDescent="0.5">
      <c r="A2" s="1" t="s">
        <v>16</v>
      </c>
      <c r="B2" s="1" t="s">
        <v>17</v>
      </c>
      <c r="C2" s="1" t="s">
        <v>18</v>
      </c>
      <c r="D2" s="1" t="s">
        <v>19</v>
      </c>
      <c r="E2" s="1" t="s">
        <v>447</v>
      </c>
      <c r="F2" s="1" t="s">
        <v>448</v>
      </c>
      <c r="N2" s="1" t="s">
        <v>449</v>
      </c>
    </row>
    <row r="3" spans="1:14" x14ac:dyDescent="0.5">
      <c r="A3" s="1">
        <v>0</v>
      </c>
      <c r="B3" s="1">
        <v>1046.1093641406251</v>
      </c>
      <c r="C3" s="1">
        <f t="shared" ref="C3:C25" si="0">B3-B$3</f>
        <v>0</v>
      </c>
      <c r="D3" s="1">
        <v>2.601318359375</v>
      </c>
      <c r="E3" s="1">
        <v>1.0000000000003631E-7</v>
      </c>
      <c r="F3" s="1">
        <v>1.0000000000003635E-7</v>
      </c>
      <c r="N3" s="1">
        <v>1.0000000000000004</v>
      </c>
    </row>
    <row r="4" spans="1:14" x14ac:dyDescent="0.5">
      <c r="A4" s="1">
        <v>1</v>
      </c>
      <c r="B4" s="1">
        <v>1047.7652479296876</v>
      </c>
      <c r="C4" s="1">
        <f t="shared" si="0"/>
        <v>1.6558837890625</v>
      </c>
      <c r="D4" s="1">
        <v>5.523681640625</v>
      </c>
      <c r="E4" s="1">
        <v>0.28944250198066074</v>
      </c>
      <c r="F4" s="1">
        <v>1.5922607641297646</v>
      </c>
      <c r="N4" s="1">
        <v>5.5011297692422252</v>
      </c>
    </row>
    <row r="5" spans="1:14" x14ac:dyDescent="0.5">
      <c r="A5" s="1">
        <v>2</v>
      </c>
      <c r="B5" s="1">
        <v>1049.3243299609376</v>
      </c>
      <c r="C5" s="1">
        <f t="shared" si="0"/>
        <v>3.2149658203125</v>
      </c>
      <c r="D5" s="1">
        <v>6.10400390625</v>
      </c>
      <c r="E5" s="1">
        <v>0.5324744275061144</v>
      </c>
      <c r="F5" s="1">
        <v>3.1283607517594025</v>
      </c>
      <c r="N5" s="1">
        <v>5.8751380163200038</v>
      </c>
    </row>
    <row r="6" spans="1:14" x14ac:dyDescent="0.5">
      <c r="A6" s="1">
        <v>3</v>
      </c>
      <c r="B6" s="1">
        <v>1050.9551893359376</v>
      </c>
      <c r="C6" s="1">
        <f t="shared" si="0"/>
        <v>4.8458251953125</v>
      </c>
      <c r="D6" s="1">
        <v>6.5157470703125</v>
      </c>
      <c r="E6" s="1">
        <v>0.7009309238943956</v>
      </c>
      <c r="F6" s="1">
        <v>4.654539225129434</v>
      </c>
      <c r="N6" s="1">
        <v>6.6405105930676571</v>
      </c>
    </row>
    <row r="7" spans="1:14" x14ac:dyDescent="0.5">
      <c r="A7" s="1">
        <v>4</v>
      </c>
      <c r="B7" s="1">
        <v>1048.8859754687501</v>
      </c>
      <c r="C7" s="1">
        <f t="shared" si="0"/>
        <v>2.776611328125</v>
      </c>
      <c r="D7" s="1">
        <v>8.931640625</v>
      </c>
      <c r="E7" s="1">
        <v>3.343759384071188E-3</v>
      </c>
      <c r="F7" s="1">
        <v>4.4930301738876195E-2</v>
      </c>
      <c r="N7" s="1">
        <v>13.437061874999927</v>
      </c>
    </row>
    <row r="8" spans="1:14" x14ac:dyDescent="0.5">
      <c r="A8" s="1">
        <v>5</v>
      </c>
      <c r="B8" s="1">
        <v>1046.8721815234376</v>
      </c>
      <c r="C8" s="1">
        <f t="shared" si="0"/>
        <v>0.7628173828125</v>
      </c>
      <c r="D8" s="1">
        <v>4.7017822265625</v>
      </c>
      <c r="E8" s="1">
        <v>8.8414746089653273E-2</v>
      </c>
      <c r="F8" s="1">
        <v>0.4758380924623356</v>
      </c>
      <c r="N8" s="1">
        <v>5.3818860937499258</v>
      </c>
    </row>
    <row r="9" spans="1:14" x14ac:dyDescent="0.5">
      <c r="A9" s="1">
        <v>6</v>
      </c>
      <c r="B9" s="1">
        <v>1047.6787000781251</v>
      </c>
      <c r="C9" s="1">
        <f t="shared" si="0"/>
        <v>1.5693359375</v>
      </c>
      <c r="D9" s="1">
        <v>6.5218505859375</v>
      </c>
      <c r="E9" s="1">
        <v>5.3748670088311488E-2</v>
      </c>
      <c r="F9" s="1">
        <v>0.46266641896983723</v>
      </c>
      <c r="N9" s="1">
        <v>8.6079603124999267</v>
      </c>
    </row>
    <row r="10" spans="1:14" x14ac:dyDescent="0.5">
      <c r="A10" s="1">
        <v>7</v>
      </c>
      <c r="B10" s="1">
        <v>1048.2949110156251</v>
      </c>
      <c r="C10" s="1">
        <f t="shared" si="0"/>
        <v>2.185546875</v>
      </c>
      <c r="D10" s="1">
        <v>7.8597412109375</v>
      </c>
      <c r="E10" s="1">
        <v>1.0799857218733786E-2</v>
      </c>
      <c r="F10" s="1">
        <v>0.11958470288601462</v>
      </c>
      <c r="N10" s="1">
        <v>11.072804062499927</v>
      </c>
    </row>
    <row r="11" spans="1:14" x14ac:dyDescent="0.5">
      <c r="A11" s="1">
        <v>8</v>
      </c>
      <c r="B11" s="1">
        <v>1049.8621717578126</v>
      </c>
      <c r="C11" s="1">
        <f t="shared" si="0"/>
        <v>3.7528076171875</v>
      </c>
      <c r="D11" s="1">
        <v>9.466552734375</v>
      </c>
      <c r="E11" s="1">
        <v>0.23982391337018572</v>
      </c>
      <c r="F11" s="1">
        <v>4.1589896201014946</v>
      </c>
      <c r="N11" s="1">
        <v>17.341847031249927</v>
      </c>
    </row>
    <row r="12" spans="1:14" x14ac:dyDescent="0.5">
      <c r="A12" s="1">
        <v>9</v>
      </c>
      <c r="B12" s="1">
        <v>1048.5648084765626</v>
      </c>
      <c r="C12" s="1">
        <f t="shared" si="0"/>
        <v>2.4554443359375</v>
      </c>
      <c r="D12" s="1">
        <v>6.87744140625</v>
      </c>
      <c r="E12" s="1">
        <v>0.20627843541352217</v>
      </c>
      <c r="F12" s="1">
        <v>2.506776801510056</v>
      </c>
      <c r="N12" s="1">
        <v>12.152393906249927</v>
      </c>
    </row>
    <row r="13" spans="1:14" x14ac:dyDescent="0.5">
      <c r="A13" s="1">
        <v>10</v>
      </c>
      <c r="B13" s="1">
        <v>1049.3112684375001</v>
      </c>
      <c r="C13" s="1">
        <f t="shared" si="0"/>
        <v>3.201904296875</v>
      </c>
      <c r="D13" s="1">
        <v>8.634033203125</v>
      </c>
      <c r="E13" s="1">
        <v>0.21218703791530258</v>
      </c>
      <c r="F13" s="1">
        <v>3.2121369786819471</v>
      </c>
      <c r="N13" s="1">
        <v>15.138233749999925</v>
      </c>
    </row>
    <row r="14" spans="1:14" x14ac:dyDescent="0.5">
      <c r="A14" s="1">
        <v>11</v>
      </c>
      <c r="B14" s="1">
        <v>1050.7381483203126</v>
      </c>
      <c r="C14" s="1">
        <f t="shared" si="0"/>
        <v>4.6287841796875</v>
      </c>
      <c r="D14" s="1">
        <v>8.2418212890625</v>
      </c>
      <c r="E14" s="1">
        <v>0.29079326146782131</v>
      </c>
      <c r="F14" s="1">
        <v>4.6864904924201376</v>
      </c>
      <c r="N14" s="1">
        <v>16.116227964721034</v>
      </c>
    </row>
    <row r="15" spans="1:14" x14ac:dyDescent="0.5">
      <c r="A15" s="1">
        <v>12</v>
      </c>
      <c r="B15" s="1">
        <v>1050.2715955859376</v>
      </c>
      <c r="C15" s="1">
        <f t="shared" si="0"/>
        <v>4.1622314453125</v>
      </c>
      <c r="D15" s="1">
        <v>7.304443359375</v>
      </c>
      <c r="E15" s="1">
        <v>0.9900000000000001</v>
      </c>
      <c r="F15" s="1">
        <v>2.1333780608196764</v>
      </c>
      <c r="N15" s="1">
        <v>2.1549273341612891</v>
      </c>
    </row>
    <row r="16" spans="1:14" x14ac:dyDescent="0.5">
      <c r="A16" s="1">
        <v>13</v>
      </c>
      <c r="B16" s="1">
        <v>1051.5395399218751</v>
      </c>
      <c r="C16" s="1">
        <f t="shared" si="0"/>
        <v>5.43017578125</v>
      </c>
      <c r="D16" s="1">
        <v>6.6519775390625</v>
      </c>
      <c r="E16" s="1">
        <v>0.70087458354201426</v>
      </c>
      <c r="F16" s="1">
        <v>5.3092567075018016</v>
      </c>
      <c r="N16" s="1">
        <v>7.5751879611190605</v>
      </c>
    </row>
    <row r="17" spans="1:14" x14ac:dyDescent="0.5">
      <c r="A17" s="1">
        <v>14</v>
      </c>
      <c r="B17" s="1">
        <v>1051.2530408984376</v>
      </c>
      <c r="C17" s="1">
        <f t="shared" si="0"/>
        <v>5.1436767578125</v>
      </c>
      <c r="D17" s="1">
        <v>9.44970703125</v>
      </c>
      <c r="E17" s="1">
        <v>0.74578726063206824</v>
      </c>
      <c r="F17" s="1">
        <v>5.8194138285693464</v>
      </c>
      <c r="N17" s="1">
        <v>7.8030480483633999</v>
      </c>
    </row>
    <row r="18" spans="1:14" x14ac:dyDescent="0.5">
      <c r="A18" s="1">
        <v>15</v>
      </c>
      <c r="B18" s="1">
        <v>1049.1227918750001</v>
      </c>
      <c r="C18" s="1">
        <f t="shared" si="0"/>
        <v>3.013427734375</v>
      </c>
      <c r="D18" s="1">
        <v>7.0848388671875</v>
      </c>
      <c r="E18" s="1">
        <v>0.37850946501949417</v>
      </c>
      <c r="F18" s="1">
        <v>2.9625953937621246</v>
      </c>
      <c r="N18" s="1">
        <v>7.8270047847008088</v>
      </c>
    </row>
    <row r="19" spans="1:14" x14ac:dyDescent="0.5">
      <c r="A19" s="1">
        <v>16</v>
      </c>
      <c r="B19" s="1">
        <v>1050.2737928515626</v>
      </c>
      <c r="C19" s="1">
        <f t="shared" si="0"/>
        <v>4.1644287109375</v>
      </c>
      <c r="D19" s="1">
        <v>8.5267333984375</v>
      </c>
      <c r="E19" s="1">
        <v>0.43273633164335018</v>
      </c>
      <c r="F19" s="1">
        <v>4.3913416909565024</v>
      </c>
      <c r="N19" s="1">
        <v>10.14784608974254</v>
      </c>
    </row>
    <row r="20" spans="1:14" x14ac:dyDescent="0.5">
      <c r="A20" s="1">
        <v>17</v>
      </c>
      <c r="B20" s="1">
        <v>1048.4980360156251</v>
      </c>
      <c r="C20" s="1">
        <f t="shared" si="0"/>
        <v>2.388671875</v>
      </c>
      <c r="D20" s="1">
        <v>7.5478515625</v>
      </c>
      <c r="E20" s="1">
        <v>0.17718813361301658</v>
      </c>
      <c r="F20" s="1">
        <v>2.1059348442575656</v>
      </c>
      <c r="N20" s="1">
        <v>11.885304062499927</v>
      </c>
    </row>
    <row r="21" spans="1:14" x14ac:dyDescent="0.5">
      <c r="A21" s="1">
        <v>18</v>
      </c>
      <c r="B21" s="1">
        <v>1051.2885633593751</v>
      </c>
      <c r="C21" s="1">
        <f t="shared" si="0"/>
        <v>5.17919921875</v>
      </c>
      <c r="D21" s="1">
        <v>6.7086181640625</v>
      </c>
      <c r="E21" s="1">
        <v>0.65994178575783291</v>
      </c>
      <c r="F21" s="1">
        <v>5.06903882369493</v>
      </c>
      <c r="N21" s="1">
        <v>7.6810393478479098</v>
      </c>
    </row>
    <row r="22" spans="1:14" x14ac:dyDescent="0.5">
      <c r="A22" s="1">
        <v>19</v>
      </c>
      <c r="B22" s="1">
        <v>1048.1827283984376</v>
      </c>
      <c r="C22" s="1">
        <f t="shared" si="0"/>
        <v>2.0733642578125</v>
      </c>
      <c r="D22" s="1">
        <v>7.9283447265625</v>
      </c>
      <c r="E22" s="1">
        <v>7.1451742194910364E-2</v>
      </c>
      <c r="F22" s="1">
        <v>0.75910856748037459</v>
      </c>
      <c r="N22" s="1">
        <v>10.624073593749927</v>
      </c>
    </row>
    <row r="23" spans="1:14" x14ac:dyDescent="0.5">
      <c r="A23" s="1">
        <v>20</v>
      </c>
      <c r="B23" s="1">
        <v>1049.1245008593751</v>
      </c>
      <c r="C23" s="1">
        <f t="shared" si="0"/>
        <v>3.01513671875</v>
      </c>
      <c r="D23" s="1">
        <v>9.0584716796875</v>
      </c>
      <c r="E23" s="1">
        <v>4.0699908200142507E-2</v>
      </c>
      <c r="F23" s="1">
        <v>0.58571903079949417</v>
      </c>
      <c r="N23" s="1">
        <v>14.391163437499925</v>
      </c>
    </row>
    <row r="24" spans="1:14" x14ac:dyDescent="0.5">
      <c r="A24" s="1">
        <v>21</v>
      </c>
      <c r="B24" s="1">
        <v>1050.3625379687501</v>
      </c>
      <c r="C24" s="1">
        <f t="shared" si="0"/>
        <v>4.253173828125</v>
      </c>
      <c r="D24" s="1">
        <v>9.2689208984375</v>
      </c>
      <c r="E24" s="1">
        <v>0.24217596171698777</v>
      </c>
      <c r="F24" s="1">
        <v>4.6844851561197371</v>
      </c>
      <c r="N24" s="1">
        <v>19.343311874999927</v>
      </c>
    </row>
    <row r="25" spans="1:14" x14ac:dyDescent="0.5">
      <c r="A25" s="1" t="s">
        <v>20</v>
      </c>
      <c r="B25" s="1">
        <v>1052.2286268359376</v>
      </c>
      <c r="C25" s="1">
        <f t="shared" si="0"/>
        <v>6.1192626953125</v>
      </c>
      <c r="D25" s="1">
        <v>5.626708984375</v>
      </c>
      <c r="E25" s="1">
        <v>0.82235748181840074</v>
      </c>
      <c r="F25" s="1">
        <v>5.9374358333748987</v>
      </c>
      <c r="N25" s="1">
        <v>7.2200180148492263</v>
      </c>
    </row>
  </sheetData>
  <sheetProtection sheet="1" objects="1" scenarios="1" formatCells="0"/>
  <sortState xmlns:xlrd2="http://schemas.microsoft.com/office/spreadsheetml/2017/richdata2" ref="A3:P25">
    <sortCondition ref="A3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52</v>
      </c>
      <c r="C1" s="2" t="s">
        <v>21</v>
      </c>
      <c r="D1">
        <v>523.7750244140625</v>
      </c>
      <c r="E1">
        <v>14210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0.18632635850206311</v>
      </c>
      <c r="M1">
        <f>I$7*(L$1*J1) + $I$4</f>
        <v>14864.572650381031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7.2754264136969408E-4</v>
      </c>
      <c r="O1">
        <f>I$10*(N$1*J1) + $I$4</f>
        <v>322.88283501452315</v>
      </c>
      <c r="P1">
        <f>IF(ISNUMBER(D1),SUM(M1,O1)-$I$4,"")</f>
        <v>15187.455316259562</v>
      </c>
      <c r="Q1">
        <f>IF(ISNUMBER(P1),P1-E1,"")</f>
        <v>977.4553162595621</v>
      </c>
      <c r="R1">
        <f>IF(ISNUMBER(P1),Q1*Q1,"")</f>
        <v>955418.89528408053</v>
      </c>
      <c r="S1">
        <f>IF(ISNUMBER(P1),((IF(P1&gt;E1,I$5*(P1-E1),P1-E1)))^2,"")</f>
        <v>955418.89528408053</v>
      </c>
      <c r="T1">
        <f>IF(ISNUMBER(P1),(M1*D1),"")</f>
        <v>7785691.9028579304</v>
      </c>
    </row>
    <row r="2" spans="1:20" ht="14.7" thickTop="1" x14ac:dyDescent="0.5">
      <c r="A2">
        <v>523.44500732421875</v>
      </c>
      <c r="B2">
        <v>23.25</v>
      </c>
      <c r="C2" s="2" t="s">
        <v>22</v>
      </c>
      <c r="D2">
        <v>524.27398681640625</v>
      </c>
      <c r="E2">
        <v>49680</v>
      </c>
      <c r="F2" s="3" t="s">
        <v>25</v>
      </c>
      <c r="G2" s="4">
        <v>4.26336669921875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0.44731391221496952</v>
      </c>
      <c r="M2">
        <f>I$7*((L$1*J2)+(L$2*J1)) + $I$4</f>
        <v>44618.347039020387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9.0374273458525851E-3</v>
      </c>
      <c r="O2">
        <f>I$10*((N$1*J2)+(N$2*J1)) + $I$4</f>
        <v>4204.8391907307569</v>
      </c>
      <c r="P2">
        <f t="shared" ref="P2:P30" si="3">IF(ISNUMBER(D2),SUM(M2,O2)-$I$4,"")</f>
        <v>48823.186060615153</v>
      </c>
      <c r="Q2">
        <f t="shared" ref="Q2:Q30" si="4">IF(ISNUMBER(P2),P2-E2,"")</f>
        <v>-856.81393938484689</v>
      </c>
      <c r="R2">
        <f t="shared" ref="R2:R30" si="5">IF(ISNUMBER(P2),Q2*Q2,"")</f>
        <v>734130.12672418007</v>
      </c>
      <c r="S2">
        <f t="shared" ref="S2:S30" si="6">IF(ISNUMBER(P2),((IF(P2&gt;E2,I$5*(P2-E2),P2-E2)))^2,"")</f>
        <v>734130.12672418007</v>
      </c>
      <c r="T2">
        <f t="shared" ref="T2:T30" si="7">IF(ISNUMBER(P2),(M2*D2),"")</f>
        <v>23392238.687305212</v>
      </c>
    </row>
    <row r="3" spans="1:20" x14ac:dyDescent="0.5">
      <c r="A3">
        <v>523.45501708984375</v>
      </c>
      <c r="B3">
        <v>39.25</v>
      </c>
      <c r="D3">
        <v>524.77398681640625</v>
      </c>
      <c r="E3">
        <v>73410</v>
      </c>
      <c r="F3" s="7" t="s">
        <v>19</v>
      </c>
      <c r="G3" s="8">
        <f>IF(ISBLANK(G2),"",$G$2*$G$6)</f>
        <v>8.5267333984375</v>
      </c>
      <c r="H3" s="21" t="s">
        <v>435</v>
      </c>
      <c r="I3" s="21">
        <v>2.4866021362550139</v>
      </c>
      <c r="J3">
        <f>'hidden params'!J3</f>
        <v>0.20220994369181175</v>
      </c>
      <c r="K3">
        <f t="shared" si="0"/>
        <v>2</v>
      </c>
      <c r="L3">
        <f t="shared" si="1"/>
        <v>0.32100291001132797</v>
      </c>
      <c r="M3">
        <f>I$7*((L$1*J3)+(L$2*J2)+(L$3*J1)) + $I$4</f>
        <v>50059.782324138549</v>
      </c>
      <c r="N3">
        <f t="shared" si="2"/>
        <v>4.835646554370026E-2</v>
      </c>
      <c r="O3">
        <f>I$10*((N$1*J3)+(N$2*J2)+(N$3*J1)) + $I$4</f>
        <v>23936.152972403986</v>
      </c>
      <c r="P3">
        <f t="shared" si="3"/>
        <v>73995.935127406541</v>
      </c>
      <c r="Q3">
        <f t="shared" si="4"/>
        <v>585.93512740654114</v>
      </c>
      <c r="R3">
        <f t="shared" si="5"/>
        <v>343319.97352891963</v>
      </c>
      <c r="S3">
        <f t="shared" si="6"/>
        <v>343319.97352891963</v>
      </c>
      <c r="T3">
        <f t="shared" si="7"/>
        <v>26270071.549399648</v>
      </c>
    </row>
    <row r="4" spans="1:20" x14ac:dyDescent="0.5">
      <c r="A4">
        <v>523.46502685546875</v>
      </c>
      <c r="B4">
        <v>68.25</v>
      </c>
      <c r="D4">
        <v>525.28497314453125</v>
      </c>
      <c r="E4">
        <v>105200</v>
      </c>
      <c r="F4" s="5" t="s">
        <v>26</v>
      </c>
      <c r="G4" s="6">
        <v>526.14483642578125</v>
      </c>
      <c r="H4" t="s">
        <v>11</v>
      </c>
      <c r="I4">
        <v>1.6913599200330155E-4</v>
      </c>
      <c r="J4">
        <f>'hidden params'!J4</f>
        <v>4.9195920044795109E-2</v>
      </c>
      <c r="K4">
        <f t="shared" si="0"/>
        <v>3</v>
      </c>
      <c r="L4">
        <f t="shared" si="1"/>
        <v>5.0268222980949941E-2</v>
      </c>
      <c r="M4">
        <f>I$7*((L$1*J4)+(L$2*J3)+(L$3*J2)+(L$4*J1)) + $I$4</f>
        <v>27347.149906856484</v>
      </c>
      <c r="N4">
        <f t="shared" si="2"/>
        <v>0.14476160179555364</v>
      </c>
      <c r="O4">
        <f>I$10*((N$1*J4)+(N$2*J3)+(N$3*J2)+(N$4*J1)) + $I$4</f>
        <v>77968.796205055987</v>
      </c>
      <c r="P4">
        <f t="shared" si="3"/>
        <v>105315.94594277648</v>
      </c>
      <c r="Q4">
        <f t="shared" si="4"/>
        <v>115.94594277648139</v>
      </c>
      <c r="R4">
        <f t="shared" si="5"/>
        <v>13443.461646327096</v>
      </c>
      <c r="S4">
        <f t="shared" si="6"/>
        <v>13443.461646327096</v>
      </c>
      <c r="T4">
        <f t="shared" si="7"/>
        <v>14365046.904402578</v>
      </c>
    </row>
    <row r="5" spans="1:20" ht="14.7" thickBot="1" x14ac:dyDescent="0.55000000000000004">
      <c r="A5">
        <v>523.4749755859375</v>
      </c>
      <c r="B5">
        <v>68.75</v>
      </c>
      <c r="D5">
        <v>525.78497314453125</v>
      </c>
      <c r="E5">
        <v>170200</v>
      </c>
      <c r="F5" s="9" t="s">
        <v>27</v>
      </c>
      <c r="G5" s="10">
        <f>($G$4-1.00794)*$G$6</f>
        <v>1050.2737928515626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9486.0350002645446</v>
      </c>
      <c r="N5">
        <f t="shared" si="2"/>
        <v>0.26275789520324044</v>
      </c>
      <c r="O5">
        <f>I$10*((N$1*J5)+(N$2*J4)+(N$3*J3)+(N$4*J2)+(N$5*J1)) + $I$4</f>
        <v>159760.04849491318</v>
      </c>
      <c r="P5">
        <f t="shared" si="3"/>
        <v>169246.08332604176</v>
      </c>
      <c r="Q5">
        <f t="shared" si="4"/>
        <v>-953.91667395824334</v>
      </c>
      <c r="R5">
        <f t="shared" si="5"/>
        <v>909957.02085555752</v>
      </c>
      <c r="S5">
        <f t="shared" si="6"/>
        <v>909957.02085555752</v>
      </c>
      <c r="T5">
        <f t="shared" si="7"/>
        <v>4987614.6578621771</v>
      </c>
    </row>
    <row r="6" spans="1:20" ht="14.7" thickTop="1" x14ac:dyDescent="0.5">
      <c r="A6">
        <v>523.4849853515625</v>
      </c>
      <c r="B6">
        <v>39.25</v>
      </c>
      <c r="D6">
        <v>526.2860107421875</v>
      </c>
      <c r="E6">
        <v>216300</v>
      </c>
      <c r="F6" t="s">
        <v>28</v>
      </c>
      <c r="G6">
        <v>2</v>
      </c>
      <c r="H6" t="s">
        <v>437</v>
      </c>
      <c r="I6">
        <f>SUM(S1:S30)</f>
        <v>38124367.59735167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2435.276237175493</v>
      </c>
      <c r="N6">
        <f t="shared" si="2"/>
        <v>0.29113347812310691</v>
      </c>
      <c r="O6">
        <f>I$10*((N$1*J6)+(N$2*J5)+(N$3*J4)+(N$4*J3)+(N$5*J2)+(N$6*J1)) + $I$4</f>
        <v>213368.80950483182</v>
      </c>
      <c r="P6">
        <f t="shared" si="3"/>
        <v>215804.08557287132</v>
      </c>
      <c r="Q6">
        <f t="shared" si="4"/>
        <v>-495.91442712867865</v>
      </c>
      <c r="R6">
        <f t="shared" si="5"/>
        <v>245931.11903436552</v>
      </c>
      <c r="S6">
        <f t="shared" si="6"/>
        <v>245931.11903436552</v>
      </c>
      <c r="T6">
        <f t="shared" si="7"/>
        <v>1281651.8159183355</v>
      </c>
    </row>
    <row r="7" spans="1:20" x14ac:dyDescent="0.5">
      <c r="A7">
        <v>523.4949951171875</v>
      </c>
      <c r="B7">
        <v>13.5</v>
      </c>
      <c r="D7">
        <v>526.7860107421875</v>
      </c>
      <c r="E7">
        <v>183800</v>
      </c>
      <c r="F7" t="s">
        <v>29</v>
      </c>
      <c r="G7" s="11">
        <v>0.10000000149011612</v>
      </c>
      <c r="H7" s="21" t="s">
        <v>438</v>
      </c>
      <c r="I7" s="21">
        <v>79777.078244570803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501.35492612740217</v>
      </c>
      <c r="N7">
        <f t="shared" si="2"/>
        <v>0.18532989008830797</v>
      </c>
      <c r="O7">
        <f>I$10*((N$1*J7)+(N$2*J6)+(N$3*J5)+(N$4*J4)+(N$5*J3)+(N$6*J2)+(N$7*J1)) + $I$4</f>
        <v>186847.74497695922</v>
      </c>
      <c r="P7">
        <f t="shared" si="3"/>
        <v>187349.09973395066</v>
      </c>
      <c r="Q7">
        <f t="shared" si="4"/>
        <v>3549.0997339506575</v>
      </c>
      <c r="R7">
        <f t="shared" si="5"/>
        <v>12596108.921528628</v>
      </c>
      <c r="S7">
        <f t="shared" si="6"/>
        <v>12596108.921528628</v>
      </c>
      <c r="T7">
        <f t="shared" si="7"/>
        <v>264106.76150059828</v>
      </c>
    </row>
    <row r="8" spans="1:20" x14ac:dyDescent="0.5">
      <c r="A8">
        <v>523.5050048828125</v>
      </c>
      <c r="B8">
        <v>11.25</v>
      </c>
      <c r="D8">
        <v>527.2979736328125</v>
      </c>
      <c r="E8">
        <v>110300</v>
      </c>
      <c r="F8" t="s">
        <v>30</v>
      </c>
      <c r="G8" s="11">
        <v>2.9999999329447746E-2</v>
      </c>
      <c r="H8" s="21" t="s">
        <v>439</v>
      </c>
      <c r="I8" s="21">
        <v>0.49121182668488439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86.811396801140063</v>
      </c>
      <c r="N8">
        <f t="shared" si="2"/>
        <v>5.5572729232693789E-2</v>
      </c>
      <c r="O8">
        <f>I$10*((N$1*J8)+(N$2*J7)+(N$3*J6)+(N$4*J5)+(N$5*J4)+(N$6*J3)+(N$7*J2)+(N$8*J1)) + $I$4</f>
        <v>106603.41402449382</v>
      </c>
      <c r="P8">
        <f t="shared" si="3"/>
        <v>106690.22525215897</v>
      </c>
      <c r="Q8">
        <f t="shared" si="4"/>
        <v>-3609.7747478410311</v>
      </c>
      <c r="R8">
        <f t="shared" si="5"/>
        <v>13030473.73015078</v>
      </c>
      <c r="S8">
        <f t="shared" si="6"/>
        <v>13030473.73015078</v>
      </c>
      <c r="T8">
        <f t="shared" si="7"/>
        <v>45775.473621475176</v>
      </c>
    </row>
    <row r="9" spans="1:20" x14ac:dyDescent="0.5">
      <c r="A9">
        <v>523.5150146484375</v>
      </c>
      <c r="B9">
        <v>15</v>
      </c>
      <c r="D9">
        <v>527.79901123046875</v>
      </c>
      <c r="E9">
        <v>40920</v>
      </c>
      <c r="F9" t="s">
        <v>31</v>
      </c>
      <c r="G9">
        <v>6</v>
      </c>
      <c r="H9" t="s">
        <v>445</v>
      </c>
      <c r="I9">
        <f>I3*I8</f>
        <v>1.2214483775883611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13.040038093789621</v>
      </c>
      <c r="N9">
        <f t="shared" si="2"/>
        <v>2.6295283981856332E-3</v>
      </c>
      <c r="O9">
        <f>I$10*((N$1*J9)+(N$2*J8)+(N$3*J7)+(N$4*J6)+(N$5*J5)+(N$6*J4)+(N$7*J3)+(N$8*J2)+(N$9*J1)) + $I$4</f>
        <v>40196.979525931085</v>
      </c>
      <c r="P9">
        <f t="shared" si="3"/>
        <v>40210.019394888877</v>
      </c>
      <c r="Q9">
        <f t="shared" si="4"/>
        <v>-709.98060511112271</v>
      </c>
      <c r="R9">
        <f t="shared" si="5"/>
        <v>504072.45963395596</v>
      </c>
      <c r="S9">
        <f t="shared" si="6"/>
        <v>504072.45963395596</v>
      </c>
      <c r="T9">
        <f t="shared" si="7"/>
        <v>6882.5192123098086</v>
      </c>
    </row>
    <row r="10" spans="1:20" x14ac:dyDescent="0.5">
      <c r="A10">
        <v>523.5250244140625</v>
      </c>
      <c r="B10">
        <v>13</v>
      </c>
      <c r="D10">
        <v>528.301025390625</v>
      </c>
      <c r="E10">
        <v>12750</v>
      </c>
      <c r="F10" s="2" t="s">
        <v>22</v>
      </c>
      <c r="G10">
        <v>523.87939453125</v>
      </c>
      <c r="H10" s="22" t="s">
        <v>454</v>
      </c>
      <c r="I10" s="22">
        <v>443798.95764001179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1.7360709793138105</v>
      </c>
      <c r="N10">
        <f t="shared" si="2"/>
        <v>0</v>
      </c>
      <c r="O10">
        <f>I$10*((N1*J$10)+(N2*J$9)+(N3*J$8)+(N4*J$7)+(N5*J$6)+(N6*J$5)+(N7*J$4)+(N8*J$3)+(N9*J$2)+(N10*J$1)) + $I$4</f>
        <v>11167.800773495086</v>
      </c>
      <c r="P10">
        <f t="shared" si="3"/>
        <v>11169.536675338408</v>
      </c>
      <c r="Q10">
        <f t="shared" si="4"/>
        <v>-1580.4633246615922</v>
      </c>
      <c r="R10">
        <f t="shared" si="5"/>
        <v>2497864.3206003732</v>
      </c>
      <c r="S10">
        <f t="shared" si="6"/>
        <v>2497864.3206003732</v>
      </c>
      <c r="T10">
        <f t="shared" si="7"/>
        <v>917.16807852239265</v>
      </c>
    </row>
    <row r="11" spans="1:20" x14ac:dyDescent="0.5">
      <c r="A11">
        <v>523.53497314453125</v>
      </c>
      <c r="B11">
        <v>15.5</v>
      </c>
      <c r="D11">
        <f>D10 + (1/$G$6)</f>
        <v>528.801025390625</v>
      </c>
      <c r="E11">
        <v>0</v>
      </c>
      <c r="F11" s="2" t="s">
        <v>32</v>
      </c>
      <c r="G11">
        <v>528.14276123046875</v>
      </c>
      <c r="H11" s="22" t="s">
        <v>455</v>
      </c>
      <c r="I11" s="22">
        <v>0.63241698596845997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0.20769339248890017</v>
      </c>
      <c r="N11">
        <f t="shared" si="2"/>
        <v>0</v>
      </c>
      <c r="O11">
        <f t="shared" ref="O11:O30" si="9">I$10*((N2*J$10)+(N3*J$9)+(N4*J$8)+(N5*J$7)+(N6*J$6)+(N7*J$5)+(N8*J$4)+(N9*J$3)+(N10*J$2)+(N11*J$1)) + $I$4</f>
        <v>2465.9676759600165</v>
      </c>
      <c r="P11">
        <f t="shared" si="3"/>
        <v>2466.1752002165135</v>
      </c>
      <c r="Q11">
        <f t="shared" si="4"/>
        <v>2466.1752002165135</v>
      </c>
      <c r="R11">
        <f t="shared" si="5"/>
        <v>6082020.1181629607</v>
      </c>
      <c r="S11">
        <f t="shared" si="6"/>
        <v>6082020.1181629607</v>
      </c>
      <c r="T11">
        <f t="shared" si="7"/>
        <v>109.82847891498794</v>
      </c>
    </row>
    <row r="12" spans="1:20" x14ac:dyDescent="0.5">
      <c r="A12">
        <v>523.54498291015625</v>
      </c>
      <c r="B12">
        <v>15.25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4.5660619652828158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2.1674868983104511E-2</v>
      </c>
      <c r="N12">
        <f t="shared" si="2"/>
        <v>0</v>
      </c>
      <c r="O12">
        <f t="shared" si="9"/>
        <v>454.31631440151949</v>
      </c>
      <c r="P12">
        <f t="shared" si="3"/>
        <v>454.33782013451059</v>
      </c>
      <c r="Q12">
        <f t="shared" si="4"/>
        <v>454.33782013451059</v>
      </c>
      <c r="R12">
        <f t="shared" si="5"/>
        <v>206422.85480457891</v>
      </c>
      <c r="S12">
        <f t="shared" si="6"/>
        <v>206422.85480457891</v>
      </c>
      <c r="T12">
        <f t="shared" si="7"/>
        <v>11.47253037796467</v>
      </c>
    </row>
    <row r="13" spans="1:20" x14ac:dyDescent="0.5">
      <c r="A13">
        <v>523.55499267578125</v>
      </c>
      <c r="B13">
        <v>16</v>
      </c>
      <c r="D13">
        <f>D12 + (1/$G$6)</f>
        <v>529.801025390625</v>
      </c>
      <c r="E13">
        <v>0</v>
      </c>
      <c r="F13">
        <v>21630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1.5147987479188824E-3</v>
      </c>
      <c r="N13">
        <f t="shared" si="2"/>
        <v>0</v>
      </c>
      <c r="O13">
        <f t="shared" si="9"/>
        <v>72.141536154965749</v>
      </c>
      <c r="P13">
        <f t="shared" si="3"/>
        <v>72.142881817721658</v>
      </c>
      <c r="Q13">
        <f t="shared" si="4"/>
        <v>72.142881817721658</v>
      </c>
      <c r="R13">
        <f t="shared" si="5"/>
        <v>5204.5953969657539</v>
      </c>
      <c r="S13">
        <f t="shared" si="6"/>
        <v>5204.5953969657539</v>
      </c>
      <c r="T13">
        <f t="shared" si="7"/>
        <v>0.80254192990785878</v>
      </c>
    </row>
    <row r="14" spans="1:20" x14ac:dyDescent="0.5">
      <c r="A14">
        <v>523.56500244140625</v>
      </c>
      <c r="B14">
        <v>38.5</v>
      </c>
      <c r="E14">
        <v>0</v>
      </c>
      <c r="F14">
        <v>21630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1.6913599200330155E-4</v>
      </c>
      <c r="N14">
        <f t="shared" si="2"/>
        <v>0</v>
      </c>
      <c r="O14">
        <f t="shared" si="9"/>
        <v>10.098713226797161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71.5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1.6913599200330155E-4</v>
      </c>
      <c r="N15">
        <f t="shared" si="2"/>
        <v>0</v>
      </c>
      <c r="O15">
        <f t="shared" si="9"/>
        <v>1.2639820553797985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99.25</v>
      </c>
      <c r="E16">
        <v>0</v>
      </c>
      <c r="F16">
        <v>38124354.75058312</v>
      </c>
      <c r="H16" t="s">
        <v>456</v>
      </c>
      <c r="I16">
        <f>I7/(I7+I10)</f>
        <v>0.15236961353624082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1.6913599200330155E-4</v>
      </c>
      <c r="N16">
        <f t="shared" si="2"/>
        <v>0</v>
      </c>
      <c r="O16">
        <f t="shared" si="9"/>
        <v>0.14009091151238254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94.25</v>
      </c>
      <c r="E17">
        <v>0</v>
      </c>
      <c r="F17">
        <v>38124354.751765363</v>
      </c>
      <c r="H17" t="s">
        <v>457</v>
      </c>
      <c r="I17">
        <f>I10/(I10+I7)</f>
        <v>0.84763038646375921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1.6913599200330155E-4</v>
      </c>
      <c r="N17">
        <f t="shared" si="2"/>
        <v>0</v>
      </c>
      <c r="O17">
        <f t="shared" si="9"/>
        <v>1.2202546796852145E-2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52.25</v>
      </c>
      <c r="E18">
        <v>0</v>
      </c>
      <c r="F18">
        <v>38124354.749883324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1.6913599200330155E-4</v>
      </c>
      <c r="N18">
        <f t="shared" si="2"/>
        <v>0</v>
      </c>
      <c r="O18">
        <f t="shared" si="9"/>
        <v>5.6072339843485721E-4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34.75</v>
      </c>
      <c r="E19">
        <v>0</v>
      </c>
      <c r="H19" t="s">
        <v>444</v>
      </c>
      <c r="I19">
        <v>6486.9334039546438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1.6913599200330155E-4</v>
      </c>
      <c r="N19">
        <f t="shared" si="2"/>
        <v>0</v>
      </c>
      <c r="O19">
        <f t="shared" si="9"/>
        <v>1.6913599200330155E-4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38.25</v>
      </c>
      <c r="E20">
        <v>0</v>
      </c>
      <c r="F20">
        <v>0.49121182668488439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1.6913599200330155E-4</v>
      </c>
      <c r="N20">
        <f t="shared" si="2"/>
        <v>0</v>
      </c>
      <c r="O20">
        <f t="shared" si="9"/>
        <v>1.6913599200330155E-4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33</v>
      </c>
      <c r="E21">
        <v>0</v>
      </c>
      <c r="F21">
        <v>0.63241698596845997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1.6913599200330155E-4</v>
      </c>
      <c r="N21">
        <f t="shared" si="2"/>
        <v>0</v>
      </c>
      <c r="O21">
        <f t="shared" si="9"/>
        <v>1.6913599200330155E-4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40.75</v>
      </c>
      <c r="E22">
        <v>0</v>
      </c>
      <c r="F22">
        <v>79777.078244570803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1.6913599200330155E-4</v>
      </c>
      <c r="N22">
        <f t="shared" si="2"/>
        <v>0</v>
      </c>
      <c r="O22">
        <f t="shared" si="9"/>
        <v>1.6913599200330155E-4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53</v>
      </c>
      <c r="E23">
        <v>0</v>
      </c>
      <c r="F23">
        <v>2.4866021362550139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1.6913599200330155E-4</v>
      </c>
      <c r="N23">
        <f t="shared" si="2"/>
        <v>0</v>
      </c>
      <c r="O23">
        <f t="shared" si="9"/>
        <v>1.6913599200330155E-4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53.75</v>
      </c>
      <c r="E24">
        <v>0</v>
      </c>
      <c r="F24">
        <v>7.2200180148492263</v>
      </c>
      <c r="H24" t="s">
        <v>446</v>
      </c>
      <c r="I24">
        <v>4139189911.7609606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1.6913599200330155E-4</v>
      </c>
      <c r="N24">
        <f t="shared" si="2"/>
        <v>0</v>
      </c>
      <c r="O24">
        <f t="shared" si="9"/>
        <v>1.6913599200330155E-4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65.25</v>
      </c>
      <c r="E25">
        <v>0</v>
      </c>
      <c r="H25" t="s">
        <v>452</v>
      </c>
      <c r="I25">
        <v>2437327740.4384365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1.6913599200330155E-4</v>
      </c>
      <c r="N25">
        <f t="shared" si="2"/>
        <v>0</v>
      </c>
      <c r="O25">
        <f t="shared" si="9"/>
        <v>1.6913599200330155E-4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90.75</v>
      </c>
      <c r="E26">
        <v>0</v>
      </c>
      <c r="H26" t="s">
        <v>453</v>
      </c>
      <c r="I26">
        <v>8.5153169283048431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1.6913599200330155E-4</v>
      </c>
      <c r="N26">
        <f t="shared" si="2"/>
        <v>0</v>
      </c>
      <c r="O26">
        <f t="shared" si="9"/>
        <v>1.6913599200330155E-4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88.25</v>
      </c>
      <c r="E27">
        <v>0</v>
      </c>
      <c r="H27" t="s">
        <v>474</v>
      </c>
      <c r="I27">
        <f xml:space="preserve"> 1 + 1.5*EXP(-(I22 * 0.000239 * I19))</f>
        <v>1.000020639884726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1.6913599200330155E-4</v>
      </c>
      <c r="N27">
        <f t="shared" si="2"/>
        <v>0</v>
      </c>
      <c r="O27">
        <f t="shared" si="9"/>
        <v>1.6913599200330155E-4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58.25</v>
      </c>
      <c r="E28">
        <v>0</v>
      </c>
      <c r="H28" t="s">
        <v>473</v>
      </c>
      <c r="I28">
        <f>(2^0.5)*(ABS((I3*I8)-I22*I11))/((((I3*I8*(1-I8))+(I22*I11*(1-I11))))^0.5)</f>
        <v>3.1189595792232048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1.6913599200330155E-4</v>
      </c>
      <c r="N28">
        <f t="shared" si="2"/>
        <v>0</v>
      </c>
      <c r="O28">
        <f t="shared" si="9"/>
        <v>1.6913599200330155E-4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48.25</v>
      </c>
      <c r="H29" t="s">
        <v>475</v>
      </c>
      <c r="I29">
        <f>(I24-I25)/I25</f>
        <v>0.6982492108412085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1.6913599200330155E-4</v>
      </c>
      <c r="N29">
        <f t="shared" si="2"/>
        <v>0</v>
      </c>
      <c r="O29">
        <f t="shared" si="9"/>
        <v>1.6913599200330155E-4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90.75</v>
      </c>
      <c r="H30" t="s">
        <v>476</v>
      </c>
      <c r="I30">
        <f>(I25-I6)/I6</f>
        <v>62.930968407925718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1.6913599200330155E-4</v>
      </c>
      <c r="N30">
        <f t="shared" si="2"/>
        <v>0</v>
      </c>
      <c r="O30">
        <f t="shared" si="9"/>
        <v>1.6913599200330155E-4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291.5</v>
      </c>
      <c r="H31" t="s">
        <v>477</v>
      </c>
      <c r="I31">
        <f>(0.25* 0.0058*I22*I19)*EXP(-((I17-0.5)^2)/(2*((0.174318)^2)))</f>
        <v>9.2973735696992126</v>
      </c>
    </row>
    <row r="32" spans="1:20" x14ac:dyDescent="0.5">
      <c r="A32">
        <v>523.7449951171875</v>
      </c>
      <c r="B32">
        <v>1504</v>
      </c>
      <c r="H32" t="s">
        <v>500</v>
      </c>
      <c r="I32">
        <f xml:space="preserve"> ($R$69 / 100)^-1</f>
        <v>11.297139649277685</v>
      </c>
    </row>
    <row r="33" spans="1:9" x14ac:dyDescent="0.5">
      <c r="A33">
        <v>523.7550048828125</v>
      </c>
      <c r="B33">
        <v>5748</v>
      </c>
      <c r="F33">
        <v>12750</v>
      </c>
      <c r="H33" t="s">
        <v>501</v>
      </c>
      <c r="I33">
        <f xml:space="preserve"> ($R$72 / 100)^-1</f>
        <v>58.919536798735571</v>
      </c>
    </row>
    <row r="34" spans="1:9" x14ac:dyDescent="0.5">
      <c r="A34">
        <v>523.7650146484375</v>
      </c>
      <c r="B34">
        <v>12100</v>
      </c>
    </row>
    <row r="35" spans="1:9" ht="14.7" thickBot="1" x14ac:dyDescent="0.55000000000000004">
      <c r="A35">
        <v>523.7750244140625</v>
      </c>
      <c r="B35">
        <v>14210</v>
      </c>
    </row>
    <row r="36" spans="1:9" x14ac:dyDescent="0.5">
      <c r="A36">
        <v>523.78497314453125</v>
      </c>
      <c r="B36">
        <v>9620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3988</v>
      </c>
      <c r="G37" s="13" t="s">
        <v>462</v>
      </c>
      <c r="H37">
        <f>AVERAGE(K101:K110)</f>
        <v>1.3850348559376746</v>
      </c>
      <c r="I37" s="19">
        <f>STDEV(K101:K110)</f>
        <v>0.40041699298551375</v>
      </c>
    </row>
    <row r="38" spans="1:9" x14ac:dyDescent="0.5">
      <c r="A38">
        <v>523.80499267578125</v>
      </c>
      <c r="B38">
        <v>1349</v>
      </c>
      <c r="G38" s="13" t="s">
        <v>464</v>
      </c>
      <c r="H38">
        <f>AVERAGE(M101:M110)</f>
        <v>4.5831545525846265</v>
      </c>
      <c r="I38" s="19">
        <f>STDEV(M101:M110)</f>
        <v>0.14814557390788588</v>
      </c>
    </row>
    <row r="39" spans="1:9" x14ac:dyDescent="0.5">
      <c r="A39">
        <v>523.81500244140625</v>
      </c>
      <c r="B39">
        <v>713.29998779296875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626.5</v>
      </c>
      <c r="G40" s="13" t="s">
        <v>509</v>
      </c>
      <c r="H40">
        <f>AVERAGE(Q101:Q110)</f>
        <v>0.17597014827992435</v>
      </c>
      <c r="I40" s="19">
        <f>STDEV(Q101:Q110)</f>
        <v>6.5707396460208289E-2</v>
      </c>
    </row>
    <row r="41" spans="1:9" x14ac:dyDescent="0.5">
      <c r="A41">
        <v>523.83502197265625</v>
      </c>
      <c r="B41">
        <v>789.5</v>
      </c>
      <c r="G41" s="13" t="s">
        <v>510</v>
      </c>
      <c r="H41">
        <f>AVERAGE(R101:R110)</f>
        <v>0.82402985172007559</v>
      </c>
      <c r="I41" s="19">
        <f>STDEV(R101:R110)</f>
        <v>6.5707396460208387E-2</v>
      </c>
    </row>
    <row r="42" spans="1:9" ht="14.7" thickBot="1" x14ac:dyDescent="0.55000000000000004">
      <c r="A42">
        <v>523.844970703125</v>
      </c>
      <c r="B42">
        <v>950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756</v>
      </c>
      <c r="F43">
        <v>98.900001010647074</v>
      </c>
    </row>
    <row r="44" spans="1:9" x14ac:dyDescent="0.5">
      <c r="A44">
        <v>523.864990234375</v>
      </c>
      <c r="B44">
        <v>415</v>
      </c>
      <c r="F44">
        <f xml:space="preserve"> $F$51 / 2</f>
        <v>98.900001010647074</v>
      </c>
    </row>
    <row r="45" spans="1:9" x14ac:dyDescent="0.5">
      <c r="A45">
        <v>523.875</v>
      </c>
      <c r="B45">
        <v>241.30000305175781</v>
      </c>
    </row>
    <row r="46" spans="1:9" x14ac:dyDescent="0.5">
      <c r="A46">
        <v>523.885009765625</v>
      </c>
      <c r="B46">
        <v>184</v>
      </c>
    </row>
    <row r="47" spans="1:9" x14ac:dyDescent="0.5">
      <c r="A47">
        <v>523.89501953125</v>
      </c>
      <c r="B47">
        <v>142</v>
      </c>
    </row>
    <row r="48" spans="1:9" x14ac:dyDescent="0.5">
      <c r="A48">
        <v>523.905029296875</v>
      </c>
      <c r="B48">
        <v>103.30000305175781</v>
      </c>
    </row>
    <row r="49" spans="1:16" x14ac:dyDescent="0.5">
      <c r="A49">
        <v>523.91497802734375</v>
      </c>
      <c r="B49">
        <v>94.5</v>
      </c>
    </row>
    <row r="50" spans="1:16" x14ac:dyDescent="0.5">
      <c r="A50">
        <v>523.92498779296875</v>
      </c>
      <c r="B50">
        <v>116.30000305175781</v>
      </c>
      <c r="E50" t="s">
        <v>440</v>
      </c>
      <c r="F50">
        <f>MEDIAN(F54:F68)</f>
        <v>150.57500041614878</v>
      </c>
    </row>
    <row r="51" spans="1:16" x14ac:dyDescent="0.5">
      <c r="A51">
        <v>523.93499755859375</v>
      </c>
      <c r="B51">
        <v>90.25</v>
      </c>
      <c r="E51" t="s">
        <v>441</v>
      </c>
      <c r="F51">
        <f>AVERAGE(F54:F68)</f>
        <v>197.80000202129415</v>
      </c>
    </row>
    <row r="52" spans="1:16" x14ac:dyDescent="0.5">
      <c r="A52">
        <v>523.94500732421875</v>
      </c>
      <c r="B52">
        <v>52.5</v>
      </c>
      <c r="E52" t="s">
        <v>442</v>
      </c>
      <c r="F52">
        <f>SUM(E$1:E$12)</f>
        <v>976770</v>
      </c>
    </row>
    <row r="53" spans="1:16" x14ac:dyDescent="0.5">
      <c r="A53">
        <v>523.95501708984375</v>
      </c>
      <c r="B53">
        <v>72.5</v>
      </c>
      <c r="E53" t="s">
        <v>443</v>
      </c>
      <c r="F53">
        <f>ABS(F52/F50)</f>
        <v>6486.9334039546438</v>
      </c>
    </row>
    <row r="54" spans="1:16" x14ac:dyDescent="0.5">
      <c r="A54">
        <v>523.96502685546875</v>
      </c>
      <c r="B54">
        <v>111.69999694824219</v>
      </c>
      <c r="F54">
        <f>AVERAGE(B1:B10)</f>
        <v>34.35</v>
      </c>
    </row>
    <row r="55" spans="1:16" x14ac:dyDescent="0.5">
      <c r="A55">
        <v>523.9749755859375</v>
      </c>
      <c r="B55">
        <v>104.80000305175781</v>
      </c>
      <c r="F55">
        <v>54.75</v>
      </c>
    </row>
    <row r="56" spans="1:16" x14ac:dyDescent="0.5">
      <c r="A56">
        <v>523.9849853515625</v>
      </c>
      <c r="B56">
        <v>64.5</v>
      </c>
      <c r="F56">
        <v>80.75</v>
      </c>
    </row>
    <row r="57" spans="1:16" x14ac:dyDescent="0.5">
      <c r="A57">
        <v>523.9949951171875</v>
      </c>
      <c r="B57">
        <v>74</v>
      </c>
      <c r="F57">
        <v>222.80000305175781</v>
      </c>
    </row>
    <row r="58" spans="1:16" x14ac:dyDescent="0.5">
      <c r="A58">
        <v>524.0050048828125</v>
      </c>
      <c r="B58">
        <v>97.5</v>
      </c>
      <c r="F58">
        <v>209.19999694824219</v>
      </c>
    </row>
    <row r="59" spans="1:16" x14ac:dyDescent="0.5">
      <c r="A59">
        <v>524.0150146484375</v>
      </c>
      <c r="B59">
        <v>71.75</v>
      </c>
      <c r="F59">
        <v>370.5</v>
      </c>
    </row>
    <row r="60" spans="1:16" x14ac:dyDescent="0.5">
      <c r="A60">
        <v>524.0250244140625</v>
      </c>
      <c r="B60">
        <v>54.75</v>
      </c>
      <c r="F60">
        <v>271.20001220703125</v>
      </c>
    </row>
    <row r="61" spans="1:16" x14ac:dyDescent="0.5">
      <c r="A61">
        <v>524.03497314453125</v>
      </c>
      <c r="B61">
        <v>54.25</v>
      </c>
      <c r="F61">
        <v>229.30000305175781</v>
      </c>
    </row>
    <row r="62" spans="1:16" x14ac:dyDescent="0.5">
      <c r="A62">
        <v>524.04498291015625</v>
      </c>
      <c r="B62">
        <v>47.5</v>
      </c>
      <c r="F62">
        <v>131</v>
      </c>
    </row>
    <row r="63" spans="1:16" x14ac:dyDescent="0.5">
      <c r="A63">
        <v>524.05499267578125</v>
      </c>
      <c r="B63">
        <v>57.75</v>
      </c>
      <c r="F63">
        <v>59</v>
      </c>
    </row>
    <row r="64" spans="1:16" x14ac:dyDescent="0.5">
      <c r="A64">
        <v>524.06500244140625</v>
      </c>
      <c r="B64">
        <v>60.5</v>
      </c>
      <c r="F64">
        <v>67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59.75</v>
      </c>
      <c r="F65">
        <v>95.5</v>
      </c>
      <c r="I65" t="s">
        <v>493</v>
      </c>
      <c r="L65">
        <v>0.99972479377750001</v>
      </c>
      <c r="M65">
        <v>0.99862612513750404</v>
      </c>
      <c r="N65">
        <v>0.99994489659342556</v>
      </c>
      <c r="O65">
        <v>0.99944966329346485</v>
      </c>
      <c r="P65">
        <v>0.9990565656459397</v>
      </c>
    </row>
    <row r="66" spans="1:20" x14ac:dyDescent="0.5">
      <c r="A66">
        <v>524.08502197265625</v>
      </c>
      <c r="B66">
        <v>80.75</v>
      </c>
      <c r="F66">
        <v>773.70001220703125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76</v>
      </c>
      <c r="F67">
        <f>AVERAGE(B$576:B$586)</f>
        <v>170.15000083229759</v>
      </c>
      <c r="I67" t="s">
        <v>478</v>
      </c>
      <c r="J67">
        <v>2.4866021362550139</v>
      </c>
      <c r="K67">
        <v>0.65395477432193438</v>
      </c>
      <c r="L67">
        <v>3.8024068848389327</v>
      </c>
      <c r="M67">
        <v>2.3646242515927849</v>
      </c>
      <c r="N67">
        <v>0.94024481744848132</v>
      </c>
      <c r="O67">
        <v>4.0329594550615466</v>
      </c>
      <c r="P67">
        <v>6.6937612523443575E-3</v>
      </c>
      <c r="Q67" t="s">
        <v>486</v>
      </c>
      <c r="R67">
        <v>26.299131846915937</v>
      </c>
      <c r="S67">
        <v>0.13746939431815702</v>
      </c>
      <c r="T67" s="12" t="s">
        <v>492</v>
      </c>
    </row>
    <row r="68" spans="1:20" x14ac:dyDescent="0.5">
      <c r="A68">
        <v>524.10400390625</v>
      </c>
      <c r="B68">
        <v>38.5</v>
      </c>
      <c r="I68" t="s">
        <v>479</v>
      </c>
      <c r="J68">
        <v>0.49121182668488439</v>
      </c>
      <c r="K68">
        <v>9.3746547491878066E-2</v>
      </c>
      <c r="L68">
        <v>5.2397857822704523</v>
      </c>
      <c r="M68">
        <v>2.3646242515927849</v>
      </c>
      <c r="N68">
        <v>0.26953646698249473</v>
      </c>
      <c r="O68">
        <v>0.712887186387274</v>
      </c>
      <c r="P68">
        <v>1.1995358016944474E-3</v>
      </c>
      <c r="Q68" t="s">
        <v>486</v>
      </c>
      <c r="R68">
        <v>19.084749673996978</v>
      </c>
      <c r="S68">
        <v>3.321948626307851E-2</v>
      </c>
      <c r="T68" t="s">
        <v>486</v>
      </c>
    </row>
    <row r="69" spans="1:20" x14ac:dyDescent="0.5">
      <c r="A69">
        <v>524.114990234375</v>
      </c>
      <c r="B69">
        <v>27.5</v>
      </c>
      <c r="I69" t="s">
        <v>480</v>
      </c>
      <c r="J69">
        <v>79777.078244570803</v>
      </c>
      <c r="K69">
        <v>7061.7059469271562</v>
      </c>
      <c r="L69">
        <v>11.297139649277685</v>
      </c>
      <c r="M69">
        <v>2.3646242515927849</v>
      </c>
      <c r="N69">
        <v>63078.797104849858</v>
      </c>
      <c r="O69">
        <v>96475.359384291747</v>
      </c>
      <c r="P69">
        <v>9.5237997634375707E-6</v>
      </c>
      <c r="Q69" t="s">
        <v>486</v>
      </c>
      <c r="R69">
        <v>8.8517981634752818</v>
      </c>
      <c r="S69">
        <v>3.6528115085052669E-4</v>
      </c>
      <c r="T69" t="s">
        <v>486</v>
      </c>
    </row>
    <row r="70" spans="1:20" x14ac:dyDescent="0.5">
      <c r="A70">
        <v>524.125</v>
      </c>
      <c r="B70">
        <v>30.5</v>
      </c>
      <c r="I70" t="s">
        <v>481</v>
      </c>
      <c r="J70">
        <v>7.2200179100036621</v>
      </c>
      <c r="K70">
        <v>0.14872339093080095</v>
      </c>
      <c r="L70">
        <v>48.546619767182705</v>
      </c>
      <c r="M70">
        <v>2.3646242515927849</v>
      </c>
      <c r="N70">
        <v>6.8683429730295753</v>
      </c>
      <c r="O70">
        <v>7.5716928469777489</v>
      </c>
      <c r="P70">
        <v>4.1177024263656748E-10</v>
      </c>
      <c r="Q70" t="s">
        <v>486</v>
      </c>
      <c r="R70">
        <v>2.0598756510664322</v>
      </c>
      <c r="S70">
        <v>1.7408627641472878E-8</v>
      </c>
      <c r="T70" t="s">
        <v>486</v>
      </c>
    </row>
    <row r="71" spans="1:20" x14ac:dyDescent="0.5">
      <c r="A71">
        <v>524.135009765625</v>
      </c>
      <c r="B71">
        <v>32.5</v>
      </c>
      <c r="I71" t="s">
        <v>482</v>
      </c>
      <c r="J71">
        <v>0.63241698596845997</v>
      </c>
      <c r="K71">
        <v>1.5367312310547977E-2</v>
      </c>
      <c r="L71">
        <v>41.153389297253689</v>
      </c>
      <c r="M71">
        <v>2.3646242515927849</v>
      </c>
      <c r="N71">
        <v>0.59607906659713783</v>
      </c>
      <c r="O71">
        <v>0.6687549053397821</v>
      </c>
      <c r="P71">
        <v>1.3042555350024235E-9</v>
      </c>
      <c r="Q71" t="s">
        <v>486</v>
      </c>
      <c r="R71">
        <v>2.429933517205431</v>
      </c>
      <c r="S71">
        <v>5.5016687659960637E-8</v>
      </c>
      <c r="T71" t="s">
        <v>486</v>
      </c>
    </row>
    <row r="72" spans="1:20" x14ac:dyDescent="0.5">
      <c r="A72">
        <v>524.14398193359375</v>
      </c>
      <c r="B72">
        <v>53.25</v>
      </c>
      <c r="I72" t="s">
        <v>483</v>
      </c>
      <c r="J72">
        <v>443798.95764001179</v>
      </c>
      <c r="K72">
        <v>7532.2886389279256</v>
      </c>
      <c r="L72">
        <v>58.919536798735571</v>
      </c>
      <c r="M72">
        <v>2.3646242515927849</v>
      </c>
      <c r="N72">
        <v>425987.925254406</v>
      </c>
      <c r="O72">
        <v>461609.99002561759</v>
      </c>
      <c r="P72">
        <v>1.0647267591762936E-10</v>
      </c>
      <c r="Q72" t="s">
        <v>486</v>
      </c>
      <c r="R72">
        <v>1.6972299076551129</v>
      </c>
      <c r="S72">
        <v>4.5097312609911507E-9</v>
      </c>
      <c r="T72" t="s">
        <v>486</v>
      </c>
    </row>
    <row r="73" spans="1:20" x14ac:dyDescent="0.5">
      <c r="A73">
        <v>524.15399169921875</v>
      </c>
      <c r="B73">
        <v>67.5</v>
      </c>
    </row>
    <row r="74" spans="1:20" x14ac:dyDescent="0.5">
      <c r="A74">
        <v>524.16400146484375</v>
      </c>
      <c r="B74">
        <v>79.25</v>
      </c>
    </row>
    <row r="75" spans="1:20" x14ac:dyDescent="0.5">
      <c r="A75">
        <v>524.17401123046875</v>
      </c>
      <c r="B75">
        <v>93.25</v>
      </c>
    </row>
    <row r="76" spans="1:20" x14ac:dyDescent="0.5">
      <c r="A76">
        <v>524.18402099609375</v>
      </c>
      <c r="B76">
        <v>90.5</v>
      </c>
    </row>
    <row r="77" spans="1:20" x14ac:dyDescent="0.5">
      <c r="A77">
        <v>524.1939697265625</v>
      </c>
      <c r="B77">
        <v>115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187</v>
      </c>
      <c r="I78">
        <f>MIN(I32:I34)</f>
        <v>11.297139649277685</v>
      </c>
      <c r="J78">
        <f>I30</f>
        <v>62.930968407925718</v>
      </c>
      <c r="K78">
        <f>I28</f>
        <v>3.1189595792232048</v>
      </c>
    </row>
    <row r="79" spans="1:20" x14ac:dyDescent="0.5">
      <c r="A79">
        <v>524.2139892578125</v>
      </c>
      <c r="B79">
        <v>243.80000305175781</v>
      </c>
      <c r="I79">
        <f>8</f>
        <v>8</v>
      </c>
      <c r="J79">
        <f>J80*2</f>
        <v>18.594747139398425</v>
      </c>
      <c r="K79">
        <v>2</v>
      </c>
    </row>
    <row r="80" spans="1:20" x14ac:dyDescent="0.5">
      <c r="A80">
        <v>524.2239990234375</v>
      </c>
      <c r="B80">
        <v>252.30000305175781</v>
      </c>
      <c r="I80">
        <f>4</f>
        <v>4</v>
      </c>
      <c r="J80">
        <f>I31</f>
        <v>9.2973735696992126</v>
      </c>
      <c r="K80">
        <v>1.5</v>
      </c>
    </row>
    <row r="81" spans="1:11" x14ac:dyDescent="0.5">
      <c r="A81">
        <v>524.2340087890625</v>
      </c>
      <c r="B81">
        <v>365.79998779296875</v>
      </c>
      <c r="I81">
        <f>2</f>
        <v>2</v>
      </c>
      <c r="J81">
        <f>J80/2</f>
        <v>4.6486867848496063</v>
      </c>
      <c r="K81">
        <v>1</v>
      </c>
    </row>
    <row r="82" spans="1:11" x14ac:dyDescent="0.5">
      <c r="A82">
        <v>524.2440185546875</v>
      </c>
      <c r="B82">
        <v>1661</v>
      </c>
    </row>
    <row r="83" spans="1:11" x14ac:dyDescent="0.5">
      <c r="A83">
        <v>524.2540283203125</v>
      </c>
      <c r="B83">
        <v>9405</v>
      </c>
    </row>
    <row r="84" spans="1:11" x14ac:dyDescent="0.5">
      <c r="A84">
        <v>524.26397705078125</v>
      </c>
      <c r="B84">
        <v>30870</v>
      </c>
    </row>
    <row r="85" spans="1:11" x14ac:dyDescent="0.5">
      <c r="A85">
        <v>524.27398681640625</v>
      </c>
      <c r="B85">
        <v>49680</v>
      </c>
    </row>
    <row r="86" spans="1:11" x14ac:dyDescent="0.5">
      <c r="A86">
        <v>524.28399658203125</v>
      </c>
      <c r="B86">
        <v>39570</v>
      </c>
    </row>
    <row r="87" spans="1:11" x14ac:dyDescent="0.5">
      <c r="A87">
        <v>524.29400634765625</v>
      </c>
      <c r="B87">
        <v>15230</v>
      </c>
    </row>
    <row r="88" spans="1:11" x14ac:dyDescent="0.5">
      <c r="A88">
        <v>524.30401611328125</v>
      </c>
      <c r="B88">
        <v>2933</v>
      </c>
    </row>
    <row r="89" spans="1:11" x14ac:dyDescent="0.5">
      <c r="A89">
        <v>524.31402587890625</v>
      </c>
      <c r="B89">
        <v>740.5</v>
      </c>
      <c r="I89">
        <v>2437327740.4384365</v>
      </c>
    </row>
    <row r="90" spans="1:11" x14ac:dyDescent="0.5">
      <c r="A90">
        <v>524.323974609375</v>
      </c>
      <c r="B90">
        <v>551.29998779296875</v>
      </c>
      <c r="H90" t="s">
        <v>505</v>
      </c>
      <c r="I90">
        <f>((MIN(I24:I25)-I6)/(I98-I97))/((I6/(I96-I98)))</f>
        <v>62.930968407925725</v>
      </c>
    </row>
    <row r="91" spans="1:11" x14ac:dyDescent="0.5">
      <c r="A91">
        <v>524.333984375</v>
      </c>
      <c r="B91">
        <v>702.70001220703125</v>
      </c>
      <c r="H91" t="s">
        <v>506</v>
      </c>
      <c r="I91">
        <f>_xlfn.F.DIST(I90,I96-I97,I96-I98,FALSE)</f>
        <v>7.1268417305034247E-5</v>
      </c>
    </row>
    <row r="92" spans="1:11" x14ac:dyDescent="0.5">
      <c r="A92">
        <v>524.343994140625</v>
      </c>
      <c r="B92">
        <v>944.5</v>
      </c>
      <c r="I92">
        <f>ROUND(I91,3-(1+INT(LOG10(I91))))</f>
        <v>7.1299999999999998E-5</v>
      </c>
    </row>
    <row r="93" spans="1:11" x14ac:dyDescent="0.5">
      <c r="A93">
        <v>524.35400390625</v>
      </c>
      <c r="B93">
        <v>932.79998779296875</v>
      </c>
    </row>
    <row r="94" spans="1:11" x14ac:dyDescent="0.5">
      <c r="A94">
        <v>524.364013671875</v>
      </c>
      <c r="B94">
        <v>595.20001220703125</v>
      </c>
    </row>
    <row r="95" spans="1:11" x14ac:dyDescent="0.5">
      <c r="A95">
        <v>524.3740234375</v>
      </c>
      <c r="B95">
        <v>308</v>
      </c>
      <c r="I95" t="e">
        <f>ROUND(I94,3-(1+INT(LOG10(I94))))</f>
        <v>#NUM!</v>
      </c>
    </row>
    <row r="96" spans="1:11" x14ac:dyDescent="0.5">
      <c r="A96">
        <v>524.38397216796875</v>
      </c>
      <c r="B96">
        <v>196.5</v>
      </c>
      <c r="H96" t="s">
        <v>504</v>
      </c>
      <c r="I96">
        <v>10</v>
      </c>
    </row>
    <row r="97" spans="1:19" x14ac:dyDescent="0.5">
      <c r="A97">
        <v>524.39398193359375</v>
      </c>
      <c r="B97">
        <v>165.30000305175781</v>
      </c>
      <c r="H97" t="s">
        <v>23</v>
      </c>
      <c r="I97">
        <v>4</v>
      </c>
      <c r="J97" t="s">
        <v>468</v>
      </c>
      <c r="K97">
        <f>AVERAGE(K101:K120)</f>
        <v>1.3850348559376746</v>
      </c>
      <c r="L97">
        <f t="shared" ref="L97:P97" si="10">AVERAGE(L101:L120)</f>
        <v>91726.07835864494</v>
      </c>
      <c r="M97">
        <f t="shared" si="10"/>
        <v>4.5831545525846265</v>
      </c>
      <c r="N97">
        <f t="shared" si="10"/>
        <v>433137.62994330062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177.30000305175781</v>
      </c>
      <c r="H98" t="s">
        <v>24</v>
      </c>
      <c r="I98">
        <v>7</v>
      </c>
      <c r="J98" t="s">
        <v>469</v>
      </c>
      <c r="K98">
        <f>K99/AVERAGE(K101:K120)</f>
        <v>0.28910246646062182</v>
      </c>
      <c r="L98">
        <f t="shared" ref="L98:P98" si="11">L99/AVERAGE(L101:L120)</f>
        <v>0.34439987917019765</v>
      </c>
      <c r="M98">
        <f t="shared" si="11"/>
        <v>3.2323931520995858E-2</v>
      </c>
      <c r="N98">
        <f t="shared" si="11"/>
        <v>9.9443541868436458E-2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156</v>
      </c>
      <c r="H99" t="s">
        <v>1</v>
      </c>
      <c r="I99">
        <v>10</v>
      </c>
      <c r="J99" t="s">
        <v>460</v>
      </c>
      <c r="K99">
        <f>STDEV(K101:K120)</f>
        <v>0.40041699298551375</v>
      </c>
      <c r="L99">
        <f t="shared" ref="L99:P99" si="12">STDEV(L101:L120)</f>
        <v>31590.450303473397</v>
      </c>
      <c r="M99">
        <f t="shared" si="12"/>
        <v>0.14814557390788588</v>
      </c>
      <c r="N99">
        <f t="shared" si="12"/>
        <v>43072.740038061951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107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89.5</v>
      </c>
      <c r="J101">
        <v>1</v>
      </c>
      <c r="K101">
        <v>0.86904238479508122</v>
      </c>
      <c r="L101">
        <v>64446.53754268276</v>
      </c>
      <c r="M101">
        <v>4.5287307193327235</v>
      </c>
      <c r="N101">
        <v>476488.8029342799</v>
      </c>
      <c r="Q101">
        <f>L101/SUM(P101,N101,L101)</f>
        <v>0.11913907766842867</v>
      </c>
      <c r="R101">
        <f>N101/SUM(P101,N101,L101)</f>
        <v>0.88086092233157143</v>
      </c>
      <c r="S101">
        <f>P101/SUM(P101,N101,L101)</f>
        <v>0</v>
      </c>
    </row>
    <row r="102" spans="1:19" x14ac:dyDescent="0.5">
      <c r="A102">
        <v>524.4439697265625</v>
      </c>
      <c r="B102">
        <v>92.75</v>
      </c>
      <c r="J102">
        <v>2</v>
      </c>
      <c r="K102">
        <v>1.273894255933828</v>
      </c>
      <c r="L102">
        <v>76985.765739725844</v>
      </c>
      <c r="M102">
        <v>4.5709741491148304</v>
      </c>
      <c r="N102">
        <v>446188.17074227484</v>
      </c>
      <c r="Q102">
        <f t="shared" ref="Q102:Q120" si="13">L102/SUM(P102,N102,L102)</f>
        <v>0.14715137810075993</v>
      </c>
      <c r="R102">
        <f t="shared" ref="R102:R120" si="14">N102/SUM(P102,N102,L102)</f>
        <v>0.85284862189924004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91.75</v>
      </c>
      <c r="J103">
        <v>3</v>
      </c>
      <c r="K103">
        <v>2.2356666299176338</v>
      </c>
      <c r="L103">
        <v>170905.36247472742</v>
      </c>
      <c r="M103">
        <v>4.8936928069359489</v>
      </c>
      <c r="N103">
        <v>328054.66675385175</v>
      </c>
      <c r="Q103">
        <f t="shared" si="13"/>
        <v>0.34252315308494136</v>
      </c>
      <c r="R103">
        <f t="shared" si="14"/>
        <v>0.6574768469150587</v>
      </c>
      <c r="S103">
        <f t="shared" si="15"/>
        <v>0</v>
      </c>
    </row>
    <row r="104" spans="1:19" x14ac:dyDescent="0.5">
      <c r="A104">
        <v>524.4639892578125</v>
      </c>
      <c r="B104">
        <v>83.25</v>
      </c>
      <c r="J104">
        <v>4</v>
      </c>
      <c r="K104">
        <v>1.5340151747262234</v>
      </c>
      <c r="L104">
        <v>94787.191996852576</v>
      </c>
      <c r="M104">
        <v>4.4958559359096508</v>
      </c>
      <c r="N104">
        <v>412003.005569603</v>
      </c>
      <c r="Q104">
        <f t="shared" si="13"/>
        <v>0.18703438316685891</v>
      </c>
      <c r="R104">
        <f t="shared" si="14"/>
        <v>0.81296561683314106</v>
      </c>
      <c r="S104">
        <f t="shared" si="15"/>
        <v>0</v>
      </c>
    </row>
    <row r="105" spans="1:19" x14ac:dyDescent="0.5">
      <c r="A105">
        <v>524.4739990234375</v>
      </c>
      <c r="B105">
        <v>65.5</v>
      </c>
      <c r="J105">
        <v>5</v>
      </c>
      <c r="K105">
        <v>1.558453369591368</v>
      </c>
      <c r="L105">
        <v>95587.232366486525</v>
      </c>
      <c r="M105">
        <v>4.5711469915022604</v>
      </c>
      <c r="N105">
        <v>430352.815674135</v>
      </c>
      <c r="Q105">
        <f t="shared" si="13"/>
        <v>0.18174549118781641</v>
      </c>
      <c r="R105">
        <f t="shared" si="14"/>
        <v>0.81825450881218353</v>
      </c>
      <c r="S105">
        <f t="shared" si="15"/>
        <v>0</v>
      </c>
    </row>
    <row r="106" spans="1:19" x14ac:dyDescent="0.5">
      <c r="A106">
        <v>524.4840087890625</v>
      </c>
      <c r="B106">
        <v>41.25</v>
      </c>
      <c r="J106">
        <v>6</v>
      </c>
      <c r="K106">
        <v>1.2689640324386433</v>
      </c>
      <c r="L106">
        <v>80175.087313894284</v>
      </c>
      <c r="M106">
        <v>4.5787363099209442</v>
      </c>
      <c r="N106">
        <v>462367.38758813002</v>
      </c>
      <c r="Q106">
        <f t="shared" si="13"/>
        <v>0.14777660924773273</v>
      </c>
      <c r="R106">
        <f t="shared" si="14"/>
        <v>0.85222339075226738</v>
      </c>
      <c r="S106">
        <f t="shared" si="15"/>
        <v>0</v>
      </c>
    </row>
    <row r="107" spans="1:19" x14ac:dyDescent="0.5">
      <c r="A107">
        <v>524.4940185546875</v>
      </c>
      <c r="B107">
        <v>40.25</v>
      </c>
      <c r="J107">
        <v>7</v>
      </c>
      <c r="K107">
        <v>1.010902826689408</v>
      </c>
      <c r="L107">
        <v>71979.423886559918</v>
      </c>
      <c r="M107">
        <v>4.4396572732441921</v>
      </c>
      <c r="N107">
        <v>446984.39263177494</v>
      </c>
      <c r="Q107">
        <f t="shared" si="13"/>
        <v>0.13869834773734541</v>
      </c>
      <c r="R107">
        <f t="shared" si="14"/>
        <v>0.86130165226265465</v>
      </c>
      <c r="S107">
        <f t="shared" si="15"/>
        <v>0</v>
      </c>
    </row>
    <row r="108" spans="1:19" x14ac:dyDescent="0.5">
      <c r="A108">
        <v>524.5040283203125</v>
      </c>
      <c r="B108">
        <v>78.5</v>
      </c>
      <c r="J108">
        <v>8</v>
      </c>
      <c r="K108">
        <v>1.1207576772556858</v>
      </c>
      <c r="L108">
        <v>68286.412526335131</v>
      </c>
      <c r="M108">
        <v>4.4074634747759465</v>
      </c>
      <c r="N108">
        <v>472678.61703523376</v>
      </c>
      <c r="Q108">
        <f t="shared" si="13"/>
        <v>0.12623073358675072</v>
      </c>
      <c r="R108">
        <f t="shared" si="14"/>
        <v>0.87376926641324937</v>
      </c>
      <c r="S108">
        <f t="shared" si="15"/>
        <v>0</v>
      </c>
    </row>
    <row r="109" spans="1:19" x14ac:dyDescent="0.5">
      <c r="A109">
        <v>524.51397705078125</v>
      </c>
      <c r="B109">
        <v>97.5</v>
      </c>
      <c r="J109">
        <v>9</v>
      </c>
      <c r="K109">
        <v>1.7572038304405124</v>
      </c>
      <c r="L109">
        <v>114330.69149461422</v>
      </c>
      <c r="M109">
        <v>4.7792258335208473</v>
      </c>
      <c r="N109">
        <v>412459.48286371183</v>
      </c>
      <c r="Q109">
        <f t="shared" si="13"/>
        <v>0.2170326954823682</v>
      </c>
      <c r="R109">
        <f t="shared" si="14"/>
        <v>0.78296730451763186</v>
      </c>
      <c r="S109">
        <f t="shared" si="15"/>
        <v>0</v>
      </c>
    </row>
    <row r="110" spans="1:19" x14ac:dyDescent="0.5">
      <c r="A110">
        <v>524.52398681640625</v>
      </c>
      <c r="B110">
        <v>80.75</v>
      </c>
      <c r="J110">
        <v>10</v>
      </c>
      <c r="K110">
        <v>1.2214483775883611</v>
      </c>
      <c r="L110">
        <v>79777.078244570803</v>
      </c>
      <c r="M110">
        <v>4.5660620315889311</v>
      </c>
      <c r="N110">
        <v>443798.95764001179</v>
      </c>
      <c r="Q110">
        <f t="shared" si="13"/>
        <v>0.15236961353624082</v>
      </c>
      <c r="R110">
        <f t="shared" si="14"/>
        <v>0.84763038646375921</v>
      </c>
      <c r="S110">
        <f t="shared" si="15"/>
        <v>0</v>
      </c>
    </row>
    <row r="111" spans="1:19" x14ac:dyDescent="0.5">
      <c r="A111">
        <v>524.53399658203125</v>
      </c>
      <c r="B111">
        <v>85.75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111.5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127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138.30000305175781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147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128.80000305175781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84.25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70.75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79.25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97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153.5</v>
      </c>
    </row>
    <row r="122" spans="1:19" x14ac:dyDescent="0.5">
      <c r="A122">
        <v>524.64398193359375</v>
      </c>
      <c r="B122">
        <v>173</v>
      </c>
    </row>
    <row r="123" spans="1:19" x14ac:dyDescent="0.5">
      <c r="A123">
        <v>524.65399169921875</v>
      </c>
      <c r="B123">
        <v>159.5</v>
      </c>
    </row>
    <row r="124" spans="1:19" x14ac:dyDescent="0.5">
      <c r="A124">
        <v>524.66400146484375</v>
      </c>
      <c r="B124">
        <v>168.5</v>
      </c>
    </row>
    <row r="125" spans="1:19" x14ac:dyDescent="0.5">
      <c r="A125">
        <v>524.67401123046875</v>
      </c>
      <c r="B125">
        <v>162.30000305175781</v>
      </c>
    </row>
    <row r="126" spans="1:19" x14ac:dyDescent="0.5">
      <c r="A126">
        <v>524.68402099609375</v>
      </c>
      <c r="B126">
        <v>202</v>
      </c>
    </row>
    <row r="127" spans="1:19" x14ac:dyDescent="0.5">
      <c r="A127">
        <v>524.6939697265625</v>
      </c>
      <c r="B127">
        <v>260.5</v>
      </c>
    </row>
    <row r="128" spans="1:19" x14ac:dyDescent="0.5">
      <c r="A128">
        <v>524.7039794921875</v>
      </c>
      <c r="B128">
        <v>277.70001220703125</v>
      </c>
    </row>
    <row r="129" spans="1:2" x14ac:dyDescent="0.5">
      <c r="A129">
        <v>524.7139892578125</v>
      </c>
      <c r="B129">
        <v>272.79998779296875</v>
      </c>
    </row>
    <row r="130" spans="1:2" x14ac:dyDescent="0.5">
      <c r="A130">
        <v>524.7239990234375</v>
      </c>
      <c r="B130">
        <v>219.19999694824219</v>
      </c>
    </row>
    <row r="131" spans="1:2" x14ac:dyDescent="0.5">
      <c r="A131">
        <v>524.7340087890625</v>
      </c>
      <c r="B131">
        <v>297.5</v>
      </c>
    </row>
    <row r="132" spans="1:2" x14ac:dyDescent="0.5">
      <c r="A132">
        <v>524.7440185546875</v>
      </c>
      <c r="B132">
        <v>1131</v>
      </c>
    </row>
    <row r="133" spans="1:2" x14ac:dyDescent="0.5">
      <c r="A133">
        <v>524.7540283203125</v>
      </c>
      <c r="B133">
        <v>7620</v>
      </c>
    </row>
    <row r="134" spans="1:2" x14ac:dyDescent="0.5">
      <c r="A134">
        <v>524.76397705078125</v>
      </c>
      <c r="B134">
        <v>35150</v>
      </c>
    </row>
    <row r="135" spans="1:2" x14ac:dyDescent="0.5">
      <c r="A135">
        <v>524.77398681640625</v>
      </c>
      <c r="B135">
        <v>73410</v>
      </c>
    </row>
    <row r="136" spans="1:2" x14ac:dyDescent="0.5">
      <c r="A136">
        <v>524.78399658203125</v>
      </c>
      <c r="B136">
        <v>72860</v>
      </c>
    </row>
    <row r="137" spans="1:2" x14ac:dyDescent="0.5">
      <c r="A137">
        <v>524.79400634765625</v>
      </c>
      <c r="B137">
        <v>34050</v>
      </c>
    </row>
    <row r="138" spans="1:2" x14ac:dyDescent="0.5">
      <c r="A138">
        <v>524.80401611328125</v>
      </c>
      <c r="B138">
        <v>6922</v>
      </c>
    </row>
    <row r="139" spans="1:2" x14ac:dyDescent="0.5">
      <c r="A139">
        <v>524.81402587890625</v>
      </c>
      <c r="B139">
        <v>1123</v>
      </c>
    </row>
    <row r="140" spans="1:2" x14ac:dyDescent="0.5">
      <c r="A140">
        <v>524.823974609375</v>
      </c>
      <c r="B140">
        <v>774.20001220703125</v>
      </c>
    </row>
    <row r="141" spans="1:2" x14ac:dyDescent="0.5">
      <c r="A141">
        <v>524.833984375</v>
      </c>
      <c r="B141">
        <v>989.79998779296875</v>
      </c>
    </row>
    <row r="142" spans="1:2" x14ac:dyDescent="0.5">
      <c r="A142">
        <v>524.843994140625</v>
      </c>
      <c r="B142">
        <v>1127</v>
      </c>
    </row>
    <row r="143" spans="1:2" x14ac:dyDescent="0.5">
      <c r="A143">
        <v>524.85400390625</v>
      </c>
      <c r="B143">
        <v>1039</v>
      </c>
    </row>
    <row r="144" spans="1:2" x14ac:dyDescent="0.5">
      <c r="A144">
        <v>524.864013671875</v>
      </c>
      <c r="B144">
        <v>759</v>
      </c>
    </row>
    <row r="145" spans="1:2" x14ac:dyDescent="0.5">
      <c r="A145">
        <v>524.8740234375</v>
      </c>
      <c r="B145">
        <v>401.5</v>
      </c>
    </row>
    <row r="146" spans="1:2" x14ac:dyDescent="0.5">
      <c r="A146">
        <v>524.88397216796875</v>
      </c>
      <c r="B146">
        <v>215.19999694824219</v>
      </c>
    </row>
    <row r="147" spans="1:2" x14ac:dyDescent="0.5">
      <c r="A147">
        <v>524.89398193359375</v>
      </c>
      <c r="B147">
        <v>248.69999694824219</v>
      </c>
    </row>
    <row r="148" spans="1:2" x14ac:dyDescent="0.5">
      <c r="A148">
        <v>524.90399169921875</v>
      </c>
      <c r="B148">
        <v>273</v>
      </c>
    </row>
    <row r="149" spans="1:2" x14ac:dyDescent="0.5">
      <c r="A149">
        <v>524.91400146484375</v>
      </c>
      <c r="B149">
        <v>223</v>
      </c>
    </row>
    <row r="150" spans="1:2" x14ac:dyDescent="0.5">
      <c r="A150">
        <v>524.92401123046875</v>
      </c>
      <c r="B150">
        <v>151.5</v>
      </c>
    </row>
    <row r="151" spans="1:2" x14ac:dyDescent="0.5">
      <c r="A151">
        <v>524.93402099609375</v>
      </c>
      <c r="B151">
        <v>120.80000305175781</v>
      </c>
    </row>
    <row r="152" spans="1:2" x14ac:dyDescent="0.5">
      <c r="A152">
        <v>524.9439697265625</v>
      </c>
      <c r="B152">
        <v>152.80000305175781</v>
      </c>
    </row>
    <row r="153" spans="1:2" x14ac:dyDescent="0.5">
      <c r="A153">
        <v>524.9539794921875</v>
      </c>
      <c r="B153">
        <v>185</v>
      </c>
    </row>
    <row r="154" spans="1:2" x14ac:dyDescent="0.5">
      <c r="A154">
        <v>524.9639892578125</v>
      </c>
      <c r="B154">
        <v>181</v>
      </c>
    </row>
    <row r="155" spans="1:2" x14ac:dyDescent="0.5">
      <c r="A155">
        <v>524.9739990234375</v>
      </c>
      <c r="B155">
        <v>150</v>
      </c>
    </row>
    <row r="156" spans="1:2" x14ac:dyDescent="0.5">
      <c r="A156">
        <v>524.9840087890625</v>
      </c>
      <c r="B156">
        <v>141</v>
      </c>
    </row>
    <row r="157" spans="1:2" x14ac:dyDescent="0.5">
      <c r="A157">
        <v>524.9940185546875</v>
      </c>
      <c r="B157">
        <v>186.30000305175781</v>
      </c>
    </row>
    <row r="158" spans="1:2" x14ac:dyDescent="0.5">
      <c r="A158">
        <v>525.0040283203125</v>
      </c>
      <c r="B158">
        <v>209</v>
      </c>
    </row>
    <row r="159" spans="1:2" x14ac:dyDescent="0.5">
      <c r="A159">
        <v>525.01397705078125</v>
      </c>
      <c r="B159">
        <v>211.5</v>
      </c>
    </row>
    <row r="160" spans="1:2" x14ac:dyDescent="0.5">
      <c r="A160">
        <v>525.02398681640625</v>
      </c>
      <c r="B160">
        <v>222.80000305175781</v>
      </c>
    </row>
    <row r="161" spans="1:2" x14ac:dyDescent="0.5">
      <c r="A161">
        <v>525.03399658203125</v>
      </c>
      <c r="B161">
        <v>253.80000305175781</v>
      </c>
    </row>
    <row r="162" spans="1:2" x14ac:dyDescent="0.5">
      <c r="A162">
        <v>525.04400634765625</v>
      </c>
      <c r="B162">
        <v>265.5</v>
      </c>
    </row>
    <row r="163" spans="1:2" x14ac:dyDescent="0.5">
      <c r="A163">
        <v>525.05401611328125</v>
      </c>
      <c r="B163">
        <v>186.30000305175781</v>
      </c>
    </row>
    <row r="164" spans="1:2" x14ac:dyDescent="0.5">
      <c r="A164">
        <v>525.06402587890625</v>
      </c>
      <c r="B164">
        <v>128</v>
      </c>
    </row>
    <row r="165" spans="1:2" x14ac:dyDescent="0.5">
      <c r="A165">
        <v>525.073974609375</v>
      </c>
      <c r="B165">
        <v>148.80000305175781</v>
      </c>
    </row>
    <row r="166" spans="1:2" x14ac:dyDescent="0.5">
      <c r="A166">
        <v>525.083984375</v>
      </c>
      <c r="B166">
        <v>195</v>
      </c>
    </row>
    <row r="167" spans="1:2" x14ac:dyDescent="0.5">
      <c r="A167">
        <v>525.093994140625</v>
      </c>
      <c r="B167">
        <v>210</v>
      </c>
    </row>
    <row r="168" spans="1:2" x14ac:dyDescent="0.5">
      <c r="A168">
        <v>525.10400390625</v>
      </c>
      <c r="B168">
        <v>156.5</v>
      </c>
    </row>
    <row r="169" spans="1:2" x14ac:dyDescent="0.5">
      <c r="A169">
        <v>525.114013671875</v>
      </c>
      <c r="B169">
        <v>116.30000305175781</v>
      </c>
    </row>
    <row r="170" spans="1:2" x14ac:dyDescent="0.5">
      <c r="A170">
        <v>525.1240234375</v>
      </c>
      <c r="B170">
        <v>138.30000305175781</v>
      </c>
    </row>
    <row r="171" spans="1:2" x14ac:dyDescent="0.5">
      <c r="A171">
        <v>525.13397216796875</v>
      </c>
      <c r="B171">
        <v>164.5</v>
      </c>
    </row>
    <row r="172" spans="1:2" x14ac:dyDescent="0.5">
      <c r="A172">
        <v>525.14398193359375</v>
      </c>
      <c r="B172">
        <v>151.30000305175781</v>
      </c>
    </row>
    <row r="173" spans="1:2" x14ac:dyDescent="0.5">
      <c r="A173">
        <v>525.15399169921875</v>
      </c>
      <c r="B173">
        <v>138.80000305175781</v>
      </c>
    </row>
    <row r="174" spans="1:2" x14ac:dyDescent="0.5">
      <c r="A174">
        <v>525.16400146484375</v>
      </c>
      <c r="B174">
        <v>157.69999694824219</v>
      </c>
    </row>
    <row r="175" spans="1:2" x14ac:dyDescent="0.5">
      <c r="A175">
        <v>525.17401123046875</v>
      </c>
      <c r="B175">
        <v>158.30000305175781</v>
      </c>
    </row>
    <row r="176" spans="1:2" x14ac:dyDescent="0.5">
      <c r="A176">
        <v>525.18499755859375</v>
      </c>
      <c r="B176">
        <v>179</v>
      </c>
    </row>
    <row r="177" spans="1:2" x14ac:dyDescent="0.5">
      <c r="A177">
        <v>525.19500732421875</v>
      </c>
      <c r="B177">
        <v>255</v>
      </c>
    </row>
    <row r="178" spans="1:2" x14ac:dyDescent="0.5">
      <c r="A178">
        <v>525.2039794921875</v>
      </c>
      <c r="B178">
        <v>336.79998779296875</v>
      </c>
    </row>
    <row r="179" spans="1:2" x14ac:dyDescent="0.5">
      <c r="A179">
        <v>525.2139892578125</v>
      </c>
      <c r="B179">
        <v>357.5</v>
      </c>
    </row>
    <row r="180" spans="1:2" x14ac:dyDescent="0.5">
      <c r="A180">
        <v>525.2239990234375</v>
      </c>
      <c r="B180">
        <v>258.29998779296875</v>
      </c>
    </row>
    <row r="181" spans="1:2" x14ac:dyDescent="0.5">
      <c r="A181">
        <v>525.2340087890625</v>
      </c>
      <c r="B181">
        <v>249</v>
      </c>
    </row>
    <row r="182" spans="1:2" x14ac:dyDescent="0.5">
      <c r="A182">
        <v>525.2449951171875</v>
      </c>
      <c r="B182">
        <v>846.29998779296875</v>
      </c>
    </row>
    <row r="183" spans="1:2" x14ac:dyDescent="0.5">
      <c r="A183">
        <v>525.2550048828125</v>
      </c>
      <c r="B183">
        <v>5269</v>
      </c>
    </row>
    <row r="184" spans="1:2" x14ac:dyDescent="0.5">
      <c r="A184">
        <v>525.2650146484375</v>
      </c>
      <c r="B184">
        <v>33710</v>
      </c>
    </row>
    <row r="185" spans="1:2" x14ac:dyDescent="0.5">
      <c r="A185">
        <v>525.2750244140625</v>
      </c>
      <c r="B185">
        <v>88750</v>
      </c>
    </row>
    <row r="186" spans="1:2" x14ac:dyDescent="0.5">
      <c r="A186">
        <v>525.28497314453125</v>
      </c>
      <c r="B186">
        <v>105200</v>
      </c>
    </row>
    <row r="187" spans="1:2" x14ac:dyDescent="0.5">
      <c r="A187">
        <v>525.29400634765625</v>
      </c>
      <c r="B187">
        <v>57790</v>
      </c>
    </row>
    <row r="188" spans="1:2" x14ac:dyDescent="0.5">
      <c r="A188">
        <v>525.30499267578125</v>
      </c>
      <c r="B188">
        <v>13670</v>
      </c>
    </row>
    <row r="189" spans="1:2" x14ac:dyDescent="0.5">
      <c r="A189">
        <v>525.31500244140625</v>
      </c>
      <c r="B189">
        <v>1878</v>
      </c>
    </row>
    <row r="190" spans="1:2" x14ac:dyDescent="0.5">
      <c r="A190">
        <v>525.32501220703125</v>
      </c>
      <c r="B190">
        <v>803.70001220703125</v>
      </c>
    </row>
    <row r="191" spans="1:2" x14ac:dyDescent="0.5">
      <c r="A191">
        <v>525.33502197265625</v>
      </c>
      <c r="B191">
        <v>893.20001220703125</v>
      </c>
    </row>
    <row r="192" spans="1:2" x14ac:dyDescent="0.5">
      <c r="A192">
        <v>525.344970703125</v>
      </c>
      <c r="B192">
        <v>1173</v>
      </c>
    </row>
    <row r="193" spans="1:2" x14ac:dyDescent="0.5">
      <c r="A193">
        <v>525.35498046875</v>
      </c>
      <c r="B193">
        <v>1072</v>
      </c>
    </row>
    <row r="194" spans="1:2" x14ac:dyDescent="0.5">
      <c r="A194">
        <v>525.364990234375</v>
      </c>
      <c r="B194">
        <v>623.5</v>
      </c>
    </row>
    <row r="195" spans="1:2" x14ac:dyDescent="0.5">
      <c r="A195">
        <v>525.375</v>
      </c>
      <c r="B195">
        <v>322.79998779296875</v>
      </c>
    </row>
    <row r="196" spans="1:2" x14ac:dyDescent="0.5">
      <c r="A196">
        <v>525.385009765625</v>
      </c>
      <c r="B196">
        <v>253.80000305175781</v>
      </c>
    </row>
    <row r="197" spans="1:2" x14ac:dyDescent="0.5">
      <c r="A197">
        <v>525.39501953125</v>
      </c>
      <c r="B197">
        <v>283.29998779296875</v>
      </c>
    </row>
    <row r="198" spans="1:2" x14ac:dyDescent="0.5">
      <c r="A198">
        <v>525.405029296875</v>
      </c>
      <c r="B198">
        <v>309</v>
      </c>
    </row>
    <row r="199" spans="1:2" x14ac:dyDescent="0.5">
      <c r="A199">
        <v>525.41497802734375</v>
      </c>
      <c r="B199">
        <v>248.5</v>
      </c>
    </row>
    <row r="200" spans="1:2" x14ac:dyDescent="0.5">
      <c r="A200">
        <v>525.42498779296875</v>
      </c>
      <c r="B200">
        <v>173.19999694824219</v>
      </c>
    </row>
    <row r="201" spans="1:2" x14ac:dyDescent="0.5">
      <c r="A201">
        <v>525.43499755859375</v>
      </c>
      <c r="B201">
        <v>154</v>
      </c>
    </row>
    <row r="202" spans="1:2" x14ac:dyDescent="0.5">
      <c r="A202">
        <v>525.44500732421875</v>
      </c>
      <c r="B202">
        <v>131.69999694824219</v>
      </c>
    </row>
    <row r="203" spans="1:2" x14ac:dyDescent="0.5">
      <c r="A203">
        <v>525.45501708984375</v>
      </c>
      <c r="B203">
        <v>150.5</v>
      </c>
    </row>
    <row r="204" spans="1:2" x14ac:dyDescent="0.5">
      <c r="A204">
        <v>525.46502685546875</v>
      </c>
      <c r="B204">
        <v>251.80000305175781</v>
      </c>
    </row>
    <row r="205" spans="1:2" x14ac:dyDescent="0.5">
      <c r="A205">
        <v>525.4749755859375</v>
      </c>
      <c r="B205">
        <v>301</v>
      </c>
    </row>
    <row r="206" spans="1:2" x14ac:dyDescent="0.5">
      <c r="A206">
        <v>525.4849853515625</v>
      </c>
      <c r="B206">
        <v>265.79998779296875</v>
      </c>
    </row>
    <row r="207" spans="1:2" x14ac:dyDescent="0.5">
      <c r="A207">
        <v>525.4949951171875</v>
      </c>
      <c r="B207">
        <v>205</v>
      </c>
    </row>
    <row r="208" spans="1:2" x14ac:dyDescent="0.5">
      <c r="A208">
        <v>525.5050048828125</v>
      </c>
      <c r="B208">
        <v>161.69999694824219</v>
      </c>
    </row>
    <row r="209" spans="1:2" x14ac:dyDescent="0.5">
      <c r="A209">
        <v>525.5150146484375</v>
      </c>
      <c r="B209">
        <v>161.30000305175781</v>
      </c>
    </row>
    <row r="210" spans="1:2" x14ac:dyDescent="0.5">
      <c r="A210">
        <v>525.5250244140625</v>
      </c>
      <c r="B210">
        <v>175.80000305175781</v>
      </c>
    </row>
    <row r="211" spans="1:2" x14ac:dyDescent="0.5">
      <c r="A211">
        <v>525.53497314453125</v>
      </c>
      <c r="B211">
        <v>209.19999694824219</v>
      </c>
    </row>
    <row r="212" spans="1:2" x14ac:dyDescent="0.5">
      <c r="A212">
        <v>525.54498291015625</v>
      </c>
      <c r="B212">
        <v>202.30000305175781</v>
      </c>
    </row>
    <row r="213" spans="1:2" x14ac:dyDescent="0.5">
      <c r="A213">
        <v>525.55499267578125</v>
      </c>
      <c r="B213">
        <v>137.5</v>
      </c>
    </row>
    <row r="214" spans="1:2" x14ac:dyDescent="0.5">
      <c r="A214">
        <v>525.56500244140625</v>
      </c>
      <c r="B214">
        <v>121.80000305175781</v>
      </c>
    </row>
    <row r="215" spans="1:2" x14ac:dyDescent="0.5">
      <c r="A215">
        <v>525.57501220703125</v>
      </c>
      <c r="B215">
        <v>169.5</v>
      </c>
    </row>
    <row r="216" spans="1:2" x14ac:dyDescent="0.5">
      <c r="A216">
        <v>525.58502197265625</v>
      </c>
      <c r="B216">
        <v>255.30000305175781</v>
      </c>
    </row>
    <row r="217" spans="1:2" x14ac:dyDescent="0.5">
      <c r="A217">
        <v>525.594970703125</v>
      </c>
      <c r="B217">
        <v>327</v>
      </c>
    </row>
    <row r="218" spans="1:2" x14ac:dyDescent="0.5">
      <c r="A218">
        <v>525.60498046875</v>
      </c>
      <c r="B218">
        <v>272.5</v>
      </c>
    </row>
    <row r="219" spans="1:2" x14ac:dyDescent="0.5">
      <c r="A219">
        <v>525.614990234375</v>
      </c>
      <c r="B219">
        <v>165</v>
      </c>
    </row>
    <row r="220" spans="1:2" x14ac:dyDescent="0.5">
      <c r="A220">
        <v>525.625</v>
      </c>
      <c r="B220">
        <v>168.80000305175781</v>
      </c>
    </row>
    <row r="221" spans="1:2" x14ac:dyDescent="0.5">
      <c r="A221">
        <v>525.635009765625</v>
      </c>
      <c r="B221">
        <v>232.80000305175781</v>
      </c>
    </row>
    <row r="222" spans="1:2" x14ac:dyDescent="0.5">
      <c r="A222">
        <v>525.64501953125</v>
      </c>
      <c r="B222">
        <v>252.30000305175781</v>
      </c>
    </row>
    <row r="223" spans="1:2" x14ac:dyDescent="0.5">
      <c r="A223">
        <v>525.655029296875</v>
      </c>
      <c r="B223">
        <v>260.29998779296875</v>
      </c>
    </row>
    <row r="224" spans="1:2" x14ac:dyDescent="0.5">
      <c r="A224">
        <v>525.66497802734375</v>
      </c>
      <c r="B224">
        <v>266.79998779296875</v>
      </c>
    </row>
    <row r="225" spans="1:2" x14ac:dyDescent="0.5">
      <c r="A225">
        <v>525.67498779296875</v>
      </c>
      <c r="B225">
        <v>245</v>
      </c>
    </row>
    <row r="226" spans="1:2" x14ac:dyDescent="0.5">
      <c r="A226">
        <v>525.68499755859375</v>
      </c>
      <c r="B226">
        <v>193</v>
      </c>
    </row>
    <row r="227" spans="1:2" x14ac:dyDescent="0.5">
      <c r="A227">
        <v>525.69500732421875</v>
      </c>
      <c r="B227">
        <v>173.5</v>
      </c>
    </row>
    <row r="228" spans="1:2" x14ac:dyDescent="0.5">
      <c r="A228">
        <v>525.70501708984375</v>
      </c>
      <c r="B228">
        <v>234.19999694824219</v>
      </c>
    </row>
    <row r="229" spans="1:2" x14ac:dyDescent="0.5">
      <c r="A229">
        <v>525.71502685546875</v>
      </c>
      <c r="B229">
        <v>270.29998779296875</v>
      </c>
    </row>
    <row r="230" spans="1:2" x14ac:dyDescent="0.5">
      <c r="A230">
        <v>525.7249755859375</v>
      </c>
      <c r="B230">
        <v>249.5</v>
      </c>
    </row>
    <row r="231" spans="1:2" x14ac:dyDescent="0.5">
      <c r="A231">
        <v>525.7349853515625</v>
      </c>
      <c r="B231">
        <v>292.5</v>
      </c>
    </row>
    <row r="232" spans="1:2" x14ac:dyDescent="0.5">
      <c r="A232">
        <v>525.7449951171875</v>
      </c>
      <c r="B232">
        <v>636.20001220703125</v>
      </c>
    </row>
    <row r="233" spans="1:2" x14ac:dyDescent="0.5">
      <c r="A233">
        <v>525.7550048828125</v>
      </c>
      <c r="B233">
        <v>2970</v>
      </c>
    </row>
    <row r="234" spans="1:2" x14ac:dyDescent="0.5">
      <c r="A234">
        <v>525.7650146484375</v>
      </c>
      <c r="B234">
        <v>27660</v>
      </c>
    </row>
    <row r="235" spans="1:2" x14ac:dyDescent="0.5">
      <c r="A235">
        <v>525.7750244140625</v>
      </c>
      <c r="B235">
        <v>107600</v>
      </c>
    </row>
    <row r="236" spans="1:2" x14ac:dyDescent="0.5">
      <c r="A236">
        <v>525.78497314453125</v>
      </c>
      <c r="B236">
        <v>170200</v>
      </c>
    </row>
    <row r="237" spans="1:2" x14ac:dyDescent="0.5">
      <c r="A237">
        <v>525.79498291015625</v>
      </c>
      <c r="B237">
        <v>119400</v>
      </c>
    </row>
    <row r="238" spans="1:2" x14ac:dyDescent="0.5">
      <c r="A238">
        <v>525.80499267578125</v>
      </c>
      <c r="B238">
        <v>35490</v>
      </c>
    </row>
    <row r="239" spans="1:2" x14ac:dyDescent="0.5">
      <c r="A239">
        <v>525.81500244140625</v>
      </c>
      <c r="B239">
        <v>4235</v>
      </c>
    </row>
    <row r="240" spans="1:2" x14ac:dyDescent="0.5">
      <c r="A240">
        <v>525.82501220703125</v>
      </c>
      <c r="B240">
        <v>656.29998779296875</v>
      </c>
    </row>
    <row r="241" spans="1:2" x14ac:dyDescent="0.5">
      <c r="A241">
        <v>525.83502197265625</v>
      </c>
      <c r="B241">
        <v>724</v>
      </c>
    </row>
    <row r="242" spans="1:2" x14ac:dyDescent="0.5">
      <c r="A242">
        <v>525.844970703125</v>
      </c>
      <c r="B242">
        <v>1307</v>
      </c>
    </row>
    <row r="243" spans="1:2" x14ac:dyDescent="0.5">
      <c r="A243">
        <v>525.85498046875</v>
      </c>
      <c r="B243">
        <v>1357</v>
      </c>
    </row>
    <row r="244" spans="1:2" x14ac:dyDescent="0.5">
      <c r="A244">
        <v>525.864990234375</v>
      </c>
      <c r="B244">
        <v>778.5</v>
      </c>
    </row>
    <row r="245" spans="1:2" x14ac:dyDescent="0.5">
      <c r="A245">
        <v>525.875</v>
      </c>
      <c r="B245">
        <v>337</v>
      </c>
    </row>
    <row r="246" spans="1:2" x14ac:dyDescent="0.5">
      <c r="A246">
        <v>525.885009765625</v>
      </c>
      <c r="B246">
        <v>282</v>
      </c>
    </row>
    <row r="247" spans="1:2" x14ac:dyDescent="0.5">
      <c r="A247">
        <v>525.89501953125</v>
      </c>
      <c r="B247">
        <v>457</v>
      </c>
    </row>
    <row r="248" spans="1:2" x14ac:dyDescent="0.5">
      <c r="A248">
        <v>525.905029296875</v>
      </c>
      <c r="B248">
        <v>717.79998779296875</v>
      </c>
    </row>
    <row r="249" spans="1:2" x14ac:dyDescent="0.5">
      <c r="A249">
        <v>525.91497802734375</v>
      </c>
      <c r="B249">
        <v>713.79998779296875</v>
      </c>
    </row>
    <row r="250" spans="1:2" x14ac:dyDescent="0.5">
      <c r="A250">
        <v>525.92498779296875</v>
      </c>
      <c r="B250">
        <v>384.5</v>
      </c>
    </row>
    <row r="251" spans="1:2" x14ac:dyDescent="0.5">
      <c r="A251">
        <v>525.93499755859375</v>
      </c>
      <c r="B251">
        <v>144.80000305175781</v>
      </c>
    </row>
    <row r="252" spans="1:2" x14ac:dyDescent="0.5">
      <c r="A252">
        <v>525.94500732421875</v>
      </c>
      <c r="B252">
        <v>101.30000305175781</v>
      </c>
    </row>
    <row r="253" spans="1:2" x14ac:dyDescent="0.5">
      <c r="A253">
        <v>525.95501708984375</v>
      </c>
      <c r="B253">
        <v>169</v>
      </c>
    </row>
    <row r="254" spans="1:2" x14ac:dyDescent="0.5">
      <c r="A254">
        <v>525.96502685546875</v>
      </c>
      <c r="B254">
        <v>407.70001220703125</v>
      </c>
    </row>
    <row r="255" spans="1:2" x14ac:dyDescent="0.5">
      <c r="A255">
        <v>525.9749755859375</v>
      </c>
      <c r="B255">
        <v>631.29998779296875</v>
      </c>
    </row>
    <row r="256" spans="1:2" x14ac:dyDescent="0.5">
      <c r="A256">
        <v>525.9849853515625</v>
      </c>
      <c r="B256">
        <v>591.5</v>
      </c>
    </row>
    <row r="257" spans="1:2" x14ac:dyDescent="0.5">
      <c r="A257">
        <v>525.9949951171875</v>
      </c>
      <c r="B257">
        <v>389</v>
      </c>
    </row>
    <row r="258" spans="1:2" x14ac:dyDescent="0.5">
      <c r="A258">
        <v>526.0050048828125</v>
      </c>
      <c r="B258">
        <v>235.69999694824219</v>
      </c>
    </row>
    <row r="259" spans="1:2" x14ac:dyDescent="0.5">
      <c r="A259">
        <v>526.0150146484375</v>
      </c>
      <c r="B259">
        <v>226</v>
      </c>
    </row>
    <row r="260" spans="1:2" x14ac:dyDescent="0.5">
      <c r="A260">
        <v>526.0250244140625</v>
      </c>
      <c r="B260">
        <v>317</v>
      </c>
    </row>
    <row r="261" spans="1:2" x14ac:dyDescent="0.5">
      <c r="A261">
        <v>526.03497314453125</v>
      </c>
      <c r="B261">
        <v>370.5</v>
      </c>
    </row>
    <row r="262" spans="1:2" x14ac:dyDescent="0.5">
      <c r="A262">
        <v>526.04498291015625</v>
      </c>
      <c r="B262">
        <v>276</v>
      </c>
    </row>
    <row r="263" spans="1:2" x14ac:dyDescent="0.5">
      <c r="A263">
        <v>526.05499267578125</v>
      </c>
      <c r="B263">
        <v>147.5</v>
      </c>
    </row>
    <row r="264" spans="1:2" x14ac:dyDescent="0.5">
      <c r="A264">
        <v>526.06500244140625</v>
      </c>
      <c r="B264">
        <v>138.30000305175781</v>
      </c>
    </row>
    <row r="265" spans="1:2" x14ac:dyDescent="0.5">
      <c r="A265">
        <v>526.07501220703125</v>
      </c>
      <c r="B265">
        <v>193.5</v>
      </c>
    </row>
    <row r="266" spans="1:2" x14ac:dyDescent="0.5">
      <c r="A266">
        <v>526.08502197265625</v>
      </c>
      <c r="B266">
        <v>272.79998779296875</v>
      </c>
    </row>
    <row r="267" spans="1:2" x14ac:dyDescent="0.5">
      <c r="A267">
        <v>526.094970703125</v>
      </c>
      <c r="B267">
        <v>306</v>
      </c>
    </row>
    <row r="268" spans="1:2" x14ac:dyDescent="0.5">
      <c r="A268">
        <v>526.10498046875</v>
      </c>
      <c r="B268">
        <v>240.19999694824219</v>
      </c>
    </row>
    <row r="269" spans="1:2" x14ac:dyDescent="0.5">
      <c r="A269">
        <v>526.114990234375</v>
      </c>
      <c r="B269">
        <v>202.69999694824219</v>
      </c>
    </row>
    <row r="270" spans="1:2" x14ac:dyDescent="0.5">
      <c r="A270">
        <v>526.125</v>
      </c>
      <c r="B270">
        <v>205</v>
      </c>
    </row>
    <row r="271" spans="1:2" x14ac:dyDescent="0.5">
      <c r="A271">
        <v>526.135009765625</v>
      </c>
      <c r="B271">
        <v>177.30000305175781</v>
      </c>
    </row>
    <row r="272" spans="1:2" x14ac:dyDescent="0.5">
      <c r="A272">
        <v>526.14501953125</v>
      </c>
      <c r="B272">
        <v>129.5</v>
      </c>
    </row>
    <row r="273" spans="1:2" x14ac:dyDescent="0.5">
      <c r="A273">
        <v>526.155029296875</v>
      </c>
      <c r="B273">
        <v>140.5</v>
      </c>
    </row>
    <row r="274" spans="1:2" x14ac:dyDescent="0.5">
      <c r="A274">
        <v>526.16497802734375</v>
      </c>
      <c r="B274">
        <v>212.30000305175781</v>
      </c>
    </row>
    <row r="275" spans="1:2" x14ac:dyDescent="0.5">
      <c r="A275">
        <v>526.17498779296875</v>
      </c>
      <c r="B275">
        <v>197</v>
      </c>
    </row>
    <row r="276" spans="1:2" x14ac:dyDescent="0.5">
      <c r="A276">
        <v>526.18499755859375</v>
      </c>
      <c r="B276">
        <v>135</v>
      </c>
    </row>
    <row r="277" spans="1:2" x14ac:dyDescent="0.5">
      <c r="A277">
        <v>526.19500732421875</v>
      </c>
      <c r="B277">
        <v>120.5</v>
      </c>
    </row>
    <row r="278" spans="1:2" x14ac:dyDescent="0.5">
      <c r="A278">
        <v>526.20501708984375</v>
      </c>
      <c r="B278">
        <v>132.5</v>
      </c>
    </row>
    <row r="279" spans="1:2" x14ac:dyDescent="0.5">
      <c r="A279">
        <v>526.21502685546875</v>
      </c>
      <c r="B279">
        <v>255.80000305175781</v>
      </c>
    </row>
    <row r="280" spans="1:2" x14ac:dyDescent="0.5">
      <c r="A280">
        <v>526.2249755859375</v>
      </c>
      <c r="B280">
        <v>462.5</v>
      </c>
    </row>
    <row r="281" spans="1:2" x14ac:dyDescent="0.5">
      <c r="A281">
        <v>526.2349853515625</v>
      </c>
      <c r="B281">
        <v>613.5</v>
      </c>
    </row>
    <row r="282" spans="1:2" x14ac:dyDescent="0.5">
      <c r="A282">
        <v>526.2449951171875</v>
      </c>
      <c r="B282">
        <v>891.79998779296875</v>
      </c>
    </row>
    <row r="283" spans="1:2" x14ac:dyDescent="0.5">
      <c r="A283">
        <v>526.2550048828125</v>
      </c>
      <c r="B283">
        <v>2252</v>
      </c>
    </row>
    <row r="284" spans="1:2" x14ac:dyDescent="0.5">
      <c r="A284">
        <v>526.2659912109375</v>
      </c>
      <c r="B284">
        <v>19570</v>
      </c>
    </row>
    <row r="285" spans="1:2" x14ac:dyDescent="0.5">
      <c r="A285">
        <v>526.2760009765625</v>
      </c>
      <c r="B285">
        <v>109400</v>
      </c>
    </row>
    <row r="286" spans="1:2" x14ac:dyDescent="0.5">
      <c r="A286">
        <v>526.2860107421875</v>
      </c>
      <c r="B286">
        <v>216300</v>
      </c>
    </row>
    <row r="287" spans="1:2" x14ac:dyDescent="0.5">
      <c r="A287">
        <v>526.2960205078125</v>
      </c>
      <c r="B287">
        <v>180700</v>
      </c>
    </row>
    <row r="288" spans="1:2" x14ac:dyDescent="0.5">
      <c r="A288">
        <v>526.3060302734375</v>
      </c>
      <c r="B288">
        <v>62810</v>
      </c>
    </row>
    <row r="289" spans="1:2" x14ac:dyDescent="0.5">
      <c r="A289">
        <v>526.31597900390625</v>
      </c>
      <c r="B289">
        <v>7574</v>
      </c>
    </row>
    <row r="290" spans="1:2" x14ac:dyDescent="0.5">
      <c r="A290">
        <v>526.32598876953125</v>
      </c>
      <c r="B290">
        <v>936.29998779296875</v>
      </c>
    </row>
    <row r="291" spans="1:2" x14ac:dyDescent="0.5">
      <c r="A291">
        <v>526.33599853515625</v>
      </c>
      <c r="B291">
        <v>708</v>
      </c>
    </row>
    <row r="292" spans="1:2" x14ac:dyDescent="0.5">
      <c r="A292">
        <v>526.34600830078125</v>
      </c>
      <c r="B292">
        <v>1248</v>
      </c>
    </row>
    <row r="293" spans="1:2" x14ac:dyDescent="0.5">
      <c r="A293">
        <v>526.35601806640625</v>
      </c>
      <c r="B293">
        <v>1365</v>
      </c>
    </row>
    <row r="294" spans="1:2" x14ac:dyDescent="0.5">
      <c r="A294">
        <v>526.36602783203125</v>
      </c>
      <c r="B294">
        <v>864.79998779296875</v>
      </c>
    </row>
    <row r="295" spans="1:2" x14ac:dyDescent="0.5">
      <c r="A295">
        <v>526.3759765625</v>
      </c>
      <c r="B295">
        <v>371</v>
      </c>
    </row>
    <row r="296" spans="1:2" x14ac:dyDescent="0.5">
      <c r="A296">
        <v>526.385986328125</v>
      </c>
      <c r="B296">
        <v>230.5</v>
      </c>
    </row>
    <row r="297" spans="1:2" x14ac:dyDescent="0.5">
      <c r="A297">
        <v>526.39599609375</v>
      </c>
      <c r="B297">
        <v>511</v>
      </c>
    </row>
    <row r="298" spans="1:2" x14ac:dyDescent="0.5">
      <c r="A298">
        <v>526.406005859375</v>
      </c>
      <c r="B298">
        <v>1074</v>
      </c>
    </row>
    <row r="299" spans="1:2" x14ac:dyDescent="0.5">
      <c r="A299">
        <v>526.416015625</v>
      </c>
      <c r="B299">
        <v>1184</v>
      </c>
    </row>
    <row r="300" spans="1:2" x14ac:dyDescent="0.5">
      <c r="A300">
        <v>526.426025390625</v>
      </c>
      <c r="B300">
        <v>694.20001220703125</v>
      </c>
    </row>
    <row r="301" spans="1:2" x14ac:dyDescent="0.5">
      <c r="A301">
        <v>526.43597412109375</v>
      </c>
      <c r="B301">
        <v>310</v>
      </c>
    </row>
    <row r="302" spans="1:2" x14ac:dyDescent="0.5">
      <c r="A302">
        <v>526.44598388671875</v>
      </c>
      <c r="B302">
        <v>207.19999694824219</v>
      </c>
    </row>
    <row r="303" spans="1:2" x14ac:dyDescent="0.5">
      <c r="A303">
        <v>526.45599365234375</v>
      </c>
      <c r="B303">
        <v>217.80000305175781</v>
      </c>
    </row>
    <row r="304" spans="1:2" x14ac:dyDescent="0.5">
      <c r="A304">
        <v>526.46600341796875</v>
      </c>
      <c r="B304">
        <v>459</v>
      </c>
    </row>
    <row r="305" spans="1:2" x14ac:dyDescent="0.5">
      <c r="A305">
        <v>526.47601318359375</v>
      </c>
      <c r="B305">
        <v>901</v>
      </c>
    </row>
    <row r="306" spans="1:2" x14ac:dyDescent="0.5">
      <c r="A306">
        <v>526.48602294921875</v>
      </c>
      <c r="B306">
        <v>969.70001220703125</v>
      </c>
    </row>
    <row r="307" spans="1:2" x14ac:dyDescent="0.5">
      <c r="A307">
        <v>526.4959716796875</v>
      </c>
      <c r="B307">
        <v>549.20001220703125</v>
      </c>
    </row>
    <row r="308" spans="1:2" x14ac:dyDescent="0.5">
      <c r="A308">
        <v>526.5059814453125</v>
      </c>
      <c r="B308">
        <v>238.80000305175781</v>
      </c>
    </row>
    <row r="309" spans="1:2" x14ac:dyDescent="0.5">
      <c r="A309">
        <v>526.5159912109375</v>
      </c>
      <c r="B309">
        <v>169.80000305175781</v>
      </c>
    </row>
    <row r="310" spans="1:2" x14ac:dyDescent="0.5">
      <c r="A310">
        <v>526.5260009765625</v>
      </c>
      <c r="B310">
        <v>203.30000305175781</v>
      </c>
    </row>
    <row r="311" spans="1:2" x14ac:dyDescent="0.5">
      <c r="A311">
        <v>526.5360107421875</v>
      </c>
      <c r="B311">
        <v>271.20001220703125</v>
      </c>
    </row>
    <row r="312" spans="1:2" x14ac:dyDescent="0.5">
      <c r="A312">
        <v>526.5460205078125</v>
      </c>
      <c r="B312">
        <v>236.5</v>
      </c>
    </row>
    <row r="313" spans="1:2" x14ac:dyDescent="0.5">
      <c r="A313">
        <v>526.5560302734375</v>
      </c>
      <c r="B313">
        <v>165.80000305175781</v>
      </c>
    </row>
    <row r="314" spans="1:2" x14ac:dyDescent="0.5">
      <c r="A314">
        <v>526.56597900390625</v>
      </c>
      <c r="B314">
        <v>137.30000305175781</v>
      </c>
    </row>
    <row r="315" spans="1:2" x14ac:dyDescent="0.5">
      <c r="A315">
        <v>526.57598876953125</v>
      </c>
      <c r="B315">
        <v>143</v>
      </c>
    </row>
    <row r="316" spans="1:2" x14ac:dyDescent="0.5">
      <c r="A316">
        <v>526.58599853515625</v>
      </c>
      <c r="B316">
        <v>257.20001220703125</v>
      </c>
    </row>
    <row r="317" spans="1:2" x14ac:dyDescent="0.5">
      <c r="A317">
        <v>526.59600830078125</v>
      </c>
      <c r="B317">
        <v>407.5</v>
      </c>
    </row>
    <row r="318" spans="1:2" x14ac:dyDescent="0.5">
      <c r="A318">
        <v>526.60601806640625</v>
      </c>
      <c r="B318">
        <v>449</v>
      </c>
    </row>
    <row r="319" spans="1:2" x14ac:dyDescent="0.5">
      <c r="A319">
        <v>526.61602783203125</v>
      </c>
      <c r="B319">
        <v>398.70001220703125</v>
      </c>
    </row>
    <row r="320" spans="1:2" x14ac:dyDescent="0.5">
      <c r="A320">
        <v>526.6259765625</v>
      </c>
      <c r="B320">
        <v>342</v>
      </c>
    </row>
    <row r="321" spans="1:2" x14ac:dyDescent="0.5">
      <c r="A321">
        <v>526.635986328125</v>
      </c>
      <c r="B321">
        <v>328.5</v>
      </c>
    </row>
    <row r="322" spans="1:2" x14ac:dyDescent="0.5">
      <c r="A322">
        <v>526.64599609375</v>
      </c>
      <c r="B322">
        <v>299</v>
      </c>
    </row>
    <row r="323" spans="1:2" x14ac:dyDescent="0.5">
      <c r="A323">
        <v>526.656005859375</v>
      </c>
      <c r="B323">
        <v>220</v>
      </c>
    </row>
    <row r="324" spans="1:2" x14ac:dyDescent="0.5">
      <c r="A324">
        <v>526.666015625</v>
      </c>
      <c r="B324">
        <v>166</v>
      </c>
    </row>
    <row r="325" spans="1:2" x14ac:dyDescent="0.5">
      <c r="A325">
        <v>526.676025390625</v>
      </c>
      <c r="B325">
        <v>236.19999694824219</v>
      </c>
    </row>
    <row r="326" spans="1:2" x14ac:dyDescent="0.5">
      <c r="A326">
        <v>526.68597412109375</v>
      </c>
      <c r="B326">
        <v>340.5</v>
      </c>
    </row>
    <row r="327" spans="1:2" x14ac:dyDescent="0.5">
      <c r="A327">
        <v>526.69598388671875</v>
      </c>
      <c r="B327">
        <v>344.5</v>
      </c>
    </row>
    <row r="328" spans="1:2" x14ac:dyDescent="0.5">
      <c r="A328">
        <v>526.70599365234375</v>
      </c>
      <c r="B328">
        <v>293</v>
      </c>
    </row>
    <row r="329" spans="1:2" x14ac:dyDescent="0.5">
      <c r="A329">
        <v>526.71600341796875</v>
      </c>
      <c r="B329">
        <v>279.5</v>
      </c>
    </row>
    <row r="330" spans="1:2" x14ac:dyDescent="0.5">
      <c r="A330">
        <v>526.72601318359375</v>
      </c>
      <c r="B330">
        <v>381.70001220703125</v>
      </c>
    </row>
    <row r="331" spans="1:2" x14ac:dyDescent="0.5">
      <c r="A331">
        <v>526.73602294921875</v>
      </c>
      <c r="B331">
        <v>496</v>
      </c>
    </row>
    <row r="332" spans="1:2" x14ac:dyDescent="0.5">
      <c r="A332">
        <v>526.7459716796875</v>
      </c>
      <c r="B332">
        <v>615.5</v>
      </c>
    </row>
    <row r="333" spans="1:2" x14ac:dyDescent="0.5">
      <c r="A333">
        <v>526.7559814453125</v>
      </c>
      <c r="B333">
        <v>1603</v>
      </c>
    </row>
    <row r="334" spans="1:2" x14ac:dyDescent="0.5">
      <c r="A334">
        <v>526.7659912109375</v>
      </c>
      <c r="B334">
        <v>12240</v>
      </c>
    </row>
    <row r="335" spans="1:2" x14ac:dyDescent="0.5">
      <c r="A335">
        <v>526.7760009765625</v>
      </c>
      <c r="B335">
        <v>80250</v>
      </c>
    </row>
    <row r="336" spans="1:2" x14ac:dyDescent="0.5">
      <c r="A336">
        <v>526.7860107421875</v>
      </c>
      <c r="B336">
        <v>183800</v>
      </c>
    </row>
    <row r="337" spans="1:2" x14ac:dyDescent="0.5">
      <c r="A337">
        <v>526.7960205078125</v>
      </c>
      <c r="B337">
        <v>179600</v>
      </c>
    </row>
    <row r="338" spans="1:2" x14ac:dyDescent="0.5">
      <c r="A338">
        <v>526.8060302734375</v>
      </c>
      <c r="B338">
        <v>75920</v>
      </c>
    </row>
    <row r="339" spans="1:2" x14ac:dyDescent="0.5">
      <c r="A339">
        <v>526.81597900390625</v>
      </c>
      <c r="B339">
        <v>11770</v>
      </c>
    </row>
    <row r="340" spans="1:2" x14ac:dyDescent="0.5">
      <c r="A340">
        <v>526.8270263671875</v>
      </c>
      <c r="B340">
        <v>1280</v>
      </c>
    </row>
    <row r="341" spans="1:2" x14ac:dyDescent="0.5">
      <c r="A341">
        <v>526.83697509765625</v>
      </c>
      <c r="B341">
        <v>876</v>
      </c>
    </row>
    <row r="342" spans="1:2" x14ac:dyDescent="0.5">
      <c r="A342">
        <v>526.84698486328125</v>
      </c>
      <c r="B342">
        <v>1607</v>
      </c>
    </row>
    <row r="343" spans="1:2" x14ac:dyDescent="0.5">
      <c r="A343">
        <v>526.85699462890625</v>
      </c>
      <c r="B343">
        <v>2037</v>
      </c>
    </row>
    <row r="344" spans="1:2" x14ac:dyDescent="0.5">
      <c r="A344">
        <v>526.86700439453125</v>
      </c>
      <c r="B344">
        <v>1533</v>
      </c>
    </row>
    <row r="345" spans="1:2" x14ac:dyDescent="0.5">
      <c r="A345">
        <v>526.87701416015625</v>
      </c>
      <c r="B345">
        <v>724</v>
      </c>
    </row>
    <row r="346" spans="1:2" x14ac:dyDescent="0.5">
      <c r="A346">
        <v>526.88702392578125</v>
      </c>
      <c r="B346">
        <v>352.70001220703125</v>
      </c>
    </row>
    <row r="347" spans="1:2" x14ac:dyDescent="0.5">
      <c r="A347">
        <v>526.89697265625</v>
      </c>
      <c r="B347">
        <v>483</v>
      </c>
    </row>
    <row r="348" spans="1:2" x14ac:dyDescent="0.5">
      <c r="A348">
        <v>526.906982421875</v>
      </c>
      <c r="B348">
        <v>1139</v>
      </c>
    </row>
    <row r="349" spans="1:2" x14ac:dyDescent="0.5">
      <c r="A349">
        <v>526.9169921875</v>
      </c>
      <c r="B349">
        <v>1579</v>
      </c>
    </row>
    <row r="350" spans="1:2" x14ac:dyDescent="0.5">
      <c r="A350">
        <v>526.927001953125</v>
      </c>
      <c r="B350">
        <v>1069</v>
      </c>
    </row>
    <row r="351" spans="1:2" x14ac:dyDescent="0.5">
      <c r="A351">
        <v>526.93701171875</v>
      </c>
      <c r="B351">
        <v>414.79998779296875</v>
      </c>
    </row>
    <row r="352" spans="1:2" x14ac:dyDescent="0.5">
      <c r="A352">
        <v>526.947021484375</v>
      </c>
      <c r="B352">
        <v>247</v>
      </c>
    </row>
    <row r="353" spans="1:2" x14ac:dyDescent="0.5">
      <c r="A353">
        <v>526.95697021484375</v>
      </c>
      <c r="B353">
        <v>262.5</v>
      </c>
    </row>
    <row r="354" spans="1:2" x14ac:dyDescent="0.5">
      <c r="A354">
        <v>526.96697998046875</v>
      </c>
      <c r="B354">
        <v>370.79998779296875</v>
      </c>
    </row>
    <row r="355" spans="1:2" x14ac:dyDescent="0.5">
      <c r="A355">
        <v>526.97698974609375</v>
      </c>
      <c r="B355">
        <v>639.5</v>
      </c>
    </row>
    <row r="356" spans="1:2" x14ac:dyDescent="0.5">
      <c r="A356">
        <v>526.98699951171875</v>
      </c>
      <c r="B356">
        <v>739.79998779296875</v>
      </c>
    </row>
    <row r="357" spans="1:2" x14ac:dyDescent="0.5">
      <c r="A357">
        <v>526.99700927734375</v>
      </c>
      <c r="B357">
        <v>481.5</v>
      </c>
    </row>
    <row r="358" spans="1:2" x14ac:dyDescent="0.5">
      <c r="A358">
        <v>527.00701904296875</v>
      </c>
      <c r="B358">
        <v>226.30000305175781</v>
      </c>
    </row>
    <row r="359" spans="1:2" x14ac:dyDescent="0.5">
      <c r="A359">
        <v>527.01702880859375</v>
      </c>
      <c r="B359">
        <v>178</v>
      </c>
    </row>
    <row r="360" spans="1:2" x14ac:dyDescent="0.5">
      <c r="A360">
        <v>527.0269775390625</v>
      </c>
      <c r="B360">
        <v>229.30000305175781</v>
      </c>
    </row>
    <row r="361" spans="1:2" x14ac:dyDescent="0.5">
      <c r="A361">
        <v>527.0369873046875</v>
      </c>
      <c r="B361">
        <v>251</v>
      </c>
    </row>
    <row r="362" spans="1:2" x14ac:dyDescent="0.5">
      <c r="A362">
        <v>527.0469970703125</v>
      </c>
      <c r="B362">
        <v>247.5</v>
      </c>
    </row>
    <row r="363" spans="1:2" x14ac:dyDescent="0.5">
      <c r="A363">
        <v>527.0570068359375</v>
      </c>
      <c r="B363">
        <v>234.5</v>
      </c>
    </row>
    <row r="364" spans="1:2" x14ac:dyDescent="0.5">
      <c r="A364">
        <v>527.0670166015625</v>
      </c>
      <c r="B364">
        <v>165</v>
      </c>
    </row>
    <row r="365" spans="1:2" x14ac:dyDescent="0.5">
      <c r="A365">
        <v>527.0770263671875</v>
      </c>
      <c r="B365">
        <v>133</v>
      </c>
    </row>
    <row r="366" spans="1:2" x14ac:dyDescent="0.5">
      <c r="A366">
        <v>527.08697509765625</v>
      </c>
      <c r="B366">
        <v>198.80000305175781</v>
      </c>
    </row>
    <row r="367" spans="1:2" x14ac:dyDescent="0.5">
      <c r="A367">
        <v>527.09698486328125</v>
      </c>
      <c r="B367">
        <v>266</v>
      </c>
    </row>
    <row r="368" spans="1:2" x14ac:dyDescent="0.5">
      <c r="A368">
        <v>527.10699462890625</v>
      </c>
      <c r="B368">
        <v>263.5</v>
      </c>
    </row>
    <row r="369" spans="1:2" x14ac:dyDescent="0.5">
      <c r="A369">
        <v>527.11700439453125</v>
      </c>
      <c r="B369">
        <v>214.30000305175781</v>
      </c>
    </row>
    <row r="370" spans="1:2" x14ac:dyDescent="0.5">
      <c r="A370">
        <v>527.12701416015625</v>
      </c>
      <c r="B370">
        <v>152.5</v>
      </c>
    </row>
    <row r="371" spans="1:2" x14ac:dyDescent="0.5">
      <c r="A371">
        <v>527.13702392578125</v>
      </c>
      <c r="B371">
        <v>130.80000305175781</v>
      </c>
    </row>
    <row r="372" spans="1:2" x14ac:dyDescent="0.5">
      <c r="A372">
        <v>527.14697265625</v>
      </c>
      <c r="B372">
        <v>123.80000305175781</v>
      </c>
    </row>
    <row r="373" spans="1:2" x14ac:dyDescent="0.5">
      <c r="A373">
        <v>527.156982421875</v>
      </c>
      <c r="B373">
        <v>101.30000305175781</v>
      </c>
    </row>
    <row r="374" spans="1:2" x14ac:dyDescent="0.5">
      <c r="A374">
        <v>527.1669921875</v>
      </c>
      <c r="B374">
        <v>100</v>
      </c>
    </row>
    <row r="375" spans="1:2" x14ac:dyDescent="0.5">
      <c r="A375">
        <v>527.177001953125</v>
      </c>
      <c r="B375">
        <v>91.25</v>
      </c>
    </row>
    <row r="376" spans="1:2" x14ac:dyDescent="0.5">
      <c r="A376">
        <v>527.18701171875</v>
      </c>
      <c r="B376">
        <v>97</v>
      </c>
    </row>
    <row r="377" spans="1:2" x14ac:dyDescent="0.5">
      <c r="A377">
        <v>527.197021484375</v>
      </c>
      <c r="B377">
        <v>171.19999694824219</v>
      </c>
    </row>
    <row r="378" spans="1:2" x14ac:dyDescent="0.5">
      <c r="A378">
        <v>527.20697021484375</v>
      </c>
      <c r="B378">
        <v>264.5</v>
      </c>
    </row>
    <row r="379" spans="1:2" x14ac:dyDescent="0.5">
      <c r="A379">
        <v>527.21697998046875</v>
      </c>
      <c r="B379">
        <v>279.5</v>
      </c>
    </row>
    <row r="380" spans="1:2" x14ac:dyDescent="0.5">
      <c r="A380">
        <v>527.22698974609375</v>
      </c>
      <c r="B380">
        <v>248.19999694824219</v>
      </c>
    </row>
    <row r="381" spans="1:2" x14ac:dyDescent="0.5">
      <c r="A381">
        <v>527.23699951171875</v>
      </c>
      <c r="B381">
        <v>268.5</v>
      </c>
    </row>
    <row r="382" spans="1:2" x14ac:dyDescent="0.5">
      <c r="A382">
        <v>527.24700927734375</v>
      </c>
      <c r="B382">
        <v>477.29998779296875</v>
      </c>
    </row>
    <row r="383" spans="1:2" x14ac:dyDescent="0.5">
      <c r="A383">
        <v>527.25799560546875</v>
      </c>
      <c r="B383">
        <v>1299</v>
      </c>
    </row>
    <row r="384" spans="1:2" x14ac:dyDescent="0.5">
      <c r="A384">
        <v>527.26800537109375</v>
      </c>
      <c r="B384">
        <v>7655</v>
      </c>
    </row>
    <row r="385" spans="1:2" x14ac:dyDescent="0.5">
      <c r="A385">
        <v>527.27801513671875</v>
      </c>
      <c r="B385">
        <v>41890</v>
      </c>
    </row>
    <row r="386" spans="1:2" x14ac:dyDescent="0.5">
      <c r="A386">
        <v>527.28802490234375</v>
      </c>
      <c r="B386">
        <v>100100</v>
      </c>
    </row>
    <row r="387" spans="1:2" x14ac:dyDescent="0.5">
      <c r="A387">
        <v>527.2979736328125</v>
      </c>
      <c r="B387">
        <v>110300</v>
      </c>
    </row>
    <row r="388" spans="1:2" x14ac:dyDescent="0.5">
      <c r="A388">
        <v>527.3079833984375</v>
      </c>
      <c r="B388">
        <v>55970</v>
      </c>
    </row>
    <row r="389" spans="1:2" x14ac:dyDescent="0.5">
      <c r="A389">
        <v>527.3179931640625</v>
      </c>
      <c r="B389">
        <v>11500</v>
      </c>
    </row>
    <row r="390" spans="1:2" x14ac:dyDescent="0.5">
      <c r="A390">
        <v>527.3280029296875</v>
      </c>
      <c r="B390">
        <v>1183</v>
      </c>
    </row>
    <row r="391" spans="1:2" x14ac:dyDescent="0.5">
      <c r="A391">
        <v>527.3380126953125</v>
      </c>
      <c r="B391">
        <v>519.20001220703125</v>
      </c>
    </row>
    <row r="392" spans="1:2" x14ac:dyDescent="0.5">
      <c r="A392">
        <v>527.3480224609375</v>
      </c>
      <c r="B392">
        <v>736.70001220703125</v>
      </c>
    </row>
    <row r="393" spans="1:2" x14ac:dyDescent="0.5">
      <c r="A393">
        <v>527.35797119140625</v>
      </c>
      <c r="B393">
        <v>922</v>
      </c>
    </row>
    <row r="394" spans="1:2" x14ac:dyDescent="0.5">
      <c r="A394">
        <v>527.36798095703125</v>
      </c>
      <c r="B394">
        <v>687</v>
      </c>
    </row>
    <row r="395" spans="1:2" x14ac:dyDescent="0.5">
      <c r="A395">
        <v>527.37799072265625</v>
      </c>
      <c r="B395">
        <v>338</v>
      </c>
    </row>
    <row r="396" spans="1:2" x14ac:dyDescent="0.5">
      <c r="A396">
        <v>527.38800048828125</v>
      </c>
      <c r="B396">
        <v>187.69999694824219</v>
      </c>
    </row>
    <row r="397" spans="1:2" x14ac:dyDescent="0.5">
      <c r="A397">
        <v>527.39801025390625</v>
      </c>
      <c r="B397">
        <v>221.69999694824219</v>
      </c>
    </row>
    <row r="398" spans="1:2" x14ac:dyDescent="0.5">
      <c r="A398">
        <v>527.40802001953125</v>
      </c>
      <c r="B398">
        <v>553.20001220703125</v>
      </c>
    </row>
    <row r="399" spans="1:2" x14ac:dyDescent="0.5">
      <c r="A399">
        <v>527.41802978515625</v>
      </c>
      <c r="B399">
        <v>859.20001220703125</v>
      </c>
    </row>
    <row r="400" spans="1:2" x14ac:dyDescent="0.5">
      <c r="A400">
        <v>527.427978515625</v>
      </c>
      <c r="B400">
        <v>640.5</v>
      </c>
    </row>
    <row r="401" spans="1:2" x14ac:dyDescent="0.5">
      <c r="A401">
        <v>527.43798828125</v>
      </c>
      <c r="B401">
        <v>268.5</v>
      </c>
    </row>
    <row r="402" spans="1:2" x14ac:dyDescent="0.5">
      <c r="A402">
        <v>527.447998046875</v>
      </c>
      <c r="B402">
        <v>126.80000305175781</v>
      </c>
    </row>
    <row r="403" spans="1:2" x14ac:dyDescent="0.5">
      <c r="A403">
        <v>527.4580078125</v>
      </c>
      <c r="B403">
        <v>103.80000305175781</v>
      </c>
    </row>
    <row r="404" spans="1:2" x14ac:dyDescent="0.5">
      <c r="A404">
        <v>527.468017578125</v>
      </c>
      <c r="B404">
        <v>159</v>
      </c>
    </row>
    <row r="405" spans="1:2" x14ac:dyDescent="0.5">
      <c r="A405">
        <v>527.47802734375</v>
      </c>
      <c r="B405">
        <v>222.30000305175781</v>
      </c>
    </row>
    <row r="406" spans="1:2" x14ac:dyDescent="0.5">
      <c r="A406">
        <v>527.48797607421875</v>
      </c>
      <c r="B406">
        <v>251.80000305175781</v>
      </c>
    </row>
    <row r="407" spans="1:2" x14ac:dyDescent="0.5">
      <c r="A407">
        <v>527.49798583984375</v>
      </c>
      <c r="B407">
        <v>284</v>
      </c>
    </row>
    <row r="408" spans="1:2" x14ac:dyDescent="0.5">
      <c r="A408">
        <v>527.50799560546875</v>
      </c>
      <c r="B408">
        <v>259.79998779296875</v>
      </c>
    </row>
    <row r="409" spans="1:2" x14ac:dyDescent="0.5">
      <c r="A409">
        <v>527.51800537109375</v>
      </c>
      <c r="B409">
        <v>175.19999694824219</v>
      </c>
    </row>
    <row r="410" spans="1:2" x14ac:dyDescent="0.5">
      <c r="A410">
        <v>527.52801513671875</v>
      </c>
      <c r="B410">
        <v>113.5</v>
      </c>
    </row>
    <row r="411" spans="1:2" x14ac:dyDescent="0.5">
      <c r="A411">
        <v>527.53802490234375</v>
      </c>
      <c r="B411">
        <v>104.30000305175781</v>
      </c>
    </row>
    <row r="412" spans="1:2" x14ac:dyDescent="0.5">
      <c r="A412">
        <v>527.5479736328125</v>
      </c>
      <c r="B412">
        <v>131</v>
      </c>
    </row>
    <row r="413" spans="1:2" x14ac:dyDescent="0.5">
      <c r="A413">
        <v>527.5579833984375</v>
      </c>
      <c r="B413">
        <v>149.5</v>
      </c>
    </row>
    <row r="414" spans="1:2" x14ac:dyDescent="0.5">
      <c r="A414">
        <v>527.5679931640625</v>
      </c>
      <c r="B414">
        <v>149</v>
      </c>
    </row>
    <row r="415" spans="1:2" x14ac:dyDescent="0.5">
      <c r="A415">
        <v>527.5780029296875</v>
      </c>
      <c r="B415">
        <v>176</v>
      </c>
    </row>
    <row r="416" spans="1:2" x14ac:dyDescent="0.5">
      <c r="A416">
        <v>527.5880126953125</v>
      </c>
      <c r="B416">
        <v>230</v>
      </c>
    </row>
    <row r="417" spans="1:2" x14ac:dyDescent="0.5">
      <c r="A417">
        <v>527.5980224609375</v>
      </c>
      <c r="B417">
        <v>257.20001220703125</v>
      </c>
    </row>
    <row r="418" spans="1:2" x14ac:dyDescent="0.5">
      <c r="A418">
        <v>527.60797119140625</v>
      </c>
      <c r="B418">
        <v>241</v>
      </c>
    </row>
    <row r="419" spans="1:2" x14ac:dyDescent="0.5">
      <c r="A419">
        <v>527.61798095703125</v>
      </c>
      <c r="B419">
        <v>185.69999694824219</v>
      </c>
    </row>
    <row r="420" spans="1:2" x14ac:dyDescent="0.5">
      <c r="A420">
        <v>527.62799072265625</v>
      </c>
      <c r="B420">
        <v>116.30000305175781</v>
      </c>
    </row>
    <row r="421" spans="1:2" x14ac:dyDescent="0.5">
      <c r="A421">
        <v>527.63800048828125</v>
      </c>
      <c r="B421">
        <v>89.25</v>
      </c>
    </row>
    <row r="422" spans="1:2" x14ac:dyDescent="0.5">
      <c r="A422">
        <v>527.64801025390625</v>
      </c>
      <c r="B422">
        <v>101</v>
      </c>
    </row>
    <row r="423" spans="1:2" x14ac:dyDescent="0.5">
      <c r="A423">
        <v>527.65899658203125</v>
      </c>
      <c r="B423">
        <v>156.69999694824219</v>
      </c>
    </row>
    <row r="424" spans="1:2" x14ac:dyDescent="0.5">
      <c r="A424">
        <v>527.66900634765625</v>
      </c>
      <c r="B424">
        <v>212.30000305175781</v>
      </c>
    </row>
    <row r="425" spans="1:2" x14ac:dyDescent="0.5">
      <c r="A425">
        <v>527.67901611328125</v>
      </c>
      <c r="B425">
        <v>175.5</v>
      </c>
    </row>
    <row r="426" spans="1:2" x14ac:dyDescent="0.5">
      <c r="A426">
        <v>527.68902587890625</v>
      </c>
      <c r="B426">
        <v>116.5</v>
      </c>
    </row>
    <row r="427" spans="1:2" x14ac:dyDescent="0.5">
      <c r="A427">
        <v>527.698974609375</v>
      </c>
      <c r="B427">
        <v>101.5</v>
      </c>
    </row>
    <row r="428" spans="1:2" x14ac:dyDescent="0.5">
      <c r="A428">
        <v>527.708984375</v>
      </c>
      <c r="B428">
        <v>94</v>
      </c>
    </row>
    <row r="429" spans="1:2" x14ac:dyDescent="0.5">
      <c r="A429">
        <v>527.718994140625</v>
      </c>
      <c r="B429">
        <v>119</v>
      </c>
    </row>
    <row r="430" spans="1:2" x14ac:dyDescent="0.5">
      <c r="A430">
        <v>527.72900390625</v>
      </c>
      <c r="B430">
        <v>146.19999694824219</v>
      </c>
    </row>
    <row r="431" spans="1:2" x14ac:dyDescent="0.5">
      <c r="A431">
        <v>527.739013671875</v>
      </c>
      <c r="B431">
        <v>156.30000305175781</v>
      </c>
    </row>
    <row r="432" spans="1:2" x14ac:dyDescent="0.5">
      <c r="A432">
        <v>527.7490234375</v>
      </c>
      <c r="B432">
        <v>293.29998779296875</v>
      </c>
    </row>
    <row r="433" spans="1:2" x14ac:dyDescent="0.5">
      <c r="A433">
        <v>527.75897216796875</v>
      </c>
      <c r="B433">
        <v>953.5</v>
      </c>
    </row>
    <row r="434" spans="1:2" x14ac:dyDescent="0.5">
      <c r="A434">
        <v>527.76898193359375</v>
      </c>
      <c r="B434">
        <v>3816</v>
      </c>
    </row>
    <row r="435" spans="1:2" x14ac:dyDescent="0.5">
      <c r="A435">
        <v>527.77899169921875</v>
      </c>
      <c r="B435">
        <v>15720</v>
      </c>
    </row>
    <row r="436" spans="1:2" x14ac:dyDescent="0.5">
      <c r="A436">
        <v>527.78900146484375</v>
      </c>
      <c r="B436">
        <v>35650</v>
      </c>
    </row>
    <row r="437" spans="1:2" x14ac:dyDescent="0.5">
      <c r="A437">
        <v>527.79901123046875</v>
      </c>
      <c r="B437">
        <v>40920</v>
      </c>
    </row>
    <row r="438" spans="1:2" x14ac:dyDescent="0.5">
      <c r="A438">
        <v>527.80902099609375</v>
      </c>
      <c r="B438">
        <v>23980</v>
      </c>
    </row>
    <row r="439" spans="1:2" x14ac:dyDescent="0.5">
      <c r="A439">
        <v>527.8189697265625</v>
      </c>
      <c r="B439">
        <v>7205</v>
      </c>
    </row>
    <row r="440" spans="1:2" x14ac:dyDescent="0.5">
      <c r="A440">
        <v>527.8289794921875</v>
      </c>
      <c r="B440">
        <v>1437</v>
      </c>
    </row>
    <row r="441" spans="1:2" x14ac:dyDescent="0.5">
      <c r="A441">
        <v>527.8389892578125</v>
      </c>
      <c r="B441">
        <v>507.20001220703125</v>
      </c>
    </row>
    <row r="442" spans="1:2" x14ac:dyDescent="0.5">
      <c r="A442">
        <v>527.8489990234375</v>
      </c>
      <c r="B442">
        <v>394.70001220703125</v>
      </c>
    </row>
    <row r="443" spans="1:2" x14ac:dyDescent="0.5">
      <c r="A443">
        <v>527.8590087890625</v>
      </c>
      <c r="B443">
        <v>342.20001220703125</v>
      </c>
    </row>
    <row r="444" spans="1:2" x14ac:dyDescent="0.5">
      <c r="A444">
        <v>527.8690185546875</v>
      </c>
      <c r="B444">
        <v>294.20001220703125</v>
      </c>
    </row>
    <row r="445" spans="1:2" x14ac:dyDescent="0.5">
      <c r="A445">
        <v>527.8790283203125</v>
      </c>
      <c r="B445">
        <v>219.5</v>
      </c>
    </row>
    <row r="446" spans="1:2" x14ac:dyDescent="0.5">
      <c r="A446">
        <v>527.88897705078125</v>
      </c>
      <c r="B446">
        <v>149.80000305175781</v>
      </c>
    </row>
    <row r="447" spans="1:2" x14ac:dyDescent="0.5">
      <c r="A447">
        <v>527.89898681640625</v>
      </c>
      <c r="B447">
        <v>169.80000305175781</v>
      </c>
    </row>
    <row r="448" spans="1:2" x14ac:dyDescent="0.5">
      <c r="A448">
        <v>527.90899658203125</v>
      </c>
      <c r="B448">
        <v>242.5</v>
      </c>
    </row>
    <row r="449" spans="1:2" x14ac:dyDescent="0.5">
      <c r="A449">
        <v>527.91900634765625</v>
      </c>
      <c r="B449">
        <v>272.29998779296875</v>
      </c>
    </row>
    <row r="450" spans="1:2" x14ac:dyDescent="0.5">
      <c r="A450">
        <v>527.92901611328125</v>
      </c>
      <c r="B450">
        <v>251.30000305175781</v>
      </c>
    </row>
    <row r="451" spans="1:2" x14ac:dyDescent="0.5">
      <c r="A451">
        <v>527.93902587890625</v>
      </c>
      <c r="B451">
        <v>169</v>
      </c>
    </row>
    <row r="452" spans="1:2" x14ac:dyDescent="0.5">
      <c r="A452">
        <v>527.948974609375</v>
      </c>
      <c r="B452">
        <v>103.80000305175781</v>
      </c>
    </row>
    <row r="453" spans="1:2" x14ac:dyDescent="0.5">
      <c r="A453">
        <v>527.958984375</v>
      </c>
      <c r="B453">
        <v>129.80000305175781</v>
      </c>
    </row>
    <row r="454" spans="1:2" x14ac:dyDescent="0.5">
      <c r="A454">
        <v>527.969970703125</v>
      </c>
      <c r="B454">
        <v>162.69999694824219</v>
      </c>
    </row>
    <row r="455" spans="1:2" x14ac:dyDescent="0.5">
      <c r="A455">
        <v>527.97998046875</v>
      </c>
      <c r="B455">
        <v>152.5</v>
      </c>
    </row>
    <row r="456" spans="1:2" x14ac:dyDescent="0.5">
      <c r="A456">
        <v>527.989990234375</v>
      </c>
      <c r="B456">
        <v>120.80000305175781</v>
      </c>
    </row>
    <row r="457" spans="1:2" x14ac:dyDescent="0.5">
      <c r="A457">
        <v>528</v>
      </c>
      <c r="B457">
        <v>109.5</v>
      </c>
    </row>
    <row r="458" spans="1:2" x14ac:dyDescent="0.5">
      <c r="A458">
        <v>528.010009765625</v>
      </c>
      <c r="B458">
        <v>109.69999694824219</v>
      </c>
    </row>
    <row r="459" spans="1:2" x14ac:dyDescent="0.5">
      <c r="A459">
        <v>528.02001953125</v>
      </c>
      <c r="B459">
        <v>79.75</v>
      </c>
    </row>
    <row r="460" spans="1:2" x14ac:dyDescent="0.5">
      <c r="A460">
        <v>528.030029296875</v>
      </c>
      <c r="B460">
        <v>57.5</v>
      </c>
    </row>
    <row r="461" spans="1:2" x14ac:dyDescent="0.5">
      <c r="A461">
        <v>528.03997802734375</v>
      </c>
      <c r="B461">
        <v>59</v>
      </c>
    </row>
    <row r="462" spans="1:2" x14ac:dyDescent="0.5">
      <c r="A462">
        <v>528.04998779296875</v>
      </c>
      <c r="B462">
        <v>65.75</v>
      </c>
    </row>
    <row r="463" spans="1:2" x14ac:dyDescent="0.5">
      <c r="A463">
        <v>528.05999755859375</v>
      </c>
      <c r="B463">
        <v>79.25</v>
      </c>
    </row>
    <row r="464" spans="1:2" x14ac:dyDescent="0.5">
      <c r="A464">
        <v>528.07000732421875</v>
      </c>
      <c r="B464">
        <v>72</v>
      </c>
    </row>
    <row r="465" spans="1:2" x14ac:dyDescent="0.5">
      <c r="A465">
        <v>528.08001708984375</v>
      </c>
      <c r="B465">
        <v>77</v>
      </c>
    </row>
    <row r="466" spans="1:2" x14ac:dyDescent="0.5">
      <c r="A466">
        <v>528.09002685546875</v>
      </c>
      <c r="B466">
        <v>102</v>
      </c>
    </row>
    <row r="467" spans="1:2" x14ac:dyDescent="0.5">
      <c r="A467">
        <v>528.0999755859375</v>
      </c>
      <c r="B467">
        <v>88</v>
      </c>
    </row>
    <row r="468" spans="1:2" x14ac:dyDescent="0.5">
      <c r="A468">
        <v>528.1099853515625</v>
      </c>
      <c r="B468">
        <v>68.5</v>
      </c>
    </row>
    <row r="469" spans="1:2" x14ac:dyDescent="0.5">
      <c r="A469">
        <v>528.1199951171875</v>
      </c>
      <c r="B469">
        <v>48.25</v>
      </c>
    </row>
    <row r="470" spans="1:2" x14ac:dyDescent="0.5">
      <c r="A470">
        <v>528.1300048828125</v>
      </c>
      <c r="B470">
        <v>18.5</v>
      </c>
    </row>
    <row r="471" spans="1:2" x14ac:dyDescent="0.5">
      <c r="A471">
        <v>528.1400146484375</v>
      </c>
      <c r="B471">
        <v>18.25</v>
      </c>
    </row>
    <row r="472" spans="1:2" x14ac:dyDescent="0.5">
      <c r="A472">
        <v>528.1500244140625</v>
      </c>
      <c r="B472">
        <v>30</v>
      </c>
    </row>
    <row r="473" spans="1:2" x14ac:dyDescent="0.5">
      <c r="A473">
        <v>528.15997314453125</v>
      </c>
      <c r="B473">
        <v>39</v>
      </c>
    </row>
    <row r="474" spans="1:2" x14ac:dyDescent="0.5">
      <c r="A474">
        <v>528.16998291015625</v>
      </c>
      <c r="B474">
        <v>60.25</v>
      </c>
    </row>
    <row r="475" spans="1:2" x14ac:dyDescent="0.5">
      <c r="A475">
        <v>528.17999267578125</v>
      </c>
      <c r="B475">
        <v>74.25</v>
      </c>
    </row>
    <row r="476" spans="1:2" x14ac:dyDescent="0.5">
      <c r="A476">
        <v>528.19000244140625</v>
      </c>
      <c r="B476">
        <v>57.5</v>
      </c>
    </row>
    <row r="477" spans="1:2" x14ac:dyDescent="0.5">
      <c r="A477">
        <v>528.20001220703125</v>
      </c>
      <c r="B477">
        <v>30.5</v>
      </c>
    </row>
    <row r="478" spans="1:2" x14ac:dyDescent="0.5">
      <c r="A478">
        <v>528.21002197265625</v>
      </c>
      <c r="B478">
        <v>16.25</v>
      </c>
    </row>
    <row r="479" spans="1:2" x14ac:dyDescent="0.5">
      <c r="A479">
        <v>528.219970703125</v>
      </c>
      <c r="B479">
        <v>26</v>
      </c>
    </row>
    <row r="480" spans="1:2" x14ac:dyDescent="0.5">
      <c r="A480">
        <v>528.22998046875</v>
      </c>
      <c r="B480">
        <v>48.5</v>
      </c>
    </row>
    <row r="481" spans="1:2" x14ac:dyDescent="0.5">
      <c r="A481">
        <v>528.239990234375</v>
      </c>
      <c r="B481">
        <v>54.75</v>
      </c>
    </row>
    <row r="482" spans="1:2" x14ac:dyDescent="0.5">
      <c r="A482">
        <v>528.25</v>
      </c>
      <c r="B482">
        <v>135.69999694824219</v>
      </c>
    </row>
    <row r="483" spans="1:2" x14ac:dyDescent="0.5">
      <c r="A483">
        <v>528.260009765625</v>
      </c>
      <c r="B483">
        <v>438.79998779296875</v>
      </c>
    </row>
    <row r="484" spans="1:2" x14ac:dyDescent="0.5">
      <c r="A484">
        <v>528.27099609375</v>
      </c>
      <c r="B484">
        <v>1674</v>
      </c>
    </row>
    <row r="485" spans="1:2" x14ac:dyDescent="0.5">
      <c r="A485">
        <v>528.281005859375</v>
      </c>
      <c r="B485">
        <v>5731</v>
      </c>
    </row>
    <row r="486" spans="1:2" x14ac:dyDescent="0.5">
      <c r="A486">
        <v>528.291015625</v>
      </c>
      <c r="B486">
        <v>11440</v>
      </c>
    </row>
    <row r="487" spans="1:2" x14ac:dyDescent="0.5">
      <c r="A487">
        <v>528.301025390625</v>
      </c>
      <c r="B487">
        <v>12750</v>
      </c>
    </row>
    <row r="488" spans="1:2" x14ac:dyDescent="0.5">
      <c r="A488">
        <v>528.31097412109375</v>
      </c>
      <c r="B488">
        <v>8197</v>
      </c>
    </row>
    <row r="489" spans="1:2" x14ac:dyDescent="0.5">
      <c r="A489">
        <v>528.32098388671875</v>
      </c>
      <c r="B489">
        <v>3202</v>
      </c>
    </row>
    <row r="490" spans="1:2" x14ac:dyDescent="0.5">
      <c r="A490">
        <v>528.33099365234375</v>
      </c>
      <c r="B490">
        <v>834.20001220703125</v>
      </c>
    </row>
    <row r="491" spans="1:2" x14ac:dyDescent="0.5">
      <c r="A491">
        <v>528.34100341796875</v>
      </c>
      <c r="B491">
        <v>221</v>
      </c>
    </row>
    <row r="492" spans="1:2" x14ac:dyDescent="0.5">
      <c r="A492">
        <v>528.35101318359375</v>
      </c>
      <c r="B492">
        <v>186.30000305175781</v>
      </c>
    </row>
    <row r="493" spans="1:2" x14ac:dyDescent="0.5">
      <c r="A493">
        <v>528.36102294921875</v>
      </c>
      <c r="B493">
        <v>159.69999694824219</v>
      </c>
    </row>
    <row r="494" spans="1:2" x14ac:dyDescent="0.5">
      <c r="A494">
        <v>528.3709716796875</v>
      </c>
      <c r="B494">
        <v>99.5</v>
      </c>
    </row>
    <row r="495" spans="1:2" x14ac:dyDescent="0.5">
      <c r="A495">
        <v>528.3809814453125</v>
      </c>
      <c r="B495">
        <v>62.25</v>
      </c>
    </row>
    <row r="496" spans="1:2" x14ac:dyDescent="0.5">
      <c r="A496">
        <v>528.3909912109375</v>
      </c>
      <c r="B496">
        <v>38.75</v>
      </c>
    </row>
    <row r="497" spans="1:2" x14ac:dyDescent="0.5">
      <c r="A497">
        <v>528.4010009765625</v>
      </c>
      <c r="B497">
        <v>23.5</v>
      </c>
    </row>
    <row r="498" spans="1:2" x14ac:dyDescent="0.5">
      <c r="A498">
        <v>528.4110107421875</v>
      </c>
      <c r="B498">
        <v>17.75</v>
      </c>
    </row>
    <row r="499" spans="1:2" x14ac:dyDescent="0.5">
      <c r="A499">
        <v>528.4210205078125</v>
      </c>
      <c r="B499">
        <v>28.75</v>
      </c>
    </row>
    <row r="500" spans="1:2" x14ac:dyDescent="0.5">
      <c r="A500">
        <v>528.4310302734375</v>
      </c>
      <c r="B500">
        <v>40.25</v>
      </c>
    </row>
    <row r="501" spans="1:2" x14ac:dyDescent="0.5">
      <c r="A501">
        <v>528.44097900390625</v>
      </c>
      <c r="B501">
        <v>34.75</v>
      </c>
    </row>
    <row r="502" spans="1:2" x14ac:dyDescent="0.5">
      <c r="A502">
        <v>528.45098876953125</v>
      </c>
      <c r="B502">
        <v>26.75</v>
      </c>
    </row>
    <row r="503" spans="1:2" x14ac:dyDescent="0.5">
      <c r="A503">
        <v>528.46099853515625</v>
      </c>
      <c r="B503">
        <v>33</v>
      </c>
    </row>
    <row r="504" spans="1:2" x14ac:dyDescent="0.5">
      <c r="A504">
        <v>528.47100830078125</v>
      </c>
      <c r="B504">
        <v>39</v>
      </c>
    </row>
    <row r="505" spans="1:2" x14ac:dyDescent="0.5">
      <c r="A505">
        <v>528.48101806640625</v>
      </c>
      <c r="B505">
        <v>30</v>
      </c>
    </row>
    <row r="506" spans="1:2" x14ac:dyDescent="0.5">
      <c r="A506">
        <v>528.49102783203125</v>
      </c>
      <c r="B506">
        <v>34</v>
      </c>
    </row>
    <row r="507" spans="1:2" x14ac:dyDescent="0.5">
      <c r="A507">
        <v>528.5009765625</v>
      </c>
      <c r="B507">
        <v>50</v>
      </c>
    </row>
    <row r="508" spans="1:2" x14ac:dyDescent="0.5">
      <c r="A508">
        <v>528.510986328125</v>
      </c>
      <c r="B508">
        <v>53.5</v>
      </c>
    </row>
    <row r="509" spans="1:2" x14ac:dyDescent="0.5">
      <c r="A509">
        <v>528.52099609375</v>
      </c>
      <c r="B509">
        <v>56</v>
      </c>
    </row>
    <row r="510" spans="1:2" x14ac:dyDescent="0.5">
      <c r="A510">
        <v>528.531005859375</v>
      </c>
      <c r="B510">
        <v>59</v>
      </c>
    </row>
    <row r="511" spans="1:2" x14ac:dyDescent="0.5">
      <c r="A511">
        <v>528.541015625</v>
      </c>
      <c r="B511">
        <v>67</v>
      </c>
    </row>
    <row r="512" spans="1:2" x14ac:dyDescent="0.5">
      <c r="A512">
        <v>528.552001953125</v>
      </c>
      <c r="B512">
        <v>82</v>
      </c>
    </row>
    <row r="513" spans="1:2" x14ac:dyDescent="0.5">
      <c r="A513">
        <v>528.56201171875</v>
      </c>
      <c r="B513">
        <v>76.25</v>
      </c>
    </row>
    <row r="514" spans="1:2" x14ac:dyDescent="0.5">
      <c r="A514">
        <v>528.572021484375</v>
      </c>
      <c r="B514">
        <v>59</v>
      </c>
    </row>
    <row r="515" spans="1:2" x14ac:dyDescent="0.5">
      <c r="A515">
        <v>528.58197021484375</v>
      </c>
      <c r="B515">
        <v>69</v>
      </c>
    </row>
    <row r="516" spans="1:2" x14ac:dyDescent="0.5">
      <c r="A516">
        <v>528.59197998046875</v>
      </c>
      <c r="B516">
        <v>94.5</v>
      </c>
    </row>
    <row r="517" spans="1:2" x14ac:dyDescent="0.5">
      <c r="A517">
        <v>528.60198974609375</v>
      </c>
      <c r="B517">
        <v>103.80000305175781</v>
      </c>
    </row>
    <row r="518" spans="1:2" x14ac:dyDescent="0.5">
      <c r="A518">
        <v>528.61199951171875</v>
      </c>
      <c r="B518">
        <v>82.75</v>
      </c>
    </row>
    <row r="519" spans="1:2" x14ac:dyDescent="0.5">
      <c r="A519">
        <v>528.62200927734375</v>
      </c>
      <c r="B519">
        <v>51</v>
      </c>
    </row>
    <row r="520" spans="1:2" x14ac:dyDescent="0.5">
      <c r="A520">
        <v>528.63201904296875</v>
      </c>
      <c r="B520">
        <v>36.75</v>
      </c>
    </row>
    <row r="521" spans="1:2" x14ac:dyDescent="0.5">
      <c r="A521">
        <v>528.64202880859375</v>
      </c>
      <c r="B521">
        <v>47.5</v>
      </c>
    </row>
    <row r="522" spans="1:2" x14ac:dyDescent="0.5">
      <c r="A522">
        <v>528.6519775390625</v>
      </c>
      <c r="B522">
        <v>65.75</v>
      </c>
    </row>
    <row r="523" spans="1:2" x14ac:dyDescent="0.5">
      <c r="A523">
        <v>528.6619873046875</v>
      </c>
      <c r="B523">
        <v>87.75</v>
      </c>
    </row>
    <row r="524" spans="1:2" x14ac:dyDescent="0.5">
      <c r="A524">
        <v>528.6719970703125</v>
      </c>
      <c r="B524">
        <v>151.80000305175781</v>
      </c>
    </row>
    <row r="525" spans="1:2" x14ac:dyDescent="0.5">
      <c r="A525">
        <v>528.6820068359375</v>
      </c>
      <c r="B525">
        <v>182.69999694824219</v>
      </c>
    </row>
    <row r="526" spans="1:2" x14ac:dyDescent="0.5">
      <c r="A526">
        <v>528.6920166015625</v>
      </c>
      <c r="B526">
        <v>126.30000305175781</v>
      </c>
    </row>
    <row r="527" spans="1:2" x14ac:dyDescent="0.5">
      <c r="A527">
        <v>528.7020263671875</v>
      </c>
      <c r="B527">
        <v>97</v>
      </c>
    </row>
    <row r="528" spans="1:2" x14ac:dyDescent="0.5">
      <c r="A528">
        <v>528.71197509765625</v>
      </c>
      <c r="B528">
        <v>106.69999694824219</v>
      </c>
    </row>
    <row r="529" spans="1:2" x14ac:dyDescent="0.5">
      <c r="A529">
        <v>528.72198486328125</v>
      </c>
      <c r="B529">
        <v>99</v>
      </c>
    </row>
    <row r="530" spans="1:2" x14ac:dyDescent="0.5">
      <c r="A530">
        <v>528.73199462890625</v>
      </c>
      <c r="B530">
        <v>94</v>
      </c>
    </row>
    <row r="531" spans="1:2" x14ac:dyDescent="0.5">
      <c r="A531">
        <v>528.74200439453125</v>
      </c>
      <c r="B531">
        <v>89</v>
      </c>
    </row>
    <row r="532" spans="1:2" x14ac:dyDescent="0.5">
      <c r="A532">
        <v>528.75201416015625</v>
      </c>
      <c r="B532">
        <v>146</v>
      </c>
    </row>
    <row r="533" spans="1:2" x14ac:dyDescent="0.5">
      <c r="A533">
        <v>528.76202392578125</v>
      </c>
      <c r="B533">
        <v>346.5</v>
      </c>
    </row>
    <row r="534" spans="1:2" x14ac:dyDescent="0.5">
      <c r="A534">
        <v>528.77197265625</v>
      </c>
      <c r="B534">
        <v>791</v>
      </c>
    </row>
    <row r="535" spans="1:2" x14ac:dyDescent="0.5">
      <c r="A535">
        <v>528.781982421875</v>
      </c>
      <c r="B535">
        <v>1797</v>
      </c>
    </row>
    <row r="536" spans="1:2" x14ac:dyDescent="0.5">
      <c r="A536">
        <v>528.7919921875</v>
      </c>
      <c r="B536">
        <v>3077</v>
      </c>
    </row>
    <row r="537" spans="1:2" x14ac:dyDescent="0.5">
      <c r="A537">
        <v>528.802001953125</v>
      </c>
      <c r="B537">
        <v>3327</v>
      </c>
    </row>
    <row r="538" spans="1:2" x14ac:dyDescent="0.5">
      <c r="A538">
        <v>528.81201171875</v>
      </c>
      <c r="B538">
        <v>2170</v>
      </c>
    </row>
    <row r="539" spans="1:2" x14ac:dyDescent="0.5">
      <c r="A539">
        <v>528.822998046875</v>
      </c>
      <c r="B539">
        <v>940.5</v>
      </c>
    </row>
    <row r="540" spans="1:2" x14ac:dyDescent="0.5">
      <c r="A540">
        <v>528.8330078125</v>
      </c>
      <c r="B540">
        <v>488.29998779296875</v>
      </c>
    </row>
    <row r="541" spans="1:2" x14ac:dyDescent="0.5">
      <c r="A541">
        <v>528.843017578125</v>
      </c>
      <c r="B541">
        <v>346.70001220703125</v>
      </c>
    </row>
    <row r="542" spans="1:2" x14ac:dyDescent="0.5">
      <c r="A542">
        <v>528.85302734375</v>
      </c>
      <c r="B542">
        <v>171</v>
      </c>
    </row>
    <row r="543" spans="1:2" x14ac:dyDescent="0.5">
      <c r="A543">
        <v>528.86297607421875</v>
      </c>
      <c r="B543">
        <v>104.5</v>
      </c>
    </row>
    <row r="544" spans="1:2" x14ac:dyDescent="0.5">
      <c r="A544">
        <v>528.87298583984375</v>
      </c>
      <c r="B544">
        <v>117.30000305175781</v>
      </c>
    </row>
    <row r="545" spans="1:2" x14ac:dyDescent="0.5">
      <c r="A545">
        <v>528.88299560546875</v>
      </c>
      <c r="B545">
        <v>101</v>
      </c>
    </row>
    <row r="546" spans="1:2" x14ac:dyDescent="0.5">
      <c r="A546">
        <v>528.89300537109375</v>
      </c>
      <c r="B546">
        <v>68.75</v>
      </c>
    </row>
    <row r="547" spans="1:2" x14ac:dyDescent="0.5">
      <c r="A547">
        <v>528.90301513671875</v>
      </c>
      <c r="B547">
        <v>38.5</v>
      </c>
    </row>
    <row r="548" spans="1:2" x14ac:dyDescent="0.5">
      <c r="A548">
        <v>528.91302490234375</v>
      </c>
      <c r="B548">
        <v>22</v>
      </c>
    </row>
    <row r="549" spans="1:2" x14ac:dyDescent="0.5">
      <c r="A549">
        <v>528.9229736328125</v>
      </c>
      <c r="B549">
        <v>33</v>
      </c>
    </row>
    <row r="550" spans="1:2" x14ac:dyDescent="0.5">
      <c r="A550">
        <v>528.9329833984375</v>
      </c>
      <c r="B550">
        <v>63.5</v>
      </c>
    </row>
    <row r="551" spans="1:2" x14ac:dyDescent="0.5">
      <c r="A551">
        <v>528.9429931640625</v>
      </c>
      <c r="B551">
        <v>75.5</v>
      </c>
    </row>
    <row r="552" spans="1:2" x14ac:dyDescent="0.5">
      <c r="A552">
        <v>528.9530029296875</v>
      </c>
      <c r="B552">
        <v>68</v>
      </c>
    </row>
    <row r="553" spans="1:2" x14ac:dyDescent="0.5">
      <c r="A553">
        <v>528.9630126953125</v>
      </c>
      <c r="B553">
        <v>60</v>
      </c>
    </row>
    <row r="554" spans="1:2" x14ac:dyDescent="0.5">
      <c r="A554">
        <v>528.9730224609375</v>
      </c>
      <c r="B554">
        <v>46.25</v>
      </c>
    </row>
    <row r="555" spans="1:2" x14ac:dyDescent="0.5">
      <c r="A555">
        <v>528.98297119140625</v>
      </c>
      <c r="B555">
        <v>39</v>
      </c>
    </row>
    <row r="556" spans="1:2" x14ac:dyDescent="0.5">
      <c r="A556">
        <v>528.99298095703125</v>
      </c>
      <c r="B556">
        <v>43.5</v>
      </c>
    </row>
    <row r="557" spans="1:2" x14ac:dyDescent="0.5">
      <c r="A557">
        <v>529.00299072265625</v>
      </c>
      <c r="B557">
        <v>43.75</v>
      </c>
    </row>
    <row r="558" spans="1:2" x14ac:dyDescent="0.5">
      <c r="A558">
        <v>529.01300048828125</v>
      </c>
      <c r="B558">
        <v>55.5</v>
      </c>
    </row>
    <row r="559" spans="1:2" x14ac:dyDescent="0.5">
      <c r="A559">
        <v>529.02301025390625</v>
      </c>
      <c r="B559">
        <v>91.75</v>
      </c>
    </row>
    <row r="560" spans="1:2" x14ac:dyDescent="0.5">
      <c r="A560">
        <v>529.03302001953125</v>
      </c>
      <c r="B560">
        <v>111.5</v>
      </c>
    </row>
    <row r="561" spans="1:2" x14ac:dyDescent="0.5">
      <c r="A561">
        <v>529.04302978515625</v>
      </c>
      <c r="B561">
        <v>95.5</v>
      </c>
    </row>
    <row r="562" spans="1:2" x14ac:dyDescent="0.5">
      <c r="A562">
        <v>529.052978515625</v>
      </c>
      <c r="B562">
        <v>64.25</v>
      </c>
    </row>
    <row r="563" spans="1:2" x14ac:dyDescent="0.5">
      <c r="A563">
        <v>529.06298828125</v>
      </c>
      <c r="B563">
        <v>32</v>
      </c>
    </row>
    <row r="564" spans="1:2" x14ac:dyDescent="0.5">
      <c r="A564">
        <v>529.072998046875</v>
      </c>
      <c r="B564">
        <v>16.25</v>
      </c>
    </row>
    <row r="565" spans="1:2" x14ac:dyDescent="0.5">
      <c r="A565">
        <v>529.0830078125</v>
      </c>
      <c r="B565">
        <v>16</v>
      </c>
    </row>
    <row r="566" spans="1:2" x14ac:dyDescent="0.5">
      <c r="A566">
        <v>529.093994140625</v>
      </c>
      <c r="B566">
        <v>28.25</v>
      </c>
    </row>
    <row r="567" spans="1:2" x14ac:dyDescent="0.5">
      <c r="A567">
        <v>529.10400390625</v>
      </c>
      <c r="B567">
        <v>43.5</v>
      </c>
    </row>
    <row r="568" spans="1:2" x14ac:dyDescent="0.5">
      <c r="A568">
        <v>529.114013671875</v>
      </c>
      <c r="B568">
        <v>54</v>
      </c>
    </row>
    <row r="569" spans="1:2" x14ac:dyDescent="0.5">
      <c r="A569">
        <v>529.1240234375</v>
      </c>
      <c r="B569">
        <v>59</v>
      </c>
    </row>
    <row r="570" spans="1:2" x14ac:dyDescent="0.5">
      <c r="A570">
        <v>529.13397216796875</v>
      </c>
      <c r="B570">
        <v>36.5</v>
      </c>
    </row>
    <row r="571" spans="1:2" x14ac:dyDescent="0.5">
      <c r="A571">
        <v>529.14398193359375</v>
      </c>
      <c r="B571">
        <v>7.75</v>
      </c>
    </row>
    <row r="572" spans="1:2" x14ac:dyDescent="0.5">
      <c r="A572">
        <v>529.15399169921875</v>
      </c>
      <c r="B572">
        <v>0</v>
      </c>
    </row>
    <row r="573" spans="1:2" x14ac:dyDescent="0.5">
      <c r="A573">
        <v>529.16400146484375</v>
      </c>
      <c r="B573">
        <v>0.75</v>
      </c>
    </row>
    <row r="574" spans="1:2" x14ac:dyDescent="0.5">
      <c r="A574">
        <v>529.17401123046875</v>
      </c>
      <c r="B574">
        <v>7.75</v>
      </c>
    </row>
    <row r="575" spans="1:2" x14ac:dyDescent="0.5">
      <c r="A575">
        <v>529.18402099609375</v>
      </c>
      <c r="B575">
        <v>32</v>
      </c>
    </row>
    <row r="576" spans="1:2" x14ac:dyDescent="0.5">
      <c r="A576">
        <v>529.1939697265625</v>
      </c>
      <c r="B576">
        <v>50</v>
      </c>
    </row>
    <row r="577" spans="1:2" x14ac:dyDescent="0.5">
      <c r="A577">
        <v>529.2039794921875</v>
      </c>
      <c r="B577">
        <v>53</v>
      </c>
    </row>
    <row r="578" spans="1:2" x14ac:dyDescent="0.5">
      <c r="A578">
        <v>529.2139892578125</v>
      </c>
      <c r="B578">
        <v>63</v>
      </c>
    </row>
    <row r="579" spans="1:2" x14ac:dyDescent="0.5">
      <c r="A579">
        <v>529.2239990234375</v>
      </c>
      <c r="B579">
        <v>50.5</v>
      </c>
    </row>
    <row r="580" spans="1:2" x14ac:dyDescent="0.5">
      <c r="A580">
        <v>529.2340087890625</v>
      </c>
      <c r="B580">
        <v>26.25</v>
      </c>
    </row>
    <row r="581" spans="1:2" x14ac:dyDescent="0.5">
      <c r="A581">
        <v>529.2440185546875</v>
      </c>
      <c r="B581">
        <v>30.75</v>
      </c>
    </row>
    <row r="582" spans="1:2" x14ac:dyDescent="0.5">
      <c r="A582">
        <v>529.2540283203125</v>
      </c>
      <c r="B582">
        <v>55.75</v>
      </c>
    </row>
    <row r="583" spans="1:2" x14ac:dyDescent="0.5">
      <c r="A583">
        <v>529.26397705078125</v>
      </c>
      <c r="B583">
        <v>124.19999694824219</v>
      </c>
    </row>
    <row r="584" spans="1:2" x14ac:dyDescent="0.5">
      <c r="A584">
        <v>529.27398681640625</v>
      </c>
      <c r="B584">
        <v>222</v>
      </c>
    </row>
    <row r="585" spans="1:2" x14ac:dyDescent="0.5">
      <c r="A585">
        <v>529.28399658203125</v>
      </c>
      <c r="B585">
        <v>422.5</v>
      </c>
    </row>
    <row r="586" spans="1:2" x14ac:dyDescent="0.5">
      <c r="A586">
        <v>529.29400634765625</v>
      </c>
      <c r="B586">
        <v>773.70001220703125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47.5</v>
      </c>
      <c r="C1" s="2" t="s">
        <v>21</v>
      </c>
      <c r="D1">
        <v>523.7750244140625</v>
      </c>
      <c r="E1">
        <v>54450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0.15075648350984933</v>
      </c>
      <c r="M1">
        <f>I$7*(L$1*J1) + $I$4</f>
        <v>59546.868348218763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1.3970918743170275E-3</v>
      </c>
      <c r="O1">
        <f>I$10*(N$1*J1) + $I$4</f>
        <v>181.41888592626825</v>
      </c>
      <c r="P1">
        <f>IF(ISNUMBER(D1),SUM(M1,O1)-$I$4,"")</f>
        <v>59728.287234145027</v>
      </c>
      <c r="Q1">
        <f>IF(ISNUMBER(P1),P1-E1,"")</f>
        <v>5278.2872341450275</v>
      </c>
      <c r="R1">
        <f>IF(ISNUMBER(P1),Q1*Q1,"")</f>
        <v>27860316.126138363</v>
      </c>
      <c r="S1">
        <f>IF(ISNUMBER(P1),((IF(P1&gt;E1,I$5*(P1-E1),P1-E1)))^2,"")</f>
        <v>27860316.126138363</v>
      </c>
      <c r="T1">
        <f>IF(ISNUMBER(P1),(M1*D1),"")</f>
        <v>31189162.422869246</v>
      </c>
    </row>
    <row r="2" spans="1:20" ht="14.7" thickTop="1" x14ac:dyDescent="0.5">
      <c r="A2">
        <v>523.44500732421875</v>
      </c>
      <c r="B2">
        <v>76.5</v>
      </c>
      <c r="C2" s="2" t="s">
        <v>22</v>
      </c>
      <c r="D2">
        <v>524.27398681640625</v>
      </c>
      <c r="E2">
        <v>174000</v>
      </c>
      <c r="F2" s="3" t="s">
        <v>25</v>
      </c>
      <c r="G2" s="4">
        <v>3.77392578125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0.32611114483343501</v>
      </c>
      <c r="M2">
        <f>I$7*((L$1*J2)+(L$2*J1)) + $I$4</f>
        <v>164594.73125359396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1.4983325558779091E-2</v>
      </c>
      <c r="O2">
        <f>I$10*((N$1*J2)+(N$2*J1)) + $I$4</f>
        <v>2054.6793165636273</v>
      </c>
      <c r="P2">
        <f t="shared" ref="P2:P30" si="3">IF(ISNUMBER(D2),SUM(M2,O2)-$I$4,"")</f>
        <v>166649.41057015758</v>
      </c>
      <c r="Q2">
        <f t="shared" ref="Q2:Q30" si="4">IF(ISNUMBER(P2),P2-E2,"")</f>
        <v>-7350.5894298424246</v>
      </c>
      <c r="R2">
        <f t="shared" ref="R2:R30" si="5">IF(ISNUMBER(P2),Q2*Q2,"")</f>
        <v>54031164.966111183</v>
      </c>
      <c r="S2">
        <f t="shared" ref="S2:S30" si="6">IF(ISNUMBER(P2),((IF(P2&gt;E2,I$5*(P2-E2),P2-E2)))^2,"")</f>
        <v>54031164.966111183</v>
      </c>
      <c r="T2">
        <f t="shared" ref="T2:T30" si="7">IF(ISNUMBER(P2),(M2*D2),"")</f>
        <v>86292735.963296652</v>
      </c>
    </row>
    <row r="3" spans="1:20" x14ac:dyDescent="0.5">
      <c r="A3">
        <v>523.45501708984375</v>
      </c>
      <c r="B3">
        <v>86.75</v>
      </c>
      <c r="D3">
        <v>524.78399658203125</v>
      </c>
      <c r="E3">
        <v>211800</v>
      </c>
      <c r="F3" s="7" t="s">
        <v>19</v>
      </c>
      <c r="G3" s="8">
        <f>IF(ISBLANK(G2),"",$G$2*$G$6)</f>
        <v>7.5478515625</v>
      </c>
      <c r="H3" s="21" t="s">
        <v>435</v>
      </c>
      <c r="I3" s="21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0.30386357849181056</v>
      </c>
      <c r="M3">
        <f>I$7*((L$1*J3)+(L$2*J2)+(L$3*J1)) + $I$4</f>
        <v>209472.09314061262</v>
      </c>
      <c r="N3">
        <f t="shared" si="2"/>
        <v>6.9217327957315389E-2</v>
      </c>
      <c r="O3">
        <f>I$10*((N$1*J3)+(N$2*J2)+(N$3*J1)) + $I$4</f>
        <v>10194.129337853168</v>
      </c>
      <c r="P3">
        <f t="shared" si="3"/>
        <v>219666.22247846579</v>
      </c>
      <c r="Q3">
        <f t="shared" si="4"/>
        <v>7866.2224784657883</v>
      </c>
      <c r="R3">
        <f t="shared" si="5"/>
        <v>61877456.080720447</v>
      </c>
      <c r="S3">
        <f t="shared" si="6"/>
        <v>61877456.080720447</v>
      </c>
      <c r="T3">
        <f t="shared" si="7"/>
        <v>109927602.21073419</v>
      </c>
    </row>
    <row r="4" spans="1:20" x14ac:dyDescent="0.5">
      <c r="A4">
        <v>523.46502685546875</v>
      </c>
      <c r="B4">
        <v>74.75</v>
      </c>
      <c r="D4">
        <v>525.28497314453125</v>
      </c>
      <c r="E4">
        <v>198000</v>
      </c>
      <c r="F4" s="5" t="s">
        <v>26</v>
      </c>
      <c r="G4" s="6">
        <v>525.2569580078125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0.15840932882800851</v>
      </c>
      <c r="M4">
        <f>I$7*((L$1*J4)+(L$2*J3)+(L$3*J2)+(L$4*J1)) + $I$4</f>
        <v>163673.73546413024</v>
      </c>
      <c r="N4">
        <f t="shared" si="2"/>
        <v>0.17890008324817544</v>
      </c>
      <c r="O4">
        <f>I$10*((N$1*J4)+(N$2*J3)+(N$3*J2)+(N$4*J1)) + $I$4</f>
        <v>29034.870336077533</v>
      </c>
      <c r="P4">
        <f t="shared" si="3"/>
        <v>192708.60580020776</v>
      </c>
      <c r="Q4">
        <f t="shared" si="4"/>
        <v>-5291.3941997922375</v>
      </c>
      <c r="R4">
        <f t="shared" si="5"/>
        <v>27998852.577594932</v>
      </c>
      <c r="S4">
        <f t="shared" si="6"/>
        <v>27998852.577594932</v>
      </c>
      <c r="T4">
        <f t="shared" si="7"/>
        <v>85975353.73774077</v>
      </c>
    </row>
    <row r="5" spans="1:20" ht="14.7" thickBot="1" x14ac:dyDescent="0.55000000000000004">
      <c r="A5">
        <v>523.4749755859375</v>
      </c>
      <c r="B5">
        <v>72.25</v>
      </c>
      <c r="D5">
        <v>525.78497314453125</v>
      </c>
      <c r="E5">
        <v>140300</v>
      </c>
      <c r="F5" s="9" t="s">
        <v>27</v>
      </c>
      <c r="G5" s="10">
        <f>($G$4-1.00794)*$G$6</f>
        <v>1048.4980360156251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5.0071018343949579E-2</v>
      </c>
      <c r="M5">
        <f>I$7*((L$1*J5)+(L$2*J4)+(L$3*J3)+(L$4*J2)+(L$5*J1)) + $I$4</f>
        <v>88555.018873866764</v>
      </c>
      <c r="N5">
        <f t="shared" si="2"/>
        <v>0.28035597728870104</v>
      </c>
      <c r="O5">
        <f>I$10*((N$1*J5)+(N$2*J4)+(N$3*J3)+(N$4*J2)+(N$5*J1)) + $I$4</f>
        <v>52281.291984545715</v>
      </c>
      <c r="P5">
        <f t="shared" si="3"/>
        <v>140836.31085841247</v>
      </c>
      <c r="Q5">
        <f t="shared" si="4"/>
        <v>536.31085841247113</v>
      </c>
      <c r="R5">
        <f t="shared" si="5"/>
        <v>287629.33685112168</v>
      </c>
      <c r="S5">
        <f t="shared" si="6"/>
        <v>287629.33685112168</v>
      </c>
      <c r="T5">
        <f t="shared" si="7"/>
        <v>46560898.220409498</v>
      </c>
    </row>
    <row r="6" spans="1:20" ht="14.7" thickTop="1" x14ac:dyDescent="0.5">
      <c r="A6">
        <v>523.4849853515625</v>
      </c>
      <c r="B6">
        <v>83.5</v>
      </c>
      <c r="D6">
        <v>526.2860107421875</v>
      </c>
      <c r="E6">
        <v>95170</v>
      </c>
      <c r="F6" t="s">
        <v>28</v>
      </c>
      <c r="G6">
        <v>2</v>
      </c>
      <c r="H6" t="s">
        <v>437</v>
      </c>
      <c r="I6">
        <f>SUM(S1:S30)</f>
        <v>187934961.26856187</v>
      </c>
      <c r="J6">
        <f>'hidden params'!J6</f>
        <v>1.5654537401586068E-3</v>
      </c>
      <c r="K6">
        <f t="shared" si="0"/>
        <v>5</v>
      </c>
      <c r="L6">
        <f t="shared" si="1"/>
        <v>9.6610888140464743E-3</v>
      </c>
      <c r="M6">
        <f>I$7*((L$1*J6)+(L$2*J5)+(L$3*J4)+(L$4*J3)+(L$5*J2)+(L$6*J1)) + $I$4</f>
        <v>35583.153167791439</v>
      </c>
      <c r="N6">
        <f t="shared" si="2"/>
        <v>0.26819030684525808</v>
      </c>
      <c r="O6">
        <f>I$10*((N$1*J6)+(N$2*J5)+(N$3*J4)+(N$4*J3)+(N$5*J2)+(N$6*J1)) + $I$4</f>
        <v>61862.48462947084</v>
      </c>
      <c r="P6">
        <f t="shared" si="3"/>
        <v>97445.637797262287</v>
      </c>
      <c r="Q6">
        <f t="shared" si="4"/>
        <v>2275.6377972622868</v>
      </c>
      <c r="R6">
        <f t="shared" si="5"/>
        <v>5178527.3843287528</v>
      </c>
      <c r="S6">
        <f t="shared" si="6"/>
        <v>5178527.3843287528</v>
      </c>
      <c r="T6">
        <f t="shared" si="7"/>
        <v>18726915.730305187</v>
      </c>
    </row>
    <row r="7" spans="1:20" x14ac:dyDescent="0.5">
      <c r="A7">
        <v>523.4949951171875</v>
      </c>
      <c r="B7">
        <v>86</v>
      </c>
      <c r="D7">
        <v>526.7860107421875</v>
      </c>
      <c r="E7">
        <v>60800</v>
      </c>
      <c r="F7" t="s">
        <v>29</v>
      </c>
      <c r="G7" s="11">
        <v>0.10000000149011612</v>
      </c>
      <c r="H7" s="21" t="s">
        <v>438</v>
      </c>
      <c r="I7" s="21">
        <v>394987.11406550155</v>
      </c>
      <c r="J7">
        <f>'hidden params'!J7</f>
        <v>2.2288478874357397E-4</v>
      </c>
      <c r="K7">
        <f t="shared" si="0"/>
        <v>6</v>
      </c>
      <c r="L7">
        <f t="shared" si="1"/>
        <v>1.0709832283264835E-3</v>
      </c>
      <c r="M7">
        <f>I$7*((L$1*J7)+(L$2*J6)+(L$3*J5)+(L$4*J4)+(L$5*J3)+(L$6*J2)+(L$7*J1)) + $I$4</f>
        <v>11156.296605771691</v>
      </c>
      <c r="N7">
        <f t="shared" si="2"/>
        <v>0.14739857308980439</v>
      </c>
      <c r="O7">
        <f>I$10*((N$1*J7)+(N$2*J6)+(N$3*J5)+(N$4*J4)+(N$5*J3)+(N$6*J2)+(N$7*J1)) + $I$4</f>
        <v>48662.6001846418</v>
      </c>
      <c r="P7">
        <f t="shared" si="3"/>
        <v>59818.896790413492</v>
      </c>
      <c r="Q7">
        <f t="shared" si="4"/>
        <v>-981.10320958650846</v>
      </c>
      <c r="R7">
        <f t="shared" si="5"/>
        <v>962563.50786094833</v>
      </c>
      <c r="S7">
        <f t="shared" si="6"/>
        <v>962563.50786094833</v>
      </c>
      <c r="T7">
        <f t="shared" si="7"/>
        <v>5876980.9836110761</v>
      </c>
    </row>
    <row r="8" spans="1:20" x14ac:dyDescent="0.5">
      <c r="A8">
        <v>523.5050048828125</v>
      </c>
      <c r="B8">
        <v>73.5</v>
      </c>
      <c r="D8">
        <v>527.2979736328125</v>
      </c>
      <c r="E8">
        <v>29490</v>
      </c>
      <c r="F8" t="s">
        <v>30</v>
      </c>
      <c r="G8" s="11">
        <v>2.9999999329447746E-2</v>
      </c>
      <c r="H8" s="21" t="s">
        <v>439</v>
      </c>
      <c r="I8" s="21">
        <v>0.23053637569037463</v>
      </c>
      <c r="J8">
        <f>'hidden params'!J8</f>
        <v>2.8200854503395628E-5</v>
      </c>
      <c r="K8">
        <f t="shared" si="0"/>
        <v>7</v>
      </c>
      <c r="L8">
        <f t="shared" si="1"/>
        <v>5.5924512046337285E-5</v>
      </c>
      <c r="M8">
        <f>I$7*((L$1*J8)+(L$2*J7)+(L$3*J6)+(L$4*J5)+(L$5*J4)+(L$6*J3)+(L$7*J2)+(L$8*J1)) + $I$4</f>
        <v>2837.5276572365024</v>
      </c>
      <c r="N8">
        <f t="shared" si="2"/>
        <v>3.815982899847576E-2</v>
      </c>
      <c r="O8">
        <f>I$10*((N$1*J8)+(N$2*J7)+(N$3*J6)+(N$4*J5)+(N$5*J4)+(N$6*J3)+(N$7*J2)+(N$8*J1)) + $I$4</f>
        <v>25527.539715726914</v>
      </c>
      <c r="P8">
        <f t="shared" si="3"/>
        <v>28365.067372963418</v>
      </c>
      <c r="Q8">
        <f t="shared" si="4"/>
        <v>-1124.9326270365818</v>
      </c>
      <c r="R8">
        <f t="shared" si="5"/>
        <v>1265473.4153714252</v>
      </c>
      <c r="S8">
        <f t="shared" si="6"/>
        <v>1265473.4153714252</v>
      </c>
      <c r="T8">
        <f t="shared" si="7"/>
        <v>1496222.5837878694</v>
      </c>
    </row>
    <row r="9" spans="1:20" x14ac:dyDescent="0.5">
      <c r="A9">
        <v>523.5150146484375</v>
      </c>
      <c r="B9">
        <v>68.75</v>
      </c>
      <c r="D9">
        <v>527.79901123046875</v>
      </c>
      <c r="E9">
        <v>11000</v>
      </c>
      <c r="F9" t="s">
        <v>31</v>
      </c>
      <c r="G9">
        <v>6</v>
      </c>
      <c r="H9" t="s">
        <v>445</v>
      </c>
      <c r="I9">
        <f>I3*I8</f>
        <v>1.6644767613918376</v>
      </c>
      <c r="J9">
        <f>'hidden params'!J9</f>
        <v>3.2198967658273084E-6</v>
      </c>
      <c r="K9">
        <f t="shared" si="0"/>
        <v>8</v>
      </c>
      <c r="L9">
        <f t="shared" si="1"/>
        <v>4.6080970688255089E-7</v>
      </c>
      <c r="M9">
        <f>I$7*((L$1*J9)+(L$2*J8)+(L$3*J7)+(L$4*J6)+(L$5*J5)+(L$6*J4)+(L$7*J3)+(L$8*J2)+(L$9*J1)) + $I$4</f>
        <v>604.38051126163782</v>
      </c>
      <c r="N9">
        <f t="shared" si="2"/>
        <v>1.5589042540149075E-3</v>
      </c>
      <c r="O9">
        <f>I$10*((N$1*J9)+(N$2*J8)+(N$3*J7)+(N$4*J6)+(N$5*J5)+(N$6*J4)+(N$7*J3)+(N$8*J2)+(N$9*J1)) + $I$4</f>
        <v>9150.5318979065923</v>
      </c>
      <c r="P9">
        <f t="shared" si="3"/>
        <v>9754.9124091682297</v>
      </c>
      <c r="Q9">
        <f t="shared" si="4"/>
        <v>-1245.0875908317703</v>
      </c>
      <c r="R9">
        <f t="shared" si="5"/>
        <v>1550243.1088432618</v>
      </c>
      <c r="S9">
        <f t="shared" si="6"/>
        <v>1550243.1088432618</v>
      </c>
      <c r="T9">
        <f t="shared" si="7"/>
        <v>318991.4362508576</v>
      </c>
    </row>
    <row r="10" spans="1:20" x14ac:dyDescent="0.5">
      <c r="A10">
        <v>523.5250244140625</v>
      </c>
      <c r="B10">
        <v>78.25</v>
      </c>
      <c r="D10">
        <f>D9 + (1/$G$6)</f>
        <v>528.29901123046875</v>
      </c>
      <c r="E10">
        <v>0</v>
      </c>
      <c r="F10" s="2" t="s">
        <v>22</v>
      </c>
      <c r="G10">
        <v>523.74920654296875</v>
      </c>
      <c r="H10" s="22" t="s">
        <v>454</v>
      </c>
      <c r="I10" s="22">
        <v>129854.65684921788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110.60464969779038</v>
      </c>
      <c r="N10">
        <f t="shared" si="2"/>
        <v>0</v>
      </c>
      <c r="O10">
        <f>I$10*((N1*J$10)+(N2*J$9)+(N3*J$8)+(N4*J$7)+(N5*J$6)+(N6*J$5)+(N7*J$4)+(N8*J$3)+(N9*J$2)+(N10*J$1)) + $I$4</f>
        <v>2460.7377461201681</v>
      </c>
      <c r="P10">
        <f t="shared" si="3"/>
        <v>2571.3423958179587</v>
      </c>
      <c r="Q10">
        <f t="shared" si="4"/>
        <v>2571.3423958179587</v>
      </c>
      <c r="R10">
        <f t="shared" si="5"/>
        <v>6611801.7165308399</v>
      </c>
      <c r="S10">
        <f t="shared" si="6"/>
        <v>6611801.7165308399</v>
      </c>
      <c r="T10">
        <f t="shared" si="7"/>
        <v>58432.327072835018</v>
      </c>
    </row>
    <row r="11" spans="1:20" x14ac:dyDescent="0.5">
      <c r="A11">
        <v>523.53497314453125</v>
      </c>
      <c r="B11">
        <v>104.80000305175781</v>
      </c>
      <c r="D11">
        <f>D10 + (1/$G$6)</f>
        <v>528.79901123046875</v>
      </c>
      <c r="E11">
        <v>0</v>
      </c>
      <c r="F11" s="2" t="s">
        <v>32</v>
      </c>
      <c r="G11">
        <v>527.52313232421875</v>
      </c>
      <c r="H11" s="22" t="s">
        <v>455</v>
      </c>
      <c r="I11" s="22">
        <v>0.5976511384966563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17.744864783556345</v>
      </c>
      <c r="N11">
        <f t="shared" si="2"/>
        <v>0</v>
      </c>
      <c r="O11">
        <f t="shared" ref="O11:O30" si="9">I$10*((N2*J$10)+(N3*J$9)+(N4*J$8)+(N5*J$7)+(N6*J$6)+(N7*J$5)+(N8*J$4)+(N9*J$3)+(N10*J$2)+(N11*J$1)) + $I$4</f>
        <v>531.06292221350839</v>
      </c>
      <c r="P11">
        <f t="shared" si="3"/>
        <v>548.80778699706468</v>
      </c>
      <c r="Q11">
        <f t="shared" si="4"/>
        <v>548.80778699706468</v>
      </c>
      <c r="R11">
        <f t="shared" si="5"/>
        <v>301189.9870686155</v>
      </c>
      <c r="S11">
        <f t="shared" si="6"/>
        <v>301189.9870686155</v>
      </c>
      <c r="T11">
        <f t="shared" si="7"/>
        <v>9383.4669519629606</v>
      </c>
    </row>
    <row r="12" spans="1:20" x14ac:dyDescent="0.5">
      <c r="A12">
        <v>523.54498291015625</v>
      </c>
      <c r="B12">
        <v>128.80000305175781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4.3150519238799374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2.5324274276302359</v>
      </c>
      <c r="N12">
        <f t="shared" si="2"/>
        <v>0</v>
      </c>
      <c r="O12">
        <f t="shared" si="9"/>
        <v>96.174518335861833</v>
      </c>
      <c r="P12">
        <f t="shared" si="3"/>
        <v>98.706945763492072</v>
      </c>
      <c r="Q12">
        <f t="shared" si="4"/>
        <v>98.706945763492072</v>
      </c>
      <c r="R12">
        <f t="shared" si="5"/>
        <v>9743.061141956965</v>
      </c>
      <c r="S12">
        <f t="shared" si="6"/>
        <v>9743.061141956965</v>
      </c>
      <c r="T12">
        <f t="shared" si="7"/>
        <v>1340.4113334576034</v>
      </c>
    </row>
    <row r="13" spans="1:20" x14ac:dyDescent="0.5">
      <c r="A13">
        <v>523.55499267578125</v>
      </c>
      <c r="B13">
        <v>143</v>
      </c>
      <c r="E13">
        <v>0</v>
      </c>
      <c r="F13">
        <v>21180</v>
      </c>
      <c r="H13" s="23"/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0.32289775544066818</v>
      </c>
      <c r="N13">
        <f t="shared" si="2"/>
        <v>0</v>
      </c>
      <c r="O13">
        <f t="shared" si="9"/>
        <v>15.066221618758732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128</v>
      </c>
      <c r="E14">
        <v>0</v>
      </c>
      <c r="F14">
        <v>21180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3.6061558791878834E-2</v>
      </c>
      <c r="N14">
        <f t="shared" si="2"/>
        <v>0</v>
      </c>
      <c r="O14">
        <f t="shared" si="9"/>
        <v>2.0854688757857414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79.75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3.3060875683602092E-3</v>
      </c>
      <c r="N15">
        <f t="shared" si="2"/>
        <v>0</v>
      </c>
      <c r="O15">
        <f t="shared" si="9"/>
        <v>0.25817661267800412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88</v>
      </c>
      <c r="E16">
        <v>0</v>
      </c>
      <c r="F16">
        <v>187934958.82862908</v>
      </c>
      <c r="H16" t="s">
        <v>456</v>
      </c>
      <c r="I16">
        <f>I7/(I7+I10)</f>
        <v>0.75258322784998422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2.182070251594605E-4</v>
      </c>
      <c r="N16">
        <f t="shared" si="2"/>
        <v>0</v>
      </c>
      <c r="O16">
        <f t="shared" si="9"/>
        <v>2.8086727050997268E-2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109.30000305175781</v>
      </c>
      <c r="E17">
        <v>0</v>
      </c>
      <c r="F17">
        <v>187934958.82890093</v>
      </c>
      <c r="H17" t="s">
        <v>457</v>
      </c>
      <c r="I17">
        <f>I10/(I10+I7)</f>
        <v>0.2474167721500157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7.9983099021718213E-6</v>
      </c>
      <c r="N17">
        <f t="shared" si="2"/>
        <v>0</v>
      </c>
      <c r="O17">
        <f t="shared" si="9"/>
        <v>2.3145628410282393E-3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68.75</v>
      </c>
      <c r="E18">
        <v>0</v>
      </c>
      <c r="F18">
        <v>187934958.82860371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6.1075793694891312E-8</v>
      </c>
      <c r="N18">
        <f t="shared" si="2"/>
        <v>0</v>
      </c>
      <c r="O18">
        <f t="shared" si="9"/>
        <v>6.7926860756329128E-5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49.75</v>
      </c>
      <c r="E19">
        <v>0</v>
      </c>
      <c r="H19" t="s">
        <v>444</v>
      </c>
      <c r="I19">
        <v>10569.214092140921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101.80000305175781</v>
      </c>
      <c r="E20">
        <v>0</v>
      </c>
      <c r="F20">
        <v>0.23053637569037463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161.30000305175781</v>
      </c>
      <c r="E21">
        <v>0</v>
      </c>
      <c r="F21">
        <v>0.5976511384966563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174</v>
      </c>
      <c r="E22">
        <v>0</v>
      </c>
      <c r="F22">
        <v>394987.11406550155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181.30000305175781</v>
      </c>
      <c r="E23">
        <v>0</v>
      </c>
      <c r="F23">
        <v>7.2200180148492263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159.69999694824219</v>
      </c>
      <c r="E24">
        <v>0</v>
      </c>
      <c r="F24">
        <v>7.2200180148492263</v>
      </c>
      <c r="H24" t="s">
        <v>446</v>
      </c>
      <c r="I24">
        <v>4513331236.7746916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98.75</v>
      </c>
      <c r="E25">
        <v>0</v>
      </c>
      <c r="H25" t="s">
        <v>452</v>
      </c>
      <c r="I25">
        <v>1045952601.7014009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84.25</v>
      </c>
      <c r="E26">
        <v>0</v>
      </c>
      <c r="H26" t="s">
        <v>453</v>
      </c>
      <c r="I26">
        <v>170.59815731555258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83.5</v>
      </c>
      <c r="E27">
        <v>0</v>
      </c>
      <c r="H27" t="s">
        <v>474</v>
      </c>
      <c r="I27">
        <f xml:space="preserve"> 1 + 1.5*EXP(-(I22 * 0.000239 * I19))</f>
        <v>1.0000000180052115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107.5</v>
      </c>
      <c r="E28">
        <v>0</v>
      </c>
      <c r="H28" t="s">
        <v>473</v>
      </c>
      <c r="I28">
        <f>(2^0.5)*(ABS((I3*I8)-I22*I11))/((((I3*I8*(1-I8))+(I22*I11*(1-I11))))^0.5)</f>
        <v>2.1581116292146194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195.80000305175781</v>
      </c>
      <c r="H29" t="s">
        <v>475</v>
      </c>
      <c r="I29">
        <f>(I24-I25)/I25</f>
        <v>3.3150437500065228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334</v>
      </c>
      <c r="H30" t="s">
        <v>476</v>
      </c>
      <c r="I30">
        <f>(I25-I6)/I6</f>
        <v>4.5655030582985514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568</v>
      </c>
      <c r="H31" t="s">
        <v>477</v>
      </c>
      <c r="I31">
        <f>(0.25* 0.0058*I22*I19)*EXP(-((I17-0.5)^2)/(2*((0.174318)^2)))</f>
        <v>38.729263522813625</v>
      </c>
    </row>
    <row r="32" spans="1:20" x14ac:dyDescent="0.5">
      <c r="A32">
        <v>523.7449951171875</v>
      </c>
      <c r="B32">
        <v>2872</v>
      </c>
      <c r="H32" t="s">
        <v>500</v>
      </c>
      <c r="I32">
        <f xml:space="preserve"> ($R$69 / 100)^-1</f>
        <v>3.4430361099574505</v>
      </c>
    </row>
    <row r="33" spans="1:9" x14ac:dyDescent="0.5">
      <c r="A33">
        <v>523.7550048828125</v>
      </c>
      <c r="B33">
        <v>15560</v>
      </c>
      <c r="F33">
        <v>11000</v>
      </c>
      <c r="H33" t="s">
        <v>501</v>
      </c>
      <c r="I33">
        <f xml:space="preserve"> ($R$72 / 100)^-1</f>
        <v>1.1253821943344253</v>
      </c>
    </row>
    <row r="34" spans="1:9" x14ac:dyDescent="0.5">
      <c r="A34">
        <v>523.7650146484375</v>
      </c>
      <c r="B34">
        <v>41560</v>
      </c>
    </row>
    <row r="35" spans="1:9" ht="14.7" thickBot="1" x14ac:dyDescent="0.55000000000000004">
      <c r="A35">
        <v>523.7750244140625</v>
      </c>
      <c r="B35">
        <v>54450</v>
      </c>
    </row>
    <row r="36" spans="1:9" x14ac:dyDescent="0.5">
      <c r="A36">
        <v>523.78497314453125</v>
      </c>
      <c r="B36">
        <v>35870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12090</v>
      </c>
      <c r="G37" s="13" t="s">
        <v>462</v>
      </c>
      <c r="H37">
        <f>AVERAGE(K101:K110)</f>
        <v>1.4909808760272993</v>
      </c>
      <c r="I37" s="19">
        <f>STDEV(K101:K110)</f>
        <v>0.23766458284617489</v>
      </c>
    </row>
    <row r="38" spans="1:9" x14ac:dyDescent="0.5">
      <c r="A38">
        <v>523.80499267578125</v>
      </c>
      <c r="B38">
        <v>2733</v>
      </c>
      <c r="G38" s="13" t="s">
        <v>464</v>
      </c>
      <c r="H38">
        <f>AVERAGE(M101:M110)</f>
        <v>4.0511206384727814</v>
      </c>
      <c r="I38" s="19">
        <f>STDEV(M101:M110)</f>
        <v>0.43100776661493884</v>
      </c>
    </row>
    <row r="39" spans="1:9" x14ac:dyDescent="0.5">
      <c r="A39">
        <v>523.81500244140625</v>
      </c>
      <c r="B39">
        <v>885.70001220703125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697.79998779296875</v>
      </c>
      <c r="G40" s="13" t="s">
        <v>509</v>
      </c>
      <c r="H40">
        <f>AVERAGE(Q101:Q110)</f>
        <v>0.67064635425840469</v>
      </c>
      <c r="I40" s="19">
        <f>STDEV(Q101:Q110)</f>
        <v>0.11093636008456362</v>
      </c>
    </row>
    <row r="41" spans="1:9" x14ac:dyDescent="0.5">
      <c r="A41">
        <v>523.83502197265625</v>
      </c>
      <c r="B41">
        <v>853</v>
      </c>
      <c r="G41" s="13" t="s">
        <v>510</v>
      </c>
      <c r="H41">
        <f>AVERAGE(R101:R110)</f>
        <v>0.32935364574159526</v>
      </c>
      <c r="I41" s="19">
        <f>STDEV(R101:R110)</f>
        <v>0.11093636008456395</v>
      </c>
    </row>
    <row r="42" spans="1:9" ht="14.7" thickBot="1" x14ac:dyDescent="0.55000000000000004">
      <c r="A42">
        <v>523.844970703125</v>
      </c>
      <c r="B42">
        <v>869.5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614</v>
      </c>
      <c r="F43">
        <v>66.158828329873259</v>
      </c>
    </row>
    <row r="44" spans="1:9" x14ac:dyDescent="0.5">
      <c r="A44">
        <v>523.864990234375</v>
      </c>
      <c r="B44">
        <v>333.5</v>
      </c>
      <c r="F44">
        <f xml:space="preserve"> $F$51 / 2</f>
        <v>66.158828329873259</v>
      </c>
    </row>
    <row r="45" spans="1:9" x14ac:dyDescent="0.5">
      <c r="A45">
        <v>523.875</v>
      </c>
      <c r="B45">
        <v>215.80000305175781</v>
      </c>
    </row>
    <row r="46" spans="1:9" x14ac:dyDescent="0.5">
      <c r="A46">
        <v>523.885009765625</v>
      </c>
      <c r="B46">
        <v>189.80000305175781</v>
      </c>
    </row>
    <row r="47" spans="1:9" x14ac:dyDescent="0.5">
      <c r="A47">
        <v>523.89501953125</v>
      </c>
      <c r="B47">
        <v>211.80000305175781</v>
      </c>
    </row>
    <row r="48" spans="1:9" x14ac:dyDescent="0.5">
      <c r="A48">
        <v>523.905029296875</v>
      </c>
      <c r="B48">
        <v>250</v>
      </c>
    </row>
    <row r="49" spans="1:16" x14ac:dyDescent="0.5">
      <c r="A49">
        <v>523.91497802734375</v>
      </c>
      <c r="B49">
        <v>200.5</v>
      </c>
    </row>
    <row r="50" spans="1:16" x14ac:dyDescent="0.5">
      <c r="A50">
        <v>523.92498779296875</v>
      </c>
      <c r="B50">
        <v>139.5</v>
      </c>
      <c r="E50" t="s">
        <v>440</v>
      </c>
      <c r="F50">
        <f>MEDIAN(F54:F67)</f>
        <v>92.25</v>
      </c>
    </row>
    <row r="51" spans="1:16" x14ac:dyDescent="0.5">
      <c r="A51">
        <v>523.93499755859375</v>
      </c>
      <c r="B51">
        <v>162.69999694824219</v>
      </c>
      <c r="E51" t="s">
        <v>441</v>
      </c>
      <c r="F51">
        <f>AVERAGE(F54:F67)</f>
        <v>132.31765665974652</v>
      </c>
    </row>
    <row r="52" spans="1:16" x14ac:dyDescent="0.5">
      <c r="A52">
        <v>523.94500732421875</v>
      </c>
      <c r="B52">
        <v>189.80000305175781</v>
      </c>
      <c r="E52" t="s">
        <v>442</v>
      </c>
      <c r="F52">
        <f>SUM(E$1:E$11)</f>
        <v>975010</v>
      </c>
    </row>
    <row r="53" spans="1:16" x14ac:dyDescent="0.5">
      <c r="A53">
        <v>523.95501708984375</v>
      </c>
      <c r="B53">
        <v>164.30000305175781</v>
      </c>
      <c r="E53" t="s">
        <v>443</v>
      </c>
      <c r="F53">
        <f>ABS(F52/F50)</f>
        <v>10569.214092140921</v>
      </c>
    </row>
    <row r="54" spans="1:16" x14ac:dyDescent="0.5">
      <c r="A54">
        <v>523.96502685546875</v>
      </c>
      <c r="B54">
        <v>140.30000305175781</v>
      </c>
      <c r="F54">
        <f>AVERAGE(B1:B10)</f>
        <v>74.775000000000006</v>
      </c>
    </row>
    <row r="55" spans="1:16" x14ac:dyDescent="0.5">
      <c r="A55">
        <v>523.9749755859375</v>
      </c>
      <c r="B55">
        <v>147.19999694824219</v>
      </c>
      <c r="F55">
        <v>170</v>
      </c>
    </row>
    <row r="56" spans="1:16" x14ac:dyDescent="0.5">
      <c r="A56">
        <v>523.9849853515625</v>
      </c>
      <c r="B56">
        <v>141.80000305175781</v>
      </c>
      <c r="F56">
        <v>249.30000305175781</v>
      </c>
    </row>
    <row r="57" spans="1:16" x14ac:dyDescent="0.5">
      <c r="A57">
        <v>523.9949951171875</v>
      </c>
      <c r="B57">
        <v>124.5</v>
      </c>
      <c r="F57">
        <v>282.79998779296875</v>
      </c>
    </row>
    <row r="58" spans="1:16" x14ac:dyDescent="0.5">
      <c r="A58">
        <v>524.0050048828125</v>
      </c>
      <c r="B58">
        <v>119.80000305175781</v>
      </c>
      <c r="F58">
        <v>205.80000305175781</v>
      </c>
    </row>
    <row r="59" spans="1:16" x14ac:dyDescent="0.5">
      <c r="A59">
        <v>524.0150146484375</v>
      </c>
      <c r="B59">
        <v>149.80000305175781</v>
      </c>
      <c r="F59">
        <v>227.69999694824219</v>
      </c>
    </row>
    <row r="60" spans="1:16" x14ac:dyDescent="0.5">
      <c r="A60">
        <v>524.0250244140625</v>
      </c>
      <c r="B60">
        <v>170</v>
      </c>
      <c r="F60">
        <v>171.5</v>
      </c>
    </row>
    <row r="61" spans="1:16" x14ac:dyDescent="0.5">
      <c r="A61">
        <v>524.03497314453125</v>
      </c>
      <c r="B61">
        <v>114.80000305175781</v>
      </c>
      <c r="F61">
        <v>63.25</v>
      </c>
    </row>
    <row r="62" spans="1:16" x14ac:dyDescent="0.5">
      <c r="A62">
        <v>524.04498291015625</v>
      </c>
      <c r="B62">
        <v>84.5</v>
      </c>
      <c r="F62">
        <v>92.25</v>
      </c>
    </row>
    <row r="63" spans="1:16" x14ac:dyDescent="0.5">
      <c r="A63">
        <v>524.05499267578125</v>
      </c>
      <c r="B63">
        <v>128</v>
      </c>
      <c r="F63">
        <v>53.75</v>
      </c>
    </row>
    <row r="64" spans="1:16" x14ac:dyDescent="0.5">
      <c r="A64">
        <v>524.06500244140625</v>
      </c>
      <c r="B64">
        <v>192.80000305175781</v>
      </c>
      <c r="F64">
        <v>21.25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214.80000305175781</v>
      </c>
      <c r="F65">
        <v>57.75</v>
      </c>
      <c r="I65" t="s">
        <v>493</v>
      </c>
      <c r="L65">
        <v>0.99868513269837056</v>
      </c>
      <c r="M65">
        <v>0.9923719631038026</v>
      </c>
      <c r="N65">
        <v>0.999773945254117</v>
      </c>
      <c r="O65">
        <v>0.99737199427276202</v>
      </c>
      <c r="P65">
        <v>0.99518198950006354</v>
      </c>
    </row>
    <row r="66" spans="1:20" x14ac:dyDescent="0.5">
      <c r="A66">
        <v>524.08502197265625</v>
      </c>
      <c r="B66">
        <v>183.30000305175781</v>
      </c>
      <c r="F66">
        <f>AVERAGE(B$576:B$586)</f>
        <v>50.004545731977984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175.5</v>
      </c>
      <c r="I67" t="s">
        <v>478</v>
      </c>
      <c r="J67">
        <v>7.2200179100036621</v>
      </c>
      <c r="K67">
        <v>9.4458260180198028</v>
      </c>
      <c r="L67">
        <v>0.76436067065284008</v>
      </c>
      <c r="M67">
        <v>2.4469118511449697</v>
      </c>
      <c r="N67">
        <v>-15.89308571734249</v>
      </c>
      <c r="O67">
        <v>30.333121537349815</v>
      </c>
      <c r="P67">
        <v>0.47363085076841782</v>
      </c>
      <c r="Q67" s="12" t="s">
        <v>492</v>
      </c>
      <c r="R67">
        <v>130.82829067407414</v>
      </c>
      <c r="S67">
        <v>0.9939102377554716</v>
      </c>
      <c r="T67" s="12" t="s">
        <v>492</v>
      </c>
    </row>
    <row r="68" spans="1:20" x14ac:dyDescent="0.5">
      <c r="A68">
        <v>524.10400390625</v>
      </c>
      <c r="B68">
        <v>196.5</v>
      </c>
      <c r="I68" t="s">
        <v>479</v>
      </c>
      <c r="J68">
        <v>0.23053637569037463</v>
      </c>
      <c r="K68">
        <v>0.24137400153280814</v>
      </c>
      <c r="L68">
        <v>0.95510027685827459</v>
      </c>
      <c r="M68">
        <v>2.4469118511449697</v>
      </c>
      <c r="N68">
        <v>-0.36008452921853767</v>
      </c>
      <c r="O68">
        <v>0.82115728059928694</v>
      </c>
      <c r="P68">
        <v>0.37640737122978318</v>
      </c>
      <c r="Q68" s="12" t="s">
        <v>492</v>
      </c>
      <c r="R68">
        <v>104.7010480710381</v>
      </c>
      <c r="S68">
        <v>0.9813249765504175</v>
      </c>
      <c r="T68" s="12" t="s">
        <v>492</v>
      </c>
    </row>
    <row r="69" spans="1:20" x14ac:dyDescent="0.5">
      <c r="A69">
        <v>524.114990234375</v>
      </c>
      <c r="B69">
        <v>193.80000305175781</v>
      </c>
      <c r="I69" t="s">
        <v>480</v>
      </c>
      <c r="J69">
        <v>394987.11406550155</v>
      </c>
      <c r="K69">
        <v>114720.58423179967</v>
      </c>
      <c r="L69">
        <v>3.44303610995745</v>
      </c>
      <c r="M69">
        <v>2.4469118511449697</v>
      </c>
      <c r="N69">
        <v>114275.9569384362</v>
      </c>
      <c r="O69">
        <v>675698.27119256696</v>
      </c>
      <c r="P69">
        <v>1.3749711862689858E-2</v>
      </c>
      <c r="Q69" t="s">
        <v>486</v>
      </c>
      <c r="R69">
        <v>29.044133377165139</v>
      </c>
      <c r="S69">
        <v>0.21391723877970611</v>
      </c>
      <c r="T69" s="12" t="s">
        <v>492</v>
      </c>
    </row>
    <row r="70" spans="1:20" x14ac:dyDescent="0.5">
      <c r="A70">
        <v>524.125</v>
      </c>
      <c r="B70">
        <v>180</v>
      </c>
      <c r="I70" t="s">
        <v>481</v>
      </c>
      <c r="J70">
        <v>7.2200179100036621</v>
      </c>
      <c r="K70">
        <v>2.2402340083679282</v>
      </c>
      <c r="L70">
        <v>3.2228855927705706</v>
      </c>
      <c r="M70">
        <v>2.4469118511449697</v>
      </c>
      <c r="N70">
        <v>1.7383627655901794</v>
      </c>
      <c r="O70">
        <v>12.701673054417144</v>
      </c>
      <c r="P70">
        <v>1.8071450892547431E-2</v>
      </c>
      <c r="Q70" t="s">
        <v>486</v>
      </c>
      <c r="R70">
        <v>31.028094892451477</v>
      </c>
      <c r="S70">
        <v>0.26075407744121526</v>
      </c>
      <c r="T70" s="12" t="s">
        <v>492</v>
      </c>
    </row>
    <row r="71" spans="1:20" x14ac:dyDescent="0.5">
      <c r="A71">
        <v>524.135009765625</v>
      </c>
      <c r="B71">
        <v>200.69999694824219</v>
      </c>
      <c r="I71" t="s">
        <v>482</v>
      </c>
      <c r="J71">
        <v>0.5976511384966563</v>
      </c>
      <c r="K71">
        <v>0.30044731498034571</v>
      </c>
      <c r="L71">
        <v>1.9892044584780286</v>
      </c>
      <c r="M71">
        <v>2.4469118511449697</v>
      </c>
      <c r="N71">
        <v>-0.1375169571734372</v>
      </c>
      <c r="O71">
        <v>1.3328192341667497</v>
      </c>
      <c r="P71">
        <v>9.3819417989015011E-2</v>
      </c>
      <c r="Q71" s="12" t="s">
        <v>492</v>
      </c>
      <c r="R71">
        <v>50.271353240637495</v>
      </c>
      <c r="S71">
        <v>0.68703458127952688</v>
      </c>
      <c r="T71" s="12" t="s">
        <v>492</v>
      </c>
    </row>
    <row r="72" spans="1:20" x14ac:dyDescent="0.5">
      <c r="A72">
        <v>524.14398193359375</v>
      </c>
      <c r="B72">
        <v>198</v>
      </c>
      <c r="I72" t="s">
        <v>483</v>
      </c>
      <c r="J72">
        <v>129854.65684921788</v>
      </c>
      <c r="K72">
        <v>115387.16135989396</v>
      </c>
      <c r="L72">
        <v>1.1253821943344253</v>
      </c>
      <c r="M72">
        <v>2.4469118511449697</v>
      </c>
      <c r="N72">
        <v>-152487.55575228357</v>
      </c>
      <c r="O72">
        <v>412196.86945071933</v>
      </c>
      <c r="P72">
        <v>0.30341968598336733</v>
      </c>
      <c r="Q72" s="12" t="s">
        <v>492</v>
      </c>
      <c r="R72">
        <v>88.858701073675775</v>
      </c>
      <c r="S72">
        <v>0.95993158209253782</v>
      </c>
      <c r="T72" s="12" t="s">
        <v>492</v>
      </c>
    </row>
    <row r="73" spans="1:20" x14ac:dyDescent="0.5">
      <c r="A73">
        <v>524.15399169921875</v>
      </c>
      <c r="B73">
        <v>205.5</v>
      </c>
    </row>
    <row r="74" spans="1:20" x14ac:dyDescent="0.5">
      <c r="A74">
        <v>524.16400146484375</v>
      </c>
      <c r="B74">
        <v>252</v>
      </c>
    </row>
    <row r="75" spans="1:20" x14ac:dyDescent="0.5">
      <c r="A75">
        <v>524.17401123046875</v>
      </c>
      <c r="B75">
        <v>227.5</v>
      </c>
    </row>
    <row r="76" spans="1:20" x14ac:dyDescent="0.5">
      <c r="A76">
        <v>524.18402099609375</v>
      </c>
      <c r="B76">
        <v>171</v>
      </c>
    </row>
    <row r="77" spans="1:20" x14ac:dyDescent="0.5">
      <c r="A77">
        <v>524.1939697265625</v>
      </c>
      <c r="B77">
        <v>174.80000305175781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196</v>
      </c>
      <c r="I78">
        <f>MIN(I32:I34)</f>
        <v>1.1253821943344253</v>
      </c>
      <c r="J78">
        <f>I30</f>
        <v>4.5655030582985514</v>
      </c>
      <c r="K78">
        <f>I28</f>
        <v>2.1581116292146194</v>
      </c>
    </row>
    <row r="79" spans="1:20" x14ac:dyDescent="0.5">
      <c r="A79">
        <v>524.2139892578125</v>
      </c>
      <c r="B79">
        <v>218.5</v>
      </c>
      <c r="I79">
        <f>8</f>
        <v>8</v>
      </c>
      <c r="J79">
        <f>J80*2</f>
        <v>77.45852704562725</v>
      </c>
      <c r="K79">
        <v>2</v>
      </c>
    </row>
    <row r="80" spans="1:20" x14ac:dyDescent="0.5">
      <c r="A80">
        <v>524.2239990234375</v>
      </c>
      <c r="B80">
        <v>290</v>
      </c>
      <c r="I80">
        <f>4</f>
        <v>4</v>
      </c>
      <c r="J80">
        <f>I31</f>
        <v>38.729263522813625</v>
      </c>
      <c r="K80">
        <v>1.5</v>
      </c>
    </row>
    <row r="81" spans="1:11" x14ac:dyDescent="0.5">
      <c r="A81">
        <v>524.2340087890625</v>
      </c>
      <c r="B81">
        <v>549.5</v>
      </c>
      <c r="I81">
        <f>2</f>
        <v>2</v>
      </c>
      <c r="J81">
        <f>J80/2</f>
        <v>19.364631761406812</v>
      </c>
      <c r="K81">
        <v>1</v>
      </c>
    </row>
    <row r="82" spans="1:11" x14ac:dyDescent="0.5">
      <c r="A82">
        <v>524.2440185546875</v>
      </c>
      <c r="B82">
        <v>1948</v>
      </c>
    </row>
    <row r="83" spans="1:11" x14ac:dyDescent="0.5">
      <c r="A83">
        <v>524.2540283203125</v>
      </c>
      <c r="B83">
        <v>18840</v>
      </c>
    </row>
    <row r="84" spans="1:11" x14ac:dyDescent="0.5">
      <c r="A84">
        <v>524.26397705078125</v>
      </c>
      <c r="B84">
        <v>93130</v>
      </c>
    </row>
    <row r="85" spans="1:11" x14ac:dyDescent="0.5">
      <c r="A85">
        <v>524.27398681640625</v>
      </c>
      <c r="B85">
        <v>174000</v>
      </c>
    </row>
    <row r="86" spans="1:11" x14ac:dyDescent="0.5">
      <c r="A86">
        <v>524.28399658203125</v>
      </c>
      <c r="B86">
        <v>141500</v>
      </c>
    </row>
    <row r="87" spans="1:11" x14ac:dyDescent="0.5">
      <c r="A87">
        <v>524.29400634765625</v>
      </c>
      <c r="B87">
        <v>48970</v>
      </c>
    </row>
    <row r="88" spans="1:11" x14ac:dyDescent="0.5">
      <c r="A88">
        <v>524.30401611328125</v>
      </c>
      <c r="B88">
        <v>6341</v>
      </c>
    </row>
    <row r="89" spans="1:11" x14ac:dyDescent="0.5">
      <c r="A89">
        <v>524.31402587890625</v>
      </c>
      <c r="B89">
        <v>975.5</v>
      </c>
      <c r="I89">
        <v>1045952601.7014009</v>
      </c>
    </row>
    <row r="90" spans="1:11" x14ac:dyDescent="0.5">
      <c r="A90">
        <v>524.323974609375</v>
      </c>
      <c r="B90">
        <v>809.79998779296875</v>
      </c>
      <c r="H90" t="s">
        <v>505</v>
      </c>
      <c r="I90">
        <f>((MIN(I24:I25)-I6)/(I98-I97))/((I6/(I96-I98)))</f>
        <v>3.0436687055323675</v>
      </c>
    </row>
    <row r="91" spans="1:11" x14ac:dyDescent="0.5">
      <c r="A91">
        <v>524.333984375</v>
      </c>
      <c r="B91">
        <v>1505</v>
      </c>
      <c r="H91" t="s">
        <v>506</v>
      </c>
      <c r="I91">
        <f>_xlfn.F.DIST(I90,I96-I97,I96-I98,FALSE)</f>
        <v>7.006825383816663E-2</v>
      </c>
    </row>
    <row r="92" spans="1:11" x14ac:dyDescent="0.5">
      <c r="A92">
        <v>524.343994140625</v>
      </c>
      <c r="B92">
        <v>1853</v>
      </c>
      <c r="I92">
        <f>ROUND(I91,3-(1+INT(LOG10(I91))))</f>
        <v>7.0099999999999996E-2</v>
      </c>
    </row>
    <row r="93" spans="1:11" x14ac:dyDescent="0.5">
      <c r="A93">
        <v>524.35400390625</v>
      </c>
      <c r="B93">
        <v>1393</v>
      </c>
    </row>
    <row r="94" spans="1:11" x14ac:dyDescent="0.5">
      <c r="A94">
        <v>524.364013671875</v>
      </c>
      <c r="B94">
        <v>709.79998779296875</v>
      </c>
    </row>
    <row r="95" spans="1:11" x14ac:dyDescent="0.5">
      <c r="A95">
        <v>524.3740234375</v>
      </c>
      <c r="B95">
        <v>334</v>
      </c>
      <c r="I95" t="e">
        <f>ROUND(I94,3-(1+INT(LOG10(I94))))</f>
        <v>#NUM!</v>
      </c>
    </row>
    <row r="96" spans="1:11" x14ac:dyDescent="0.5">
      <c r="A96">
        <v>524.38397216796875</v>
      </c>
      <c r="B96">
        <v>288.5</v>
      </c>
      <c r="H96" t="s">
        <v>504</v>
      </c>
      <c r="I96">
        <v>9</v>
      </c>
    </row>
    <row r="97" spans="1:19" x14ac:dyDescent="0.5">
      <c r="A97">
        <v>524.39398193359375</v>
      </c>
      <c r="B97">
        <v>416.79998779296875</v>
      </c>
      <c r="H97" t="s">
        <v>23</v>
      </c>
      <c r="I97">
        <v>4</v>
      </c>
      <c r="J97" t="s">
        <v>468</v>
      </c>
      <c r="K97">
        <f>AVERAGE(K101:K120)</f>
        <v>1.4909808760272993</v>
      </c>
      <c r="L97">
        <f t="shared" ref="L97:P97" si="10">AVERAGE(L101:L120)</f>
        <v>346061.26366594335</v>
      </c>
      <c r="M97">
        <f t="shared" si="10"/>
        <v>4.0511206384727814</v>
      </c>
      <c r="N97">
        <f t="shared" si="10"/>
        <v>168647.50878924847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457.5</v>
      </c>
      <c r="H98" t="s">
        <v>24</v>
      </c>
      <c r="I98">
        <v>7</v>
      </c>
      <c r="J98" t="s">
        <v>469</v>
      </c>
      <c r="K98">
        <f>K99/AVERAGE(K101:K120)</f>
        <v>0.15940149646951163</v>
      </c>
      <c r="L98">
        <f t="shared" ref="L98:P98" si="11">L99/AVERAGE(L101:L120)</f>
        <v>0.18184544530321087</v>
      </c>
      <c r="M98">
        <f t="shared" si="11"/>
        <v>0.106392231947312</v>
      </c>
      <c r="N98">
        <f t="shared" si="11"/>
        <v>0.31653392317321949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318.5</v>
      </c>
      <c r="H99" t="s">
        <v>1</v>
      </c>
      <c r="I99">
        <v>10</v>
      </c>
      <c r="J99" t="s">
        <v>460</v>
      </c>
      <c r="K99">
        <f>STDEV(K101:K120)</f>
        <v>0.23766458284617489</v>
      </c>
      <c r="L99">
        <f t="shared" ref="L99:P99" si="12">STDEV(L101:L120)</f>
        <v>62929.66459352534</v>
      </c>
      <c r="M99">
        <f t="shared" si="12"/>
        <v>0.43100776661493884</v>
      </c>
      <c r="N99">
        <f t="shared" si="12"/>
        <v>53382.657590450835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195.5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138.80000305175781</v>
      </c>
      <c r="J101">
        <v>1</v>
      </c>
      <c r="K101">
        <v>1.6327376430637852</v>
      </c>
      <c r="L101">
        <v>384111.18477722059</v>
      </c>
      <c r="M101">
        <v>4.5811726234502643</v>
      </c>
      <c r="N101">
        <v>120462.55411404034</v>
      </c>
      <c r="Q101">
        <f>L101/SUM(P101,N101,L101)</f>
        <v>0.7612587718521735</v>
      </c>
      <c r="R101">
        <f>N101/SUM(P101,N101,L101)</f>
        <v>0.23874122814782645</v>
      </c>
      <c r="S101">
        <f>P101/SUM(P101,N101,L101)</f>
        <v>0</v>
      </c>
    </row>
    <row r="102" spans="1:19" x14ac:dyDescent="0.5">
      <c r="A102">
        <v>524.4439697265625</v>
      </c>
      <c r="B102">
        <v>166.80000305175781</v>
      </c>
      <c r="J102">
        <v>2</v>
      </c>
      <c r="K102">
        <v>1.5306485311224702</v>
      </c>
      <c r="L102">
        <v>321541.02059432579</v>
      </c>
      <c r="M102">
        <v>3.7585625363276209</v>
      </c>
      <c r="N102">
        <v>162745.61365912569</v>
      </c>
      <c r="Q102">
        <f t="shared" ref="Q102:Q120" si="13">L102/SUM(P102,N102,L102)</f>
        <v>0.66394774881614271</v>
      </c>
      <c r="R102">
        <f t="shared" ref="R102:R120" si="14">N102/SUM(P102,N102,L102)</f>
        <v>0.33605225118385729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431.29998779296875</v>
      </c>
      <c r="J103">
        <v>3</v>
      </c>
      <c r="K103">
        <v>1.6556605310754386</v>
      </c>
      <c r="L103">
        <v>419500.33420739433</v>
      </c>
      <c r="M103">
        <v>4.5917676303771877</v>
      </c>
      <c r="N103">
        <v>110992.76303540987</v>
      </c>
      <c r="Q103">
        <f t="shared" si="13"/>
        <v>0.79077435010505137</v>
      </c>
      <c r="R103">
        <f t="shared" si="14"/>
        <v>0.20922564989494857</v>
      </c>
      <c r="S103">
        <f t="shared" si="15"/>
        <v>0</v>
      </c>
    </row>
    <row r="104" spans="1:19" x14ac:dyDescent="0.5">
      <c r="A104">
        <v>524.4639892578125</v>
      </c>
      <c r="B104">
        <v>805.29998779296875</v>
      </c>
      <c r="J104">
        <v>4</v>
      </c>
      <c r="K104">
        <v>1.2119752750462984</v>
      </c>
      <c r="L104">
        <v>266953.19373722066</v>
      </c>
      <c r="M104">
        <v>3.6902582745638646</v>
      </c>
      <c r="N104">
        <v>225910.02874109423</v>
      </c>
      <c r="Q104">
        <f t="shared" si="13"/>
        <v>0.54163747985672872</v>
      </c>
      <c r="R104">
        <f t="shared" si="14"/>
        <v>0.45836252014327133</v>
      </c>
      <c r="S104">
        <f t="shared" si="15"/>
        <v>0</v>
      </c>
    </row>
    <row r="105" spans="1:19" x14ac:dyDescent="0.5">
      <c r="A105">
        <v>524.4739990234375</v>
      </c>
      <c r="B105">
        <v>810.70001220703125</v>
      </c>
      <c r="J105">
        <v>5</v>
      </c>
      <c r="K105">
        <v>1.6655421285370382</v>
      </c>
      <c r="L105">
        <v>389651.99745667219</v>
      </c>
      <c r="M105">
        <v>4.3806874037754291</v>
      </c>
      <c r="N105">
        <v>130356.59186561694</v>
      </c>
      <c r="Q105">
        <f t="shared" si="13"/>
        <v>0.7493183871529765</v>
      </c>
      <c r="R105">
        <f t="shared" si="14"/>
        <v>0.25068161284702356</v>
      </c>
      <c r="S105">
        <f t="shared" si="15"/>
        <v>0</v>
      </c>
    </row>
    <row r="106" spans="1:19" x14ac:dyDescent="0.5">
      <c r="A106">
        <v>524.4840087890625</v>
      </c>
      <c r="B106">
        <v>422</v>
      </c>
      <c r="J106">
        <v>6</v>
      </c>
      <c r="K106">
        <v>0.96647322610633635</v>
      </c>
      <c r="L106">
        <v>215690.57553084189</v>
      </c>
      <c r="M106">
        <v>3.3884749120976667</v>
      </c>
      <c r="N106">
        <v>276680.74090490892</v>
      </c>
      <c r="Q106">
        <f t="shared" si="13"/>
        <v>0.43806486757233187</v>
      </c>
      <c r="R106">
        <f t="shared" si="14"/>
        <v>0.56193513242766813</v>
      </c>
      <c r="S106">
        <f t="shared" si="15"/>
        <v>0</v>
      </c>
    </row>
    <row r="107" spans="1:19" x14ac:dyDescent="0.5">
      <c r="A107">
        <v>524.4940185546875</v>
      </c>
      <c r="B107">
        <v>173</v>
      </c>
      <c r="J107">
        <v>7</v>
      </c>
      <c r="K107">
        <v>1.5150399390341667</v>
      </c>
      <c r="L107">
        <v>350039.37048779137</v>
      </c>
      <c r="M107">
        <v>3.5702526513260899</v>
      </c>
      <c r="N107">
        <v>198828.51310681217</v>
      </c>
      <c r="Q107">
        <f t="shared" si="13"/>
        <v>0.6377479552917914</v>
      </c>
      <c r="R107">
        <f t="shared" si="14"/>
        <v>0.36225204470820865</v>
      </c>
      <c r="S107">
        <f t="shared" si="15"/>
        <v>0</v>
      </c>
    </row>
    <row r="108" spans="1:19" x14ac:dyDescent="0.5">
      <c r="A108">
        <v>524.5040283203125</v>
      </c>
      <c r="B108">
        <v>166.80000305175781</v>
      </c>
      <c r="J108">
        <v>8</v>
      </c>
      <c r="K108">
        <v>1.3890053447062645</v>
      </c>
      <c r="L108">
        <v>346898.66037378641</v>
      </c>
      <c r="M108">
        <v>4.0047369502981258</v>
      </c>
      <c r="N108">
        <v>188905.83928194857</v>
      </c>
      <c r="Q108">
        <f t="shared" si="13"/>
        <v>0.64743513836982647</v>
      </c>
      <c r="R108">
        <f t="shared" si="14"/>
        <v>0.35256486163017353</v>
      </c>
      <c r="S108">
        <f t="shared" si="15"/>
        <v>0</v>
      </c>
    </row>
    <row r="109" spans="1:19" x14ac:dyDescent="0.5">
      <c r="A109">
        <v>524.51397705078125</v>
      </c>
      <c r="B109">
        <v>210.69999694824219</v>
      </c>
      <c r="J109">
        <v>9</v>
      </c>
      <c r="K109">
        <v>1.6782493560186413</v>
      </c>
      <c r="L109">
        <v>371239.18542867899</v>
      </c>
      <c r="M109">
        <v>4.2302414159705579</v>
      </c>
      <c r="N109">
        <v>141737.78633430993</v>
      </c>
      <c r="Q109">
        <f t="shared" si="13"/>
        <v>0.72369561571704011</v>
      </c>
      <c r="R109">
        <f t="shared" si="14"/>
        <v>0.27630438428295984</v>
      </c>
      <c r="S109">
        <f t="shared" si="15"/>
        <v>0</v>
      </c>
    </row>
    <row r="110" spans="1:19" x14ac:dyDescent="0.5">
      <c r="A110">
        <v>524.52398681640625</v>
      </c>
      <c r="B110">
        <v>249.30000305175781</v>
      </c>
      <c r="J110">
        <v>10</v>
      </c>
      <c r="K110">
        <v>1.6644767855625542</v>
      </c>
      <c r="L110">
        <v>394987.11406550155</v>
      </c>
      <c r="M110">
        <v>4.3150519865410084</v>
      </c>
      <c r="N110">
        <v>129854.65684921788</v>
      </c>
      <c r="Q110">
        <f t="shared" si="13"/>
        <v>0.75258322784998422</v>
      </c>
      <c r="R110">
        <f t="shared" si="14"/>
        <v>0.2474167721500157</v>
      </c>
      <c r="S110">
        <f t="shared" si="15"/>
        <v>0</v>
      </c>
    </row>
    <row r="111" spans="1:19" x14ac:dyDescent="0.5">
      <c r="A111">
        <v>524.53399658203125</v>
      </c>
      <c r="B111">
        <v>238.80000305175781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259.5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257.20001220703125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170.80000305175781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185.69999694824219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279.29998779296875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280.79998779296875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200.69999694824219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160.30000305175781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191.80000305175781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182.69999694824219</v>
      </c>
    </row>
    <row r="122" spans="1:19" x14ac:dyDescent="0.5">
      <c r="A122">
        <v>524.64398193359375</v>
      </c>
      <c r="B122">
        <v>119.80000305175781</v>
      </c>
    </row>
    <row r="123" spans="1:19" x14ac:dyDescent="0.5">
      <c r="A123">
        <v>524.65399169921875</v>
      </c>
      <c r="B123">
        <v>104.80000305175781</v>
      </c>
    </row>
    <row r="124" spans="1:19" x14ac:dyDescent="0.5">
      <c r="A124">
        <v>524.66400146484375</v>
      </c>
      <c r="B124">
        <v>166.80000305175781</v>
      </c>
    </row>
    <row r="125" spans="1:19" x14ac:dyDescent="0.5">
      <c r="A125">
        <v>524.67401123046875</v>
      </c>
      <c r="B125">
        <v>298</v>
      </c>
    </row>
    <row r="126" spans="1:19" x14ac:dyDescent="0.5">
      <c r="A126">
        <v>524.68402099609375</v>
      </c>
      <c r="B126">
        <v>432.5</v>
      </c>
    </row>
    <row r="127" spans="1:19" x14ac:dyDescent="0.5">
      <c r="A127">
        <v>524.6939697265625</v>
      </c>
      <c r="B127">
        <v>464</v>
      </c>
    </row>
    <row r="128" spans="1:19" x14ac:dyDescent="0.5">
      <c r="A128">
        <v>524.7039794921875</v>
      </c>
      <c r="B128">
        <v>440</v>
      </c>
    </row>
    <row r="129" spans="1:2" x14ac:dyDescent="0.5">
      <c r="A129">
        <v>524.7139892578125</v>
      </c>
      <c r="B129">
        <v>460.29998779296875</v>
      </c>
    </row>
    <row r="130" spans="1:2" x14ac:dyDescent="0.5">
      <c r="A130">
        <v>524.7239990234375</v>
      </c>
      <c r="B130">
        <v>468.79998779296875</v>
      </c>
    </row>
    <row r="131" spans="1:2" x14ac:dyDescent="0.5">
      <c r="A131">
        <v>524.7340087890625</v>
      </c>
      <c r="B131">
        <v>520.20001220703125</v>
      </c>
    </row>
    <row r="132" spans="1:2" x14ac:dyDescent="0.5">
      <c r="A132">
        <v>524.7440185546875</v>
      </c>
      <c r="B132">
        <v>1394</v>
      </c>
    </row>
    <row r="133" spans="1:2" x14ac:dyDescent="0.5">
      <c r="A133">
        <v>524.7540283203125</v>
      </c>
      <c r="B133">
        <v>12980</v>
      </c>
    </row>
    <row r="134" spans="1:2" x14ac:dyDescent="0.5">
      <c r="A134">
        <v>524.76397705078125</v>
      </c>
      <c r="B134">
        <v>89390</v>
      </c>
    </row>
    <row r="135" spans="1:2" x14ac:dyDescent="0.5">
      <c r="A135">
        <v>524.77398681640625</v>
      </c>
      <c r="B135">
        <v>211200</v>
      </c>
    </row>
    <row r="136" spans="1:2" x14ac:dyDescent="0.5">
      <c r="A136">
        <v>524.78399658203125</v>
      </c>
      <c r="B136">
        <v>211800</v>
      </c>
    </row>
    <row r="137" spans="1:2" x14ac:dyDescent="0.5">
      <c r="A137">
        <v>524.79400634765625</v>
      </c>
      <c r="B137">
        <v>89990</v>
      </c>
    </row>
    <row r="138" spans="1:2" x14ac:dyDescent="0.5">
      <c r="A138">
        <v>524.80401611328125</v>
      </c>
      <c r="B138">
        <v>12820</v>
      </c>
    </row>
    <row r="139" spans="1:2" x14ac:dyDescent="0.5">
      <c r="A139">
        <v>524.81402587890625</v>
      </c>
      <c r="B139">
        <v>1428</v>
      </c>
    </row>
    <row r="140" spans="1:2" x14ac:dyDescent="0.5">
      <c r="A140">
        <v>524.823974609375</v>
      </c>
      <c r="B140">
        <v>949.79998779296875</v>
      </c>
    </row>
    <row r="141" spans="1:2" x14ac:dyDescent="0.5">
      <c r="A141">
        <v>524.833984375</v>
      </c>
      <c r="B141">
        <v>1591</v>
      </c>
    </row>
    <row r="142" spans="1:2" x14ac:dyDescent="0.5">
      <c r="A142">
        <v>524.843994140625</v>
      </c>
      <c r="B142">
        <v>2203</v>
      </c>
    </row>
    <row r="143" spans="1:2" x14ac:dyDescent="0.5">
      <c r="A143">
        <v>524.85400390625</v>
      </c>
      <c r="B143">
        <v>1728</v>
      </c>
    </row>
    <row r="144" spans="1:2" x14ac:dyDescent="0.5">
      <c r="A144">
        <v>524.864013671875</v>
      </c>
      <c r="B144">
        <v>844</v>
      </c>
    </row>
    <row r="145" spans="1:2" x14ac:dyDescent="0.5">
      <c r="A145">
        <v>524.8740234375</v>
      </c>
      <c r="B145">
        <v>394</v>
      </c>
    </row>
    <row r="146" spans="1:2" x14ac:dyDescent="0.5">
      <c r="A146">
        <v>524.88397216796875</v>
      </c>
      <c r="B146">
        <v>512</v>
      </c>
    </row>
    <row r="147" spans="1:2" x14ac:dyDescent="0.5">
      <c r="A147">
        <v>524.89398193359375</v>
      </c>
      <c r="B147">
        <v>1320</v>
      </c>
    </row>
    <row r="148" spans="1:2" x14ac:dyDescent="0.5">
      <c r="A148">
        <v>524.90399169921875</v>
      </c>
      <c r="B148">
        <v>1828</v>
      </c>
    </row>
    <row r="149" spans="1:2" x14ac:dyDescent="0.5">
      <c r="A149">
        <v>524.91400146484375</v>
      </c>
      <c r="B149">
        <v>1166</v>
      </c>
    </row>
    <row r="150" spans="1:2" x14ac:dyDescent="0.5">
      <c r="A150">
        <v>524.92401123046875</v>
      </c>
      <c r="B150">
        <v>340.5</v>
      </c>
    </row>
    <row r="151" spans="1:2" x14ac:dyDescent="0.5">
      <c r="A151">
        <v>524.93402099609375</v>
      </c>
      <c r="B151">
        <v>162</v>
      </c>
    </row>
    <row r="152" spans="1:2" x14ac:dyDescent="0.5">
      <c r="A152">
        <v>524.9439697265625</v>
      </c>
      <c r="B152">
        <v>262.5</v>
      </c>
    </row>
    <row r="153" spans="1:2" x14ac:dyDescent="0.5">
      <c r="A153">
        <v>524.9539794921875</v>
      </c>
      <c r="B153">
        <v>448.20001220703125</v>
      </c>
    </row>
    <row r="154" spans="1:2" x14ac:dyDescent="0.5">
      <c r="A154">
        <v>524.9639892578125</v>
      </c>
      <c r="B154">
        <v>976</v>
      </c>
    </row>
    <row r="155" spans="1:2" x14ac:dyDescent="0.5">
      <c r="A155">
        <v>524.9739990234375</v>
      </c>
      <c r="B155">
        <v>1298</v>
      </c>
    </row>
    <row r="156" spans="1:2" x14ac:dyDescent="0.5">
      <c r="A156">
        <v>524.9840087890625</v>
      </c>
      <c r="B156">
        <v>891.20001220703125</v>
      </c>
    </row>
    <row r="157" spans="1:2" x14ac:dyDescent="0.5">
      <c r="A157">
        <v>524.9940185546875</v>
      </c>
      <c r="B157">
        <v>423</v>
      </c>
    </row>
    <row r="158" spans="1:2" x14ac:dyDescent="0.5">
      <c r="A158">
        <v>525.0040283203125</v>
      </c>
      <c r="B158">
        <v>235.69999694824219</v>
      </c>
    </row>
    <row r="159" spans="1:2" x14ac:dyDescent="0.5">
      <c r="A159">
        <v>525.01397705078125</v>
      </c>
      <c r="B159">
        <v>211.19999694824219</v>
      </c>
    </row>
    <row r="160" spans="1:2" x14ac:dyDescent="0.5">
      <c r="A160">
        <v>525.02398681640625</v>
      </c>
      <c r="B160">
        <v>263.79998779296875</v>
      </c>
    </row>
    <row r="161" spans="1:2" x14ac:dyDescent="0.5">
      <c r="A161">
        <v>525.03399658203125</v>
      </c>
      <c r="B161">
        <v>282.79998779296875</v>
      </c>
    </row>
    <row r="162" spans="1:2" x14ac:dyDescent="0.5">
      <c r="A162">
        <v>525.04400634765625</v>
      </c>
      <c r="B162">
        <v>290.20001220703125</v>
      </c>
    </row>
    <row r="163" spans="1:2" x14ac:dyDescent="0.5">
      <c r="A163">
        <v>525.05401611328125</v>
      </c>
      <c r="B163">
        <v>272.79998779296875</v>
      </c>
    </row>
    <row r="164" spans="1:2" x14ac:dyDescent="0.5">
      <c r="A164">
        <v>525.06402587890625</v>
      </c>
      <c r="B164">
        <v>246.69999694824219</v>
      </c>
    </row>
    <row r="165" spans="1:2" x14ac:dyDescent="0.5">
      <c r="A165">
        <v>525.073974609375</v>
      </c>
      <c r="B165">
        <v>288.5</v>
      </c>
    </row>
    <row r="166" spans="1:2" x14ac:dyDescent="0.5">
      <c r="A166">
        <v>525.083984375</v>
      </c>
      <c r="B166">
        <v>364</v>
      </c>
    </row>
    <row r="167" spans="1:2" x14ac:dyDescent="0.5">
      <c r="A167">
        <v>525.093994140625</v>
      </c>
      <c r="B167">
        <v>334.5</v>
      </c>
    </row>
    <row r="168" spans="1:2" x14ac:dyDescent="0.5">
      <c r="A168">
        <v>525.10400390625</v>
      </c>
      <c r="B168">
        <v>207.5</v>
      </c>
    </row>
    <row r="169" spans="1:2" x14ac:dyDescent="0.5">
      <c r="A169">
        <v>525.114013671875</v>
      </c>
      <c r="B169">
        <v>145</v>
      </c>
    </row>
    <row r="170" spans="1:2" x14ac:dyDescent="0.5">
      <c r="A170">
        <v>525.1240234375</v>
      </c>
      <c r="B170">
        <v>164.5</v>
      </c>
    </row>
    <row r="171" spans="1:2" x14ac:dyDescent="0.5">
      <c r="A171">
        <v>525.13397216796875</v>
      </c>
      <c r="B171">
        <v>179.5</v>
      </c>
    </row>
    <row r="172" spans="1:2" x14ac:dyDescent="0.5">
      <c r="A172">
        <v>525.14398193359375</v>
      </c>
      <c r="B172">
        <v>203.30000305175781</v>
      </c>
    </row>
    <row r="173" spans="1:2" x14ac:dyDescent="0.5">
      <c r="A173">
        <v>525.15399169921875</v>
      </c>
      <c r="B173">
        <v>238.80000305175781</v>
      </c>
    </row>
    <row r="174" spans="1:2" x14ac:dyDescent="0.5">
      <c r="A174">
        <v>525.16400146484375</v>
      </c>
      <c r="B174">
        <v>255.80000305175781</v>
      </c>
    </row>
    <row r="175" spans="1:2" x14ac:dyDescent="0.5">
      <c r="A175">
        <v>525.17401123046875</v>
      </c>
      <c r="B175">
        <v>275</v>
      </c>
    </row>
    <row r="176" spans="1:2" x14ac:dyDescent="0.5">
      <c r="A176">
        <v>525.18499755859375</v>
      </c>
      <c r="B176">
        <v>334</v>
      </c>
    </row>
    <row r="177" spans="1:2" x14ac:dyDescent="0.5">
      <c r="A177">
        <v>525.19500732421875</v>
      </c>
      <c r="B177">
        <v>397.29998779296875</v>
      </c>
    </row>
    <row r="178" spans="1:2" x14ac:dyDescent="0.5">
      <c r="A178">
        <v>525.2039794921875</v>
      </c>
      <c r="B178">
        <v>368</v>
      </c>
    </row>
    <row r="179" spans="1:2" x14ac:dyDescent="0.5">
      <c r="A179">
        <v>525.2139892578125</v>
      </c>
      <c r="B179">
        <v>295.79998779296875</v>
      </c>
    </row>
    <row r="180" spans="1:2" x14ac:dyDescent="0.5">
      <c r="A180">
        <v>525.2239990234375</v>
      </c>
      <c r="B180">
        <v>334</v>
      </c>
    </row>
    <row r="181" spans="1:2" x14ac:dyDescent="0.5">
      <c r="A181">
        <v>525.2340087890625</v>
      </c>
      <c r="B181">
        <v>467.29998779296875</v>
      </c>
    </row>
    <row r="182" spans="1:2" x14ac:dyDescent="0.5">
      <c r="A182">
        <v>525.2449951171875</v>
      </c>
      <c r="B182">
        <v>1048</v>
      </c>
    </row>
    <row r="183" spans="1:2" x14ac:dyDescent="0.5">
      <c r="A183">
        <v>525.2550048828125</v>
      </c>
      <c r="B183">
        <v>6213</v>
      </c>
    </row>
    <row r="184" spans="1:2" x14ac:dyDescent="0.5">
      <c r="A184">
        <v>525.2650146484375</v>
      </c>
      <c r="B184">
        <v>53180</v>
      </c>
    </row>
    <row r="185" spans="1:2" x14ac:dyDescent="0.5">
      <c r="A185">
        <v>525.2750244140625</v>
      </c>
      <c r="B185">
        <v>159400</v>
      </c>
    </row>
    <row r="186" spans="1:2" x14ac:dyDescent="0.5">
      <c r="A186">
        <v>525.28497314453125</v>
      </c>
      <c r="B186">
        <v>198000</v>
      </c>
    </row>
    <row r="187" spans="1:2" x14ac:dyDescent="0.5">
      <c r="A187">
        <v>525.29400634765625</v>
      </c>
      <c r="B187">
        <v>105200</v>
      </c>
    </row>
    <row r="188" spans="1:2" x14ac:dyDescent="0.5">
      <c r="A188">
        <v>525.30499267578125</v>
      </c>
      <c r="B188">
        <v>20330</v>
      </c>
    </row>
    <row r="189" spans="1:2" x14ac:dyDescent="0.5">
      <c r="A189">
        <v>525.31500244140625</v>
      </c>
      <c r="B189">
        <v>1722</v>
      </c>
    </row>
    <row r="190" spans="1:2" x14ac:dyDescent="0.5">
      <c r="A190">
        <v>525.32501220703125</v>
      </c>
      <c r="B190">
        <v>458.79998779296875</v>
      </c>
    </row>
    <row r="191" spans="1:2" x14ac:dyDescent="0.5">
      <c r="A191">
        <v>525.33502197265625</v>
      </c>
      <c r="B191">
        <v>855.70001220703125</v>
      </c>
    </row>
    <row r="192" spans="1:2" x14ac:dyDescent="0.5">
      <c r="A192">
        <v>525.344970703125</v>
      </c>
      <c r="B192">
        <v>1635</v>
      </c>
    </row>
    <row r="193" spans="1:2" x14ac:dyDescent="0.5">
      <c r="A193">
        <v>525.35498046875</v>
      </c>
      <c r="B193">
        <v>1544</v>
      </c>
    </row>
    <row r="194" spans="1:2" x14ac:dyDescent="0.5">
      <c r="A194">
        <v>525.364990234375</v>
      </c>
      <c r="B194">
        <v>723.20001220703125</v>
      </c>
    </row>
    <row r="195" spans="1:2" x14ac:dyDescent="0.5">
      <c r="A195">
        <v>525.375</v>
      </c>
      <c r="B195">
        <v>276.29998779296875</v>
      </c>
    </row>
    <row r="196" spans="1:2" x14ac:dyDescent="0.5">
      <c r="A196">
        <v>525.385009765625</v>
      </c>
      <c r="B196">
        <v>377.29998779296875</v>
      </c>
    </row>
    <row r="197" spans="1:2" x14ac:dyDescent="0.5">
      <c r="A197">
        <v>525.39501953125</v>
      </c>
      <c r="B197">
        <v>1040</v>
      </c>
    </row>
    <row r="198" spans="1:2" x14ac:dyDescent="0.5">
      <c r="A198">
        <v>525.405029296875</v>
      </c>
      <c r="B198">
        <v>1765</v>
      </c>
    </row>
    <row r="199" spans="1:2" x14ac:dyDescent="0.5">
      <c r="A199">
        <v>525.41497802734375</v>
      </c>
      <c r="B199">
        <v>1428</v>
      </c>
    </row>
    <row r="200" spans="1:2" x14ac:dyDescent="0.5">
      <c r="A200">
        <v>525.42498779296875</v>
      </c>
      <c r="B200">
        <v>554</v>
      </c>
    </row>
    <row r="201" spans="1:2" x14ac:dyDescent="0.5">
      <c r="A201">
        <v>525.43499755859375</v>
      </c>
      <c r="B201">
        <v>172.80000305175781</v>
      </c>
    </row>
    <row r="202" spans="1:2" x14ac:dyDescent="0.5">
      <c r="A202">
        <v>525.44500732421875</v>
      </c>
      <c r="B202">
        <v>144</v>
      </c>
    </row>
    <row r="203" spans="1:2" x14ac:dyDescent="0.5">
      <c r="A203">
        <v>525.45501708984375</v>
      </c>
      <c r="B203">
        <v>213.5</v>
      </c>
    </row>
    <row r="204" spans="1:2" x14ac:dyDescent="0.5">
      <c r="A204">
        <v>525.46502685546875</v>
      </c>
      <c r="B204">
        <v>467</v>
      </c>
    </row>
    <row r="205" spans="1:2" x14ac:dyDescent="0.5">
      <c r="A205">
        <v>525.4749755859375</v>
      </c>
      <c r="B205">
        <v>708.5</v>
      </c>
    </row>
    <row r="206" spans="1:2" x14ac:dyDescent="0.5">
      <c r="A206">
        <v>525.4849853515625</v>
      </c>
      <c r="B206">
        <v>585.5</v>
      </c>
    </row>
    <row r="207" spans="1:2" x14ac:dyDescent="0.5">
      <c r="A207">
        <v>525.4949951171875</v>
      </c>
      <c r="B207">
        <v>319.5</v>
      </c>
    </row>
    <row r="208" spans="1:2" x14ac:dyDescent="0.5">
      <c r="A208">
        <v>525.5050048828125</v>
      </c>
      <c r="B208">
        <v>186.69999694824219</v>
      </c>
    </row>
    <row r="209" spans="1:2" x14ac:dyDescent="0.5">
      <c r="A209">
        <v>525.5150146484375</v>
      </c>
      <c r="B209">
        <v>184</v>
      </c>
    </row>
    <row r="210" spans="1:2" x14ac:dyDescent="0.5">
      <c r="A210">
        <v>525.5250244140625</v>
      </c>
      <c r="B210">
        <v>225.69999694824219</v>
      </c>
    </row>
    <row r="211" spans="1:2" x14ac:dyDescent="0.5">
      <c r="A211">
        <v>525.53497314453125</v>
      </c>
      <c r="B211">
        <v>205.80000305175781</v>
      </c>
    </row>
    <row r="212" spans="1:2" x14ac:dyDescent="0.5">
      <c r="A212">
        <v>525.54498291015625</v>
      </c>
      <c r="B212">
        <v>200</v>
      </c>
    </row>
    <row r="213" spans="1:2" x14ac:dyDescent="0.5">
      <c r="A213">
        <v>525.55499267578125</v>
      </c>
      <c r="B213">
        <v>261.20001220703125</v>
      </c>
    </row>
    <row r="214" spans="1:2" x14ac:dyDescent="0.5">
      <c r="A214">
        <v>525.56500244140625</v>
      </c>
      <c r="B214">
        <v>313</v>
      </c>
    </row>
    <row r="215" spans="1:2" x14ac:dyDescent="0.5">
      <c r="A215">
        <v>525.57501220703125</v>
      </c>
      <c r="B215">
        <v>287.29998779296875</v>
      </c>
    </row>
    <row r="216" spans="1:2" x14ac:dyDescent="0.5">
      <c r="A216">
        <v>525.58502197265625</v>
      </c>
      <c r="B216">
        <v>240</v>
      </c>
    </row>
    <row r="217" spans="1:2" x14ac:dyDescent="0.5">
      <c r="A217">
        <v>525.594970703125</v>
      </c>
      <c r="B217">
        <v>227.30000305175781</v>
      </c>
    </row>
    <row r="218" spans="1:2" x14ac:dyDescent="0.5">
      <c r="A218">
        <v>525.60498046875</v>
      </c>
      <c r="B218">
        <v>186.69999694824219</v>
      </c>
    </row>
    <row r="219" spans="1:2" x14ac:dyDescent="0.5">
      <c r="A219">
        <v>525.614990234375</v>
      </c>
      <c r="B219">
        <v>123.19999694824219</v>
      </c>
    </row>
    <row r="220" spans="1:2" x14ac:dyDescent="0.5">
      <c r="A220">
        <v>525.625</v>
      </c>
      <c r="B220">
        <v>91</v>
      </c>
    </row>
    <row r="221" spans="1:2" x14ac:dyDescent="0.5">
      <c r="A221">
        <v>525.635009765625</v>
      </c>
      <c r="B221">
        <v>103.80000305175781</v>
      </c>
    </row>
    <row r="222" spans="1:2" x14ac:dyDescent="0.5">
      <c r="A222">
        <v>525.64501953125</v>
      </c>
      <c r="B222">
        <v>154.30000305175781</v>
      </c>
    </row>
    <row r="223" spans="1:2" x14ac:dyDescent="0.5">
      <c r="A223">
        <v>525.655029296875</v>
      </c>
      <c r="B223">
        <v>204</v>
      </c>
    </row>
    <row r="224" spans="1:2" x14ac:dyDescent="0.5">
      <c r="A224">
        <v>525.66497802734375</v>
      </c>
      <c r="B224">
        <v>215.80000305175781</v>
      </c>
    </row>
    <row r="225" spans="1:2" x14ac:dyDescent="0.5">
      <c r="A225">
        <v>525.67498779296875</v>
      </c>
      <c r="B225">
        <v>185.5</v>
      </c>
    </row>
    <row r="226" spans="1:2" x14ac:dyDescent="0.5">
      <c r="A226">
        <v>525.68499755859375</v>
      </c>
      <c r="B226">
        <v>179.30000305175781</v>
      </c>
    </row>
    <row r="227" spans="1:2" x14ac:dyDescent="0.5">
      <c r="A227">
        <v>525.69500732421875</v>
      </c>
      <c r="B227">
        <v>247.30000305175781</v>
      </c>
    </row>
    <row r="228" spans="1:2" x14ac:dyDescent="0.5">
      <c r="A228">
        <v>525.70501708984375</v>
      </c>
      <c r="B228">
        <v>284.79998779296875</v>
      </c>
    </row>
    <row r="229" spans="1:2" x14ac:dyDescent="0.5">
      <c r="A229">
        <v>525.71502685546875</v>
      </c>
      <c r="B229">
        <v>252.30000305175781</v>
      </c>
    </row>
    <row r="230" spans="1:2" x14ac:dyDescent="0.5">
      <c r="A230">
        <v>525.7249755859375</v>
      </c>
      <c r="B230">
        <v>274.5</v>
      </c>
    </row>
    <row r="231" spans="1:2" x14ac:dyDescent="0.5">
      <c r="A231">
        <v>525.7349853515625</v>
      </c>
      <c r="B231">
        <v>385.70001220703125</v>
      </c>
    </row>
    <row r="232" spans="1:2" x14ac:dyDescent="0.5">
      <c r="A232">
        <v>525.7449951171875</v>
      </c>
      <c r="B232">
        <v>664.79998779296875</v>
      </c>
    </row>
    <row r="233" spans="1:2" x14ac:dyDescent="0.5">
      <c r="A233">
        <v>525.7550048828125</v>
      </c>
      <c r="B233">
        <v>3648</v>
      </c>
    </row>
    <row r="234" spans="1:2" x14ac:dyDescent="0.5">
      <c r="A234">
        <v>525.7650146484375</v>
      </c>
      <c r="B234">
        <v>28720</v>
      </c>
    </row>
    <row r="235" spans="1:2" x14ac:dyDescent="0.5">
      <c r="A235">
        <v>525.7750244140625</v>
      </c>
      <c r="B235">
        <v>96280</v>
      </c>
    </row>
    <row r="236" spans="1:2" x14ac:dyDescent="0.5">
      <c r="A236">
        <v>525.78497314453125</v>
      </c>
      <c r="B236">
        <v>140300</v>
      </c>
    </row>
    <row r="237" spans="1:2" x14ac:dyDescent="0.5">
      <c r="A237">
        <v>525.79498291015625</v>
      </c>
      <c r="B237">
        <v>93580</v>
      </c>
    </row>
    <row r="238" spans="1:2" x14ac:dyDescent="0.5">
      <c r="A238">
        <v>525.80499267578125</v>
      </c>
      <c r="B238">
        <v>27070</v>
      </c>
    </row>
    <row r="239" spans="1:2" x14ac:dyDescent="0.5">
      <c r="A239">
        <v>525.81500244140625</v>
      </c>
      <c r="B239">
        <v>3360</v>
      </c>
    </row>
    <row r="240" spans="1:2" x14ac:dyDescent="0.5">
      <c r="A240">
        <v>525.82501220703125</v>
      </c>
      <c r="B240">
        <v>739.5</v>
      </c>
    </row>
    <row r="241" spans="1:2" x14ac:dyDescent="0.5">
      <c r="A241">
        <v>525.83502197265625</v>
      </c>
      <c r="B241">
        <v>932.79998779296875</v>
      </c>
    </row>
    <row r="242" spans="1:2" x14ac:dyDescent="0.5">
      <c r="A242">
        <v>525.844970703125</v>
      </c>
      <c r="B242">
        <v>1245</v>
      </c>
    </row>
    <row r="243" spans="1:2" x14ac:dyDescent="0.5">
      <c r="A243">
        <v>525.85498046875</v>
      </c>
      <c r="B243">
        <v>1154</v>
      </c>
    </row>
    <row r="244" spans="1:2" x14ac:dyDescent="0.5">
      <c r="A244">
        <v>525.864990234375</v>
      </c>
      <c r="B244">
        <v>641.5</v>
      </c>
    </row>
    <row r="245" spans="1:2" x14ac:dyDescent="0.5">
      <c r="A245">
        <v>525.875</v>
      </c>
      <c r="B245">
        <v>280</v>
      </c>
    </row>
    <row r="246" spans="1:2" x14ac:dyDescent="0.5">
      <c r="A246">
        <v>525.885009765625</v>
      </c>
      <c r="B246">
        <v>239.80000305175781</v>
      </c>
    </row>
    <row r="247" spans="1:2" x14ac:dyDescent="0.5">
      <c r="A247">
        <v>525.89501953125</v>
      </c>
      <c r="B247">
        <v>603</v>
      </c>
    </row>
    <row r="248" spans="1:2" x14ac:dyDescent="0.5">
      <c r="A248">
        <v>525.905029296875</v>
      </c>
      <c r="B248">
        <v>1125</v>
      </c>
    </row>
    <row r="249" spans="1:2" x14ac:dyDescent="0.5">
      <c r="A249">
        <v>525.91497802734375</v>
      </c>
      <c r="B249">
        <v>1031</v>
      </c>
    </row>
    <row r="250" spans="1:2" x14ac:dyDescent="0.5">
      <c r="A250">
        <v>525.92498779296875</v>
      </c>
      <c r="B250">
        <v>496</v>
      </c>
    </row>
    <row r="251" spans="1:2" x14ac:dyDescent="0.5">
      <c r="A251">
        <v>525.93499755859375</v>
      </c>
      <c r="B251">
        <v>167.80000305175781</v>
      </c>
    </row>
    <row r="252" spans="1:2" x14ac:dyDescent="0.5">
      <c r="A252">
        <v>525.94500732421875</v>
      </c>
      <c r="B252">
        <v>111.69999694824219</v>
      </c>
    </row>
    <row r="253" spans="1:2" x14ac:dyDescent="0.5">
      <c r="A253">
        <v>525.95501708984375</v>
      </c>
      <c r="B253">
        <v>145.5</v>
      </c>
    </row>
    <row r="254" spans="1:2" x14ac:dyDescent="0.5">
      <c r="A254">
        <v>525.96502685546875</v>
      </c>
      <c r="B254">
        <v>260.70001220703125</v>
      </c>
    </row>
    <row r="255" spans="1:2" x14ac:dyDescent="0.5">
      <c r="A255">
        <v>525.9749755859375</v>
      </c>
      <c r="B255">
        <v>425.29998779296875</v>
      </c>
    </row>
    <row r="256" spans="1:2" x14ac:dyDescent="0.5">
      <c r="A256">
        <v>525.9849853515625</v>
      </c>
      <c r="B256">
        <v>457</v>
      </c>
    </row>
    <row r="257" spans="1:2" x14ac:dyDescent="0.5">
      <c r="A257">
        <v>525.9949951171875</v>
      </c>
      <c r="B257">
        <v>388.5</v>
      </c>
    </row>
    <row r="258" spans="1:2" x14ac:dyDescent="0.5">
      <c r="A258">
        <v>526.0050048828125</v>
      </c>
      <c r="B258">
        <v>326.5</v>
      </c>
    </row>
    <row r="259" spans="1:2" x14ac:dyDescent="0.5">
      <c r="A259">
        <v>526.0150146484375</v>
      </c>
      <c r="B259">
        <v>245.30000305175781</v>
      </c>
    </row>
    <row r="260" spans="1:2" x14ac:dyDescent="0.5">
      <c r="A260">
        <v>526.0250244140625</v>
      </c>
      <c r="B260">
        <v>209.5</v>
      </c>
    </row>
    <row r="261" spans="1:2" x14ac:dyDescent="0.5">
      <c r="A261">
        <v>526.03497314453125</v>
      </c>
      <c r="B261">
        <v>227.69999694824219</v>
      </c>
    </row>
    <row r="262" spans="1:2" x14ac:dyDescent="0.5">
      <c r="A262">
        <v>526.04498291015625</v>
      </c>
      <c r="B262">
        <v>200</v>
      </c>
    </row>
    <row r="263" spans="1:2" x14ac:dyDescent="0.5">
      <c r="A263">
        <v>526.05499267578125</v>
      </c>
      <c r="B263">
        <v>149.80000305175781</v>
      </c>
    </row>
    <row r="264" spans="1:2" x14ac:dyDescent="0.5">
      <c r="A264">
        <v>526.06500244140625</v>
      </c>
      <c r="B264">
        <v>149</v>
      </c>
    </row>
    <row r="265" spans="1:2" x14ac:dyDescent="0.5">
      <c r="A265">
        <v>526.07501220703125</v>
      </c>
      <c r="B265">
        <v>177.30000305175781</v>
      </c>
    </row>
    <row r="266" spans="1:2" x14ac:dyDescent="0.5">
      <c r="A266">
        <v>526.08502197265625</v>
      </c>
      <c r="B266">
        <v>171.80000305175781</v>
      </c>
    </row>
    <row r="267" spans="1:2" x14ac:dyDescent="0.5">
      <c r="A267">
        <v>526.094970703125</v>
      </c>
      <c r="B267">
        <v>132.69999694824219</v>
      </c>
    </row>
    <row r="268" spans="1:2" x14ac:dyDescent="0.5">
      <c r="A268">
        <v>526.10498046875</v>
      </c>
      <c r="B268">
        <v>108.30000305175781</v>
      </c>
    </row>
    <row r="269" spans="1:2" x14ac:dyDescent="0.5">
      <c r="A269">
        <v>526.114990234375</v>
      </c>
      <c r="B269">
        <v>118.80000305175781</v>
      </c>
    </row>
    <row r="270" spans="1:2" x14ac:dyDescent="0.5">
      <c r="A270">
        <v>526.125</v>
      </c>
      <c r="B270">
        <v>121.19999694824219</v>
      </c>
    </row>
    <row r="271" spans="1:2" x14ac:dyDescent="0.5">
      <c r="A271">
        <v>526.135009765625</v>
      </c>
      <c r="B271">
        <v>96.25</v>
      </c>
    </row>
    <row r="272" spans="1:2" x14ac:dyDescent="0.5">
      <c r="A272">
        <v>526.14501953125</v>
      </c>
      <c r="B272">
        <v>65.25</v>
      </c>
    </row>
    <row r="273" spans="1:2" x14ac:dyDescent="0.5">
      <c r="A273">
        <v>526.155029296875</v>
      </c>
      <c r="B273">
        <v>65</v>
      </c>
    </row>
    <row r="274" spans="1:2" x14ac:dyDescent="0.5">
      <c r="A274">
        <v>526.16497802734375</v>
      </c>
      <c r="B274">
        <v>88</v>
      </c>
    </row>
    <row r="275" spans="1:2" x14ac:dyDescent="0.5">
      <c r="A275">
        <v>526.17498779296875</v>
      </c>
      <c r="B275">
        <v>109.69999694824219</v>
      </c>
    </row>
    <row r="276" spans="1:2" x14ac:dyDescent="0.5">
      <c r="A276">
        <v>526.18499755859375</v>
      </c>
      <c r="B276">
        <v>137.5</v>
      </c>
    </row>
    <row r="277" spans="1:2" x14ac:dyDescent="0.5">
      <c r="A277">
        <v>526.19500732421875</v>
      </c>
      <c r="B277">
        <v>135.30000305175781</v>
      </c>
    </row>
    <row r="278" spans="1:2" x14ac:dyDescent="0.5">
      <c r="A278">
        <v>526.20501708984375</v>
      </c>
      <c r="B278">
        <v>116.30000305175781</v>
      </c>
    </row>
    <row r="279" spans="1:2" x14ac:dyDescent="0.5">
      <c r="A279">
        <v>526.21502685546875</v>
      </c>
      <c r="B279">
        <v>161</v>
      </c>
    </row>
    <row r="280" spans="1:2" x14ac:dyDescent="0.5">
      <c r="A280">
        <v>526.2249755859375</v>
      </c>
      <c r="B280">
        <v>273.70001220703125</v>
      </c>
    </row>
    <row r="281" spans="1:2" x14ac:dyDescent="0.5">
      <c r="A281">
        <v>526.2349853515625</v>
      </c>
      <c r="B281">
        <v>369</v>
      </c>
    </row>
    <row r="282" spans="1:2" x14ac:dyDescent="0.5">
      <c r="A282">
        <v>526.2449951171875</v>
      </c>
      <c r="B282">
        <v>658.5</v>
      </c>
    </row>
    <row r="283" spans="1:2" x14ac:dyDescent="0.5">
      <c r="A283">
        <v>526.2550048828125</v>
      </c>
      <c r="B283">
        <v>2212</v>
      </c>
    </row>
    <row r="284" spans="1:2" x14ac:dyDescent="0.5">
      <c r="A284">
        <v>526.2659912109375</v>
      </c>
      <c r="B284">
        <v>13310</v>
      </c>
    </row>
    <row r="285" spans="1:2" x14ac:dyDescent="0.5">
      <c r="A285">
        <v>526.2760009765625</v>
      </c>
      <c r="B285">
        <v>53160</v>
      </c>
    </row>
    <row r="286" spans="1:2" x14ac:dyDescent="0.5">
      <c r="A286">
        <v>526.2860107421875</v>
      </c>
      <c r="B286">
        <v>95170</v>
      </c>
    </row>
    <row r="287" spans="1:2" x14ac:dyDescent="0.5">
      <c r="A287">
        <v>526.2960205078125</v>
      </c>
      <c r="B287">
        <v>79720</v>
      </c>
    </row>
    <row r="288" spans="1:2" x14ac:dyDescent="0.5">
      <c r="A288">
        <v>526.3060302734375</v>
      </c>
      <c r="B288">
        <v>30690</v>
      </c>
    </row>
    <row r="289" spans="1:2" x14ac:dyDescent="0.5">
      <c r="A289">
        <v>526.31597900390625</v>
      </c>
      <c r="B289">
        <v>5182</v>
      </c>
    </row>
    <row r="290" spans="1:2" x14ac:dyDescent="0.5">
      <c r="A290">
        <v>526.32598876953125</v>
      </c>
      <c r="B290">
        <v>911</v>
      </c>
    </row>
    <row r="291" spans="1:2" x14ac:dyDescent="0.5">
      <c r="A291">
        <v>526.33599853515625</v>
      </c>
      <c r="B291">
        <v>594</v>
      </c>
    </row>
    <row r="292" spans="1:2" x14ac:dyDescent="0.5">
      <c r="A292">
        <v>526.34600830078125</v>
      </c>
      <c r="B292">
        <v>733</v>
      </c>
    </row>
    <row r="293" spans="1:2" x14ac:dyDescent="0.5">
      <c r="A293">
        <v>526.35601806640625</v>
      </c>
      <c r="B293">
        <v>708.79998779296875</v>
      </c>
    </row>
    <row r="294" spans="1:2" x14ac:dyDescent="0.5">
      <c r="A294">
        <v>526.36602783203125</v>
      </c>
      <c r="B294">
        <v>445.20001220703125</v>
      </c>
    </row>
    <row r="295" spans="1:2" x14ac:dyDescent="0.5">
      <c r="A295">
        <v>526.3759765625</v>
      </c>
      <c r="B295">
        <v>231</v>
      </c>
    </row>
    <row r="296" spans="1:2" x14ac:dyDescent="0.5">
      <c r="A296">
        <v>526.385986328125</v>
      </c>
      <c r="B296">
        <v>221</v>
      </c>
    </row>
    <row r="297" spans="1:2" x14ac:dyDescent="0.5">
      <c r="A297">
        <v>526.39599609375</v>
      </c>
      <c r="B297">
        <v>346.70001220703125</v>
      </c>
    </row>
    <row r="298" spans="1:2" x14ac:dyDescent="0.5">
      <c r="A298">
        <v>526.406005859375</v>
      </c>
      <c r="B298">
        <v>482</v>
      </c>
    </row>
    <row r="299" spans="1:2" x14ac:dyDescent="0.5">
      <c r="A299">
        <v>526.416015625</v>
      </c>
      <c r="B299">
        <v>439.5</v>
      </c>
    </row>
    <row r="300" spans="1:2" x14ac:dyDescent="0.5">
      <c r="A300">
        <v>526.426025390625</v>
      </c>
      <c r="B300">
        <v>215</v>
      </c>
    </row>
    <row r="301" spans="1:2" x14ac:dyDescent="0.5">
      <c r="A301">
        <v>526.43597412109375</v>
      </c>
      <c r="B301">
        <v>101.80000305175781</v>
      </c>
    </row>
    <row r="302" spans="1:2" x14ac:dyDescent="0.5">
      <c r="A302">
        <v>526.44598388671875</v>
      </c>
      <c r="B302">
        <v>132.5</v>
      </c>
    </row>
    <row r="303" spans="1:2" x14ac:dyDescent="0.5">
      <c r="A303">
        <v>526.45599365234375</v>
      </c>
      <c r="B303">
        <v>119.80000305175781</v>
      </c>
    </row>
    <row r="304" spans="1:2" x14ac:dyDescent="0.5">
      <c r="A304">
        <v>526.46600341796875</v>
      </c>
      <c r="B304">
        <v>115.80000305175781</v>
      </c>
    </row>
    <row r="305" spans="1:2" x14ac:dyDescent="0.5">
      <c r="A305">
        <v>526.47601318359375</v>
      </c>
      <c r="B305">
        <v>179.30000305175781</v>
      </c>
    </row>
    <row r="306" spans="1:2" x14ac:dyDescent="0.5">
      <c r="A306">
        <v>526.48602294921875</v>
      </c>
      <c r="B306">
        <v>192</v>
      </c>
    </row>
    <row r="307" spans="1:2" x14ac:dyDescent="0.5">
      <c r="A307">
        <v>526.4959716796875</v>
      </c>
      <c r="B307">
        <v>142.80000305175781</v>
      </c>
    </row>
    <row r="308" spans="1:2" x14ac:dyDescent="0.5">
      <c r="A308">
        <v>526.5059814453125</v>
      </c>
      <c r="B308">
        <v>110.30000305175781</v>
      </c>
    </row>
    <row r="309" spans="1:2" x14ac:dyDescent="0.5">
      <c r="A309">
        <v>526.5159912109375</v>
      </c>
      <c r="B309">
        <v>99</v>
      </c>
    </row>
    <row r="310" spans="1:2" x14ac:dyDescent="0.5">
      <c r="A310">
        <v>526.5260009765625</v>
      </c>
      <c r="B310">
        <v>131.5</v>
      </c>
    </row>
    <row r="311" spans="1:2" x14ac:dyDescent="0.5">
      <c r="A311">
        <v>526.5360107421875</v>
      </c>
      <c r="B311">
        <v>171.5</v>
      </c>
    </row>
    <row r="312" spans="1:2" x14ac:dyDescent="0.5">
      <c r="A312">
        <v>526.5460205078125</v>
      </c>
      <c r="B312">
        <v>159.30000305175781</v>
      </c>
    </row>
    <row r="313" spans="1:2" x14ac:dyDescent="0.5">
      <c r="A313">
        <v>526.5560302734375</v>
      </c>
      <c r="B313">
        <v>115.5</v>
      </c>
    </row>
    <row r="314" spans="1:2" x14ac:dyDescent="0.5">
      <c r="A314">
        <v>526.56597900390625</v>
      </c>
      <c r="B314">
        <v>118</v>
      </c>
    </row>
    <row r="315" spans="1:2" x14ac:dyDescent="0.5">
      <c r="A315">
        <v>526.57598876953125</v>
      </c>
      <c r="B315">
        <v>163</v>
      </c>
    </row>
    <row r="316" spans="1:2" x14ac:dyDescent="0.5">
      <c r="A316">
        <v>526.58599853515625</v>
      </c>
      <c r="B316">
        <v>161.30000305175781</v>
      </c>
    </row>
    <row r="317" spans="1:2" x14ac:dyDescent="0.5">
      <c r="A317">
        <v>526.59600830078125</v>
      </c>
      <c r="B317">
        <v>111.69999694824219</v>
      </c>
    </row>
    <row r="318" spans="1:2" x14ac:dyDescent="0.5">
      <c r="A318">
        <v>526.60601806640625</v>
      </c>
      <c r="B318">
        <v>82</v>
      </c>
    </row>
    <row r="319" spans="1:2" x14ac:dyDescent="0.5">
      <c r="A319">
        <v>526.61602783203125</v>
      </c>
      <c r="B319">
        <v>102.30000305175781</v>
      </c>
    </row>
    <row r="320" spans="1:2" x14ac:dyDescent="0.5">
      <c r="A320">
        <v>526.6259765625</v>
      </c>
      <c r="B320">
        <v>97</v>
      </c>
    </row>
    <row r="321" spans="1:2" x14ac:dyDescent="0.5">
      <c r="A321">
        <v>526.635986328125</v>
      </c>
      <c r="B321">
        <v>67.25</v>
      </c>
    </row>
    <row r="322" spans="1:2" x14ac:dyDescent="0.5">
      <c r="A322">
        <v>526.64599609375</v>
      </c>
      <c r="B322">
        <v>80.5</v>
      </c>
    </row>
    <row r="323" spans="1:2" x14ac:dyDescent="0.5">
      <c r="A323">
        <v>526.656005859375</v>
      </c>
      <c r="B323">
        <v>132.30000305175781</v>
      </c>
    </row>
    <row r="324" spans="1:2" x14ac:dyDescent="0.5">
      <c r="A324">
        <v>526.666015625</v>
      </c>
      <c r="B324">
        <v>167.30000305175781</v>
      </c>
    </row>
    <row r="325" spans="1:2" x14ac:dyDescent="0.5">
      <c r="A325">
        <v>526.676025390625</v>
      </c>
      <c r="B325">
        <v>137</v>
      </c>
    </row>
    <row r="326" spans="1:2" x14ac:dyDescent="0.5">
      <c r="A326">
        <v>526.68597412109375</v>
      </c>
      <c r="B326">
        <v>111.69999694824219</v>
      </c>
    </row>
    <row r="327" spans="1:2" x14ac:dyDescent="0.5">
      <c r="A327">
        <v>526.69598388671875</v>
      </c>
      <c r="B327">
        <v>132.69999694824219</v>
      </c>
    </row>
    <row r="328" spans="1:2" x14ac:dyDescent="0.5">
      <c r="A328">
        <v>526.70599365234375</v>
      </c>
      <c r="B328">
        <v>167.30000305175781</v>
      </c>
    </row>
    <row r="329" spans="1:2" x14ac:dyDescent="0.5">
      <c r="A329">
        <v>526.71600341796875</v>
      </c>
      <c r="B329">
        <v>202.69999694824219</v>
      </c>
    </row>
    <row r="330" spans="1:2" x14ac:dyDescent="0.5">
      <c r="A330">
        <v>526.72601318359375</v>
      </c>
      <c r="B330">
        <v>204.69999694824219</v>
      </c>
    </row>
    <row r="331" spans="1:2" x14ac:dyDescent="0.5">
      <c r="A331">
        <v>526.73602294921875</v>
      </c>
      <c r="B331">
        <v>201</v>
      </c>
    </row>
    <row r="332" spans="1:2" x14ac:dyDescent="0.5">
      <c r="A332">
        <v>526.7459716796875</v>
      </c>
      <c r="B332">
        <v>344</v>
      </c>
    </row>
    <row r="333" spans="1:2" x14ac:dyDescent="0.5">
      <c r="A333">
        <v>526.7559814453125</v>
      </c>
      <c r="B333">
        <v>1399</v>
      </c>
    </row>
    <row r="334" spans="1:2" x14ac:dyDescent="0.5">
      <c r="A334">
        <v>526.7659912109375</v>
      </c>
      <c r="B334">
        <v>7652</v>
      </c>
    </row>
    <row r="335" spans="1:2" x14ac:dyDescent="0.5">
      <c r="A335">
        <v>526.7760009765625</v>
      </c>
      <c r="B335">
        <v>30730</v>
      </c>
    </row>
    <row r="336" spans="1:2" x14ac:dyDescent="0.5">
      <c r="A336">
        <v>526.7860107421875</v>
      </c>
      <c r="B336">
        <v>60800</v>
      </c>
    </row>
    <row r="337" spans="1:2" x14ac:dyDescent="0.5">
      <c r="A337">
        <v>526.7960205078125</v>
      </c>
      <c r="B337">
        <v>58880</v>
      </c>
    </row>
    <row r="338" spans="1:2" x14ac:dyDescent="0.5">
      <c r="A338">
        <v>526.8060302734375</v>
      </c>
      <c r="B338">
        <v>27620</v>
      </c>
    </row>
    <row r="339" spans="1:2" x14ac:dyDescent="0.5">
      <c r="A339">
        <v>526.81597900390625</v>
      </c>
      <c r="B339">
        <v>6296</v>
      </c>
    </row>
    <row r="340" spans="1:2" x14ac:dyDescent="0.5">
      <c r="A340">
        <v>526.8270263671875</v>
      </c>
      <c r="B340">
        <v>1374</v>
      </c>
    </row>
    <row r="341" spans="1:2" x14ac:dyDescent="0.5">
      <c r="A341">
        <v>526.83697509765625</v>
      </c>
      <c r="B341">
        <v>739.79998779296875</v>
      </c>
    </row>
    <row r="342" spans="1:2" x14ac:dyDescent="0.5">
      <c r="A342">
        <v>526.84698486328125</v>
      </c>
      <c r="B342">
        <v>705.5</v>
      </c>
    </row>
    <row r="343" spans="1:2" x14ac:dyDescent="0.5">
      <c r="A343">
        <v>526.85699462890625</v>
      </c>
      <c r="B343">
        <v>666</v>
      </c>
    </row>
    <row r="344" spans="1:2" x14ac:dyDescent="0.5">
      <c r="A344">
        <v>526.86700439453125</v>
      </c>
      <c r="B344">
        <v>526.29998779296875</v>
      </c>
    </row>
    <row r="345" spans="1:2" x14ac:dyDescent="0.5">
      <c r="A345">
        <v>526.87701416015625</v>
      </c>
      <c r="B345">
        <v>333.5</v>
      </c>
    </row>
    <row r="346" spans="1:2" x14ac:dyDescent="0.5">
      <c r="A346">
        <v>526.88702392578125</v>
      </c>
      <c r="B346">
        <v>288.79998779296875</v>
      </c>
    </row>
    <row r="347" spans="1:2" x14ac:dyDescent="0.5">
      <c r="A347">
        <v>526.89697265625</v>
      </c>
      <c r="B347">
        <v>350.5</v>
      </c>
    </row>
    <row r="348" spans="1:2" x14ac:dyDescent="0.5">
      <c r="A348">
        <v>526.906982421875</v>
      </c>
      <c r="B348">
        <v>349</v>
      </c>
    </row>
    <row r="349" spans="1:2" x14ac:dyDescent="0.5">
      <c r="A349">
        <v>526.9169921875</v>
      </c>
      <c r="B349">
        <v>281</v>
      </c>
    </row>
    <row r="350" spans="1:2" x14ac:dyDescent="0.5">
      <c r="A350">
        <v>526.927001953125</v>
      </c>
      <c r="B350">
        <v>212.30000305175781</v>
      </c>
    </row>
    <row r="351" spans="1:2" x14ac:dyDescent="0.5">
      <c r="A351">
        <v>526.93701171875</v>
      </c>
      <c r="B351">
        <v>161.69999694824219</v>
      </c>
    </row>
    <row r="352" spans="1:2" x14ac:dyDescent="0.5">
      <c r="A352">
        <v>526.947021484375</v>
      </c>
      <c r="B352">
        <v>127.80000305175781</v>
      </c>
    </row>
    <row r="353" spans="1:2" x14ac:dyDescent="0.5">
      <c r="A353">
        <v>526.95697021484375</v>
      </c>
      <c r="B353">
        <v>92.25</v>
      </c>
    </row>
    <row r="354" spans="1:2" x14ac:dyDescent="0.5">
      <c r="A354">
        <v>526.96697998046875</v>
      </c>
      <c r="B354">
        <v>98.5</v>
      </c>
    </row>
    <row r="355" spans="1:2" x14ac:dyDescent="0.5">
      <c r="A355">
        <v>526.97698974609375</v>
      </c>
      <c r="B355">
        <v>161</v>
      </c>
    </row>
    <row r="356" spans="1:2" x14ac:dyDescent="0.5">
      <c r="A356">
        <v>526.98699951171875</v>
      </c>
      <c r="B356">
        <v>164.30000305175781</v>
      </c>
    </row>
    <row r="357" spans="1:2" x14ac:dyDescent="0.5">
      <c r="A357">
        <v>526.99700927734375</v>
      </c>
      <c r="B357">
        <v>114.80000305175781</v>
      </c>
    </row>
    <row r="358" spans="1:2" x14ac:dyDescent="0.5">
      <c r="A358">
        <v>527.00701904296875</v>
      </c>
      <c r="B358">
        <v>94.75</v>
      </c>
    </row>
    <row r="359" spans="1:2" x14ac:dyDescent="0.5">
      <c r="A359">
        <v>527.01702880859375</v>
      </c>
      <c r="B359">
        <v>81.75</v>
      </c>
    </row>
    <row r="360" spans="1:2" x14ac:dyDescent="0.5">
      <c r="A360">
        <v>527.0269775390625</v>
      </c>
      <c r="B360">
        <v>63.25</v>
      </c>
    </row>
    <row r="361" spans="1:2" x14ac:dyDescent="0.5">
      <c r="A361">
        <v>527.0369873046875</v>
      </c>
      <c r="B361">
        <v>66.25</v>
      </c>
    </row>
    <row r="362" spans="1:2" x14ac:dyDescent="0.5">
      <c r="A362">
        <v>527.0469970703125</v>
      </c>
      <c r="B362">
        <v>83.25</v>
      </c>
    </row>
    <row r="363" spans="1:2" x14ac:dyDescent="0.5">
      <c r="A363">
        <v>527.0570068359375</v>
      </c>
      <c r="B363">
        <v>112.30000305175781</v>
      </c>
    </row>
    <row r="364" spans="1:2" x14ac:dyDescent="0.5">
      <c r="A364">
        <v>527.0670166015625</v>
      </c>
      <c r="B364">
        <v>154.80000305175781</v>
      </c>
    </row>
    <row r="365" spans="1:2" x14ac:dyDescent="0.5">
      <c r="A365">
        <v>527.0770263671875</v>
      </c>
      <c r="B365">
        <v>150.80000305175781</v>
      </c>
    </row>
    <row r="366" spans="1:2" x14ac:dyDescent="0.5">
      <c r="A366">
        <v>527.08697509765625</v>
      </c>
      <c r="B366">
        <v>110</v>
      </c>
    </row>
    <row r="367" spans="1:2" x14ac:dyDescent="0.5">
      <c r="A367">
        <v>527.09698486328125</v>
      </c>
      <c r="B367">
        <v>91</v>
      </c>
    </row>
    <row r="368" spans="1:2" x14ac:dyDescent="0.5">
      <c r="A368">
        <v>527.10699462890625</v>
      </c>
      <c r="B368">
        <v>84.75</v>
      </c>
    </row>
    <row r="369" spans="1:2" x14ac:dyDescent="0.5">
      <c r="A369">
        <v>527.11700439453125</v>
      </c>
      <c r="B369">
        <v>100.80000305175781</v>
      </c>
    </row>
    <row r="370" spans="1:2" x14ac:dyDescent="0.5">
      <c r="A370">
        <v>527.12701416015625</v>
      </c>
      <c r="B370">
        <v>122.80000305175781</v>
      </c>
    </row>
    <row r="371" spans="1:2" x14ac:dyDescent="0.5">
      <c r="A371">
        <v>527.13702392578125</v>
      </c>
      <c r="B371">
        <v>101</v>
      </c>
    </row>
    <row r="372" spans="1:2" x14ac:dyDescent="0.5">
      <c r="A372">
        <v>527.14697265625</v>
      </c>
      <c r="B372">
        <v>68.25</v>
      </c>
    </row>
    <row r="373" spans="1:2" x14ac:dyDescent="0.5">
      <c r="A373">
        <v>527.156982421875</v>
      </c>
      <c r="B373">
        <v>44.75</v>
      </c>
    </row>
    <row r="374" spans="1:2" x14ac:dyDescent="0.5">
      <c r="A374">
        <v>527.1669921875</v>
      </c>
      <c r="B374">
        <v>27.75</v>
      </c>
    </row>
    <row r="375" spans="1:2" x14ac:dyDescent="0.5">
      <c r="A375">
        <v>527.177001953125</v>
      </c>
      <c r="B375">
        <v>47.5</v>
      </c>
    </row>
    <row r="376" spans="1:2" x14ac:dyDescent="0.5">
      <c r="A376">
        <v>527.18701171875</v>
      </c>
      <c r="B376">
        <v>92.5</v>
      </c>
    </row>
    <row r="377" spans="1:2" x14ac:dyDescent="0.5">
      <c r="A377">
        <v>527.197021484375</v>
      </c>
      <c r="B377">
        <v>117.80000305175781</v>
      </c>
    </row>
    <row r="378" spans="1:2" x14ac:dyDescent="0.5">
      <c r="A378">
        <v>527.20697021484375</v>
      </c>
      <c r="B378">
        <v>108.30000305175781</v>
      </c>
    </row>
    <row r="379" spans="1:2" x14ac:dyDescent="0.5">
      <c r="A379">
        <v>527.21697998046875</v>
      </c>
      <c r="B379">
        <v>116.5</v>
      </c>
    </row>
    <row r="380" spans="1:2" x14ac:dyDescent="0.5">
      <c r="A380">
        <v>527.22698974609375</v>
      </c>
      <c r="B380">
        <v>153.30000305175781</v>
      </c>
    </row>
    <row r="381" spans="1:2" x14ac:dyDescent="0.5">
      <c r="A381">
        <v>527.23699951171875</v>
      </c>
      <c r="B381">
        <v>185.5</v>
      </c>
    </row>
    <row r="382" spans="1:2" x14ac:dyDescent="0.5">
      <c r="A382">
        <v>527.24700927734375</v>
      </c>
      <c r="B382">
        <v>280.5</v>
      </c>
    </row>
    <row r="383" spans="1:2" x14ac:dyDescent="0.5">
      <c r="A383">
        <v>527.25799560546875</v>
      </c>
      <c r="B383">
        <v>922.70001220703125</v>
      </c>
    </row>
    <row r="384" spans="1:2" x14ac:dyDescent="0.5">
      <c r="A384">
        <v>527.26800537109375</v>
      </c>
      <c r="B384">
        <v>4064</v>
      </c>
    </row>
    <row r="385" spans="1:2" x14ac:dyDescent="0.5">
      <c r="A385">
        <v>527.27801513671875</v>
      </c>
      <c r="B385">
        <v>13960</v>
      </c>
    </row>
    <row r="386" spans="1:2" x14ac:dyDescent="0.5">
      <c r="A386">
        <v>527.28802490234375</v>
      </c>
      <c r="B386">
        <v>27700</v>
      </c>
    </row>
    <row r="387" spans="1:2" x14ac:dyDescent="0.5">
      <c r="A387">
        <v>527.2979736328125</v>
      </c>
      <c r="B387">
        <v>29490</v>
      </c>
    </row>
    <row r="388" spans="1:2" x14ac:dyDescent="0.5">
      <c r="A388">
        <v>527.3079833984375</v>
      </c>
      <c r="B388">
        <v>16410</v>
      </c>
    </row>
    <row r="389" spans="1:2" x14ac:dyDescent="0.5">
      <c r="A389">
        <v>527.3179931640625</v>
      </c>
      <c r="B389">
        <v>4835</v>
      </c>
    </row>
    <row r="390" spans="1:2" x14ac:dyDescent="0.5">
      <c r="A390">
        <v>527.3280029296875</v>
      </c>
      <c r="B390">
        <v>1051</v>
      </c>
    </row>
    <row r="391" spans="1:2" x14ac:dyDescent="0.5">
      <c r="A391">
        <v>527.3380126953125</v>
      </c>
      <c r="B391">
        <v>282.5</v>
      </c>
    </row>
    <row r="392" spans="1:2" x14ac:dyDescent="0.5">
      <c r="A392">
        <v>527.3480224609375</v>
      </c>
      <c r="B392">
        <v>158.69999694824219</v>
      </c>
    </row>
    <row r="393" spans="1:2" x14ac:dyDescent="0.5">
      <c r="A393">
        <v>527.35797119140625</v>
      </c>
      <c r="B393">
        <v>180.80000305175781</v>
      </c>
    </row>
    <row r="394" spans="1:2" x14ac:dyDescent="0.5">
      <c r="A394">
        <v>527.36798095703125</v>
      </c>
      <c r="B394">
        <v>170.5</v>
      </c>
    </row>
    <row r="395" spans="1:2" x14ac:dyDescent="0.5">
      <c r="A395">
        <v>527.37799072265625</v>
      </c>
      <c r="B395">
        <v>121.5</v>
      </c>
    </row>
    <row r="396" spans="1:2" x14ac:dyDescent="0.5">
      <c r="A396">
        <v>527.38800048828125</v>
      </c>
      <c r="B396">
        <v>81.75</v>
      </c>
    </row>
    <row r="397" spans="1:2" x14ac:dyDescent="0.5">
      <c r="A397">
        <v>527.39801025390625</v>
      </c>
      <c r="B397">
        <v>81.75</v>
      </c>
    </row>
    <row r="398" spans="1:2" x14ac:dyDescent="0.5">
      <c r="A398">
        <v>527.40802001953125</v>
      </c>
      <c r="B398">
        <v>131.5</v>
      </c>
    </row>
    <row r="399" spans="1:2" x14ac:dyDescent="0.5">
      <c r="A399">
        <v>527.41802978515625</v>
      </c>
      <c r="B399">
        <v>150.80000305175781</v>
      </c>
    </row>
    <row r="400" spans="1:2" x14ac:dyDescent="0.5">
      <c r="A400">
        <v>527.427978515625</v>
      </c>
      <c r="B400">
        <v>110.69999694824219</v>
      </c>
    </row>
    <row r="401" spans="1:2" x14ac:dyDescent="0.5">
      <c r="A401">
        <v>527.43798828125</v>
      </c>
      <c r="B401">
        <v>74.5</v>
      </c>
    </row>
    <row r="402" spans="1:2" x14ac:dyDescent="0.5">
      <c r="A402">
        <v>527.447998046875</v>
      </c>
      <c r="B402">
        <v>49.25</v>
      </c>
    </row>
    <row r="403" spans="1:2" x14ac:dyDescent="0.5">
      <c r="A403">
        <v>527.4580078125</v>
      </c>
      <c r="B403">
        <v>36</v>
      </c>
    </row>
    <row r="404" spans="1:2" x14ac:dyDescent="0.5">
      <c r="A404">
        <v>527.468017578125</v>
      </c>
      <c r="B404">
        <v>48.5</v>
      </c>
    </row>
    <row r="405" spans="1:2" x14ac:dyDescent="0.5">
      <c r="A405">
        <v>527.47802734375</v>
      </c>
      <c r="B405">
        <v>61.25</v>
      </c>
    </row>
    <row r="406" spans="1:2" x14ac:dyDescent="0.5">
      <c r="A406">
        <v>527.48797607421875</v>
      </c>
      <c r="B406">
        <v>59.25</v>
      </c>
    </row>
    <row r="407" spans="1:2" x14ac:dyDescent="0.5">
      <c r="A407">
        <v>527.49798583984375</v>
      </c>
      <c r="B407">
        <v>42</v>
      </c>
    </row>
    <row r="408" spans="1:2" x14ac:dyDescent="0.5">
      <c r="A408">
        <v>527.50799560546875</v>
      </c>
      <c r="B408">
        <v>43.75</v>
      </c>
    </row>
    <row r="409" spans="1:2" x14ac:dyDescent="0.5">
      <c r="A409">
        <v>527.51800537109375</v>
      </c>
      <c r="B409">
        <v>89.25</v>
      </c>
    </row>
    <row r="410" spans="1:2" x14ac:dyDescent="0.5">
      <c r="A410">
        <v>527.52801513671875</v>
      </c>
      <c r="B410">
        <v>124.5</v>
      </c>
    </row>
    <row r="411" spans="1:2" x14ac:dyDescent="0.5">
      <c r="A411">
        <v>527.53802490234375</v>
      </c>
      <c r="B411">
        <v>119.80000305175781</v>
      </c>
    </row>
    <row r="412" spans="1:2" x14ac:dyDescent="0.5">
      <c r="A412">
        <v>527.5479736328125</v>
      </c>
      <c r="B412">
        <v>92.25</v>
      </c>
    </row>
    <row r="413" spans="1:2" x14ac:dyDescent="0.5">
      <c r="A413">
        <v>527.5579833984375</v>
      </c>
      <c r="B413">
        <v>50.75</v>
      </c>
    </row>
    <row r="414" spans="1:2" x14ac:dyDescent="0.5">
      <c r="A414">
        <v>527.5679931640625</v>
      </c>
      <c r="B414">
        <v>30.25</v>
      </c>
    </row>
    <row r="415" spans="1:2" x14ac:dyDescent="0.5">
      <c r="A415">
        <v>527.5780029296875</v>
      </c>
      <c r="B415">
        <v>28</v>
      </c>
    </row>
    <row r="416" spans="1:2" x14ac:dyDescent="0.5">
      <c r="A416">
        <v>527.5880126953125</v>
      </c>
      <c r="B416">
        <v>23</v>
      </c>
    </row>
    <row r="417" spans="1:2" x14ac:dyDescent="0.5">
      <c r="A417">
        <v>527.5980224609375</v>
      </c>
      <c r="B417">
        <v>47.75</v>
      </c>
    </row>
    <row r="418" spans="1:2" x14ac:dyDescent="0.5">
      <c r="A418">
        <v>527.60797119140625</v>
      </c>
      <c r="B418">
        <v>90.75</v>
      </c>
    </row>
    <row r="419" spans="1:2" x14ac:dyDescent="0.5">
      <c r="A419">
        <v>527.61798095703125</v>
      </c>
      <c r="B419">
        <v>89.25</v>
      </c>
    </row>
    <row r="420" spans="1:2" x14ac:dyDescent="0.5">
      <c r="A420">
        <v>527.62799072265625</v>
      </c>
      <c r="B420">
        <v>59</v>
      </c>
    </row>
    <row r="421" spans="1:2" x14ac:dyDescent="0.5">
      <c r="A421">
        <v>527.63800048828125</v>
      </c>
      <c r="B421">
        <v>47</v>
      </c>
    </row>
    <row r="422" spans="1:2" x14ac:dyDescent="0.5">
      <c r="A422">
        <v>527.64801025390625</v>
      </c>
      <c r="B422">
        <v>59.5</v>
      </c>
    </row>
    <row r="423" spans="1:2" x14ac:dyDescent="0.5">
      <c r="A423">
        <v>527.65899658203125</v>
      </c>
      <c r="B423">
        <v>79.75</v>
      </c>
    </row>
    <row r="424" spans="1:2" x14ac:dyDescent="0.5">
      <c r="A424">
        <v>527.66900634765625</v>
      </c>
      <c r="B424">
        <v>92.5</v>
      </c>
    </row>
    <row r="425" spans="1:2" x14ac:dyDescent="0.5">
      <c r="A425">
        <v>527.67901611328125</v>
      </c>
      <c r="B425">
        <v>90.25</v>
      </c>
    </row>
    <row r="426" spans="1:2" x14ac:dyDescent="0.5">
      <c r="A426">
        <v>527.68902587890625</v>
      </c>
      <c r="B426">
        <v>77</v>
      </c>
    </row>
    <row r="427" spans="1:2" x14ac:dyDescent="0.5">
      <c r="A427">
        <v>527.698974609375</v>
      </c>
      <c r="B427">
        <v>85.5</v>
      </c>
    </row>
    <row r="428" spans="1:2" x14ac:dyDescent="0.5">
      <c r="A428">
        <v>527.708984375</v>
      </c>
      <c r="B428">
        <v>84.5</v>
      </c>
    </row>
    <row r="429" spans="1:2" x14ac:dyDescent="0.5">
      <c r="A429">
        <v>527.718994140625</v>
      </c>
      <c r="B429">
        <v>60.75</v>
      </c>
    </row>
    <row r="430" spans="1:2" x14ac:dyDescent="0.5">
      <c r="A430">
        <v>527.72900390625</v>
      </c>
      <c r="B430">
        <v>66.75</v>
      </c>
    </row>
    <row r="431" spans="1:2" x14ac:dyDescent="0.5">
      <c r="A431">
        <v>527.739013671875</v>
      </c>
      <c r="B431">
        <v>108.69999694824219</v>
      </c>
    </row>
    <row r="432" spans="1:2" x14ac:dyDescent="0.5">
      <c r="A432">
        <v>527.7490234375</v>
      </c>
      <c r="B432">
        <v>190.30000305175781</v>
      </c>
    </row>
    <row r="433" spans="1:2" x14ac:dyDescent="0.5">
      <c r="A433">
        <v>527.75897216796875</v>
      </c>
      <c r="B433">
        <v>467</v>
      </c>
    </row>
    <row r="434" spans="1:2" x14ac:dyDescent="0.5">
      <c r="A434">
        <v>527.76898193359375</v>
      </c>
      <c r="B434">
        <v>1623</v>
      </c>
    </row>
    <row r="435" spans="1:2" x14ac:dyDescent="0.5">
      <c r="A435">
        <v>527.77899169921875</v>
      </c>
      <c r="B435">
        <v>5107</v>
      </c>
    </row>
    <row r="436" spans="1:2" x14ac:dyDescent="0.5">
      <c r="A436">
        <v>527.78900146484375</v>
      </c>
      <c r="B436">
        <v>9860</v>
      </c>
    </row>
    <row r="437" spans="1:2" x14ac:dyDescent="0.5">
      <c r="A437">
        <v>527.79901123046875</v>
      </c>
      <c r="B437">
        <v>11000</v>
      </c>
    </row>
    <row r="438" spans="1:2" x14ac:dyDescent="0.5">
      <c r="A438">
        <v>527.80902099609375</v>
      </c>
      <c r="B438">
        <v>7358</v>
      </c>
    </row>
    <row r="439" spans="1:2" x14ac:dyDescent="0.5">
      <c r="A439">
        <v>527.8189697265625</v>
      </c>
      <c r="B439">
        <v>3190</v>
      </c>
    </row>
    <row r="440" spans="1:2" x14ac:dyDescent="0.5">
      <c r="A440">
        <v>527.8289794921875</v>
      </c>
      <c r="B440">
        <v>1022</v>
      </c>
    </row>
    <row r="441" spans="1:2" x14ac:dyDescent="0.5">
      <c r="A441">
        <v>527.8389892578125</v>
      </c>
      <c r="B441">
        <v>340.20001220703125</v>
      </c>
    </row>
    <row r="442" spans="1:2" x14ac:dyDescent="0.5">
      <c r="A442">
        <v>527.8489990234375</v>
      </c>
      <c r="B442">
        <v>218.80000305175781</v>
      </c>
    </row>
    <row r="443" spans="1:2" x14ac:dyDescent="0.5">
      <c r="A443">
        <v>527.8590087890625</v>
      </c>
      <c r="B443">
        <v>173.5</v>
      </c>
    </row>
    <row r="444" spans="1:2" x14ac:dyDescent="0.5">
      <c r="A444">
        <v>527.8690185546875</v>
      </c>
      <c r="B444">
        <v>126.5</v>
      </c>
    </row>
    <row r="445" spans="1:2" x14ac:dyDescent="0.5">
      <c r="A445">
        <v>527.8790283203125</v>
      </c>
      <c r="B445">
        <v>100</v>
      </c>
    </row>
    <row r="446" spans="1:2" x14ac:dyDescent="0.5">
      <c r="A446">
        <v>527.88897705078125</v>
      </c>
      <c r="B446">
        <v>82</v>
      </c>
    </row>
    <row r="447" spans="1:2" x14ac:dyDescent="0.5">
      <c r="A447">
        <v>527.89898681640625</v>
      </c>
      <c r="B447">
        <v>56.5</v>
      </c>
    </row>
    <row r="448" spans="1:2" x14ac:dyDescent="0.5">
      <c r="A448">
        <v>527.90899658203125</v>
      </c>
      <c r="B448">
        <v>49</v>
      </c>
    </row>
    <row r="449" spans="1:2" x14ac:dyDescent="0.5">
      <c r="A449">
        <v>527.91900634765625</v>
      </c>
      <c r="B449">
        <v>46.25</v>
      </c>
    </row>
    <row r="450" spans="1:2" x14ac:dyDescent="0.5">
      <c r="A450">
        <v>527.92901611328125</v>
      </c>
      <c r="B450">
        <v>33.75</v>
      </c>
    </row>
    <row r="451" spans="1:2" x14ac:dyDescent="0.5">
      <c r="A451">
        <v>527.93902587890625</v>
      </c>
      <c r="B451">
        <v>58.5</v>
      </c>
    </row>
    <row r="452" spans="1:2" x14ac:dyDescent="0.5">
      <c r="A452">
        <v>527.948974609375</v>
      </c>
      <c r="B452">
        <v>94.75</v>
      </c>
    </row>
    <row r="453" spans="1:2" x14ac:dyDescent="0.5">
      <c r="A453">
        <v>527.958984375</v>
      </c>
      <c r="B453">
        <v>89.75</v>
      </c>
    </row>
    <row r="454" spans="1:2" x14ac:dyDescent="0.5">
      <c r="A454">
        <v>527.969970703125</v>
      </c>
      <c r="B454">
        <v>76.5</v>
      </c>
    </row>
    <row r="455" spans="1:2" x14ac:dyDescent="0.5">
      <c r="A455">
        <v>527.97998046875</v>
      </c>
      <c r="B455">
        <v>76.5</v>
      </c>
    </row>
    <row r="456" spans="1:2" x14ac:dyDescent="0.5">
      <c r="A456">
        <v>527.989990234375</v>
      </c>
      <c r="B456">
        <v>82.75</v>
      </c>
    </row>
    <row r="457" spans="1:2" x14ac:dyDescent="0.5">
      <c r="A457">
        <v>528</v>
      </c>
      <c r="B457">
        <v>109.5</v>
      </c>
    </row>
    <row r="458" spans="1:2" x14ac:dyDescent="0.5">
      <c r="A458">
        <v>528.010009765625</v>
      </c>
      <c r="B458">
        <v>129.30000305175781</v>
      </c>
    </row>
    <row r="459" spans="1:2" x14ac:dyDescent="0.5">
      <c r="A459">
        <v>528.02001953125</v>
      </c>
      <c r="B459">
        <v>102.80000305175781</v>
      </c>
    </row>
    <row r="460" spans="1:2" x14ac:dyDescent="0.5">
      <c r="A460">
        <v>528.030029296875</v>
      </c>
      <c r="B460">
        <v>67</v>
      </c>
    </row>
    <row r="461" spans="1:2" x14ac:dyDescent="0.5">
      <c r="A461">
        <v>528.03997802734375</v>
      </c>
      <c r="B461">
        <v>53.75</v>
      </c>
    </row>
    <row r="462" spans="1:2" x14ac:dyDescent="0.5">
      <c r="A462">
        <v>528.04998779296875</v>
      </c>
      <c r="B462">
        <v>55.5</v>
      </c>
    </row>
    <row r="463" spans="1:2" x14ac:dyDescent="0.5">
      <c r="A463">
        <v>528.05999755859375</v>
      </c>
      <c r="B463">
        <v>48</v>
      </c>
    </row>
    <row r="464" spans="1:2" x14ac:dyDescent="0.5">
      <c r="A464">
        <v>528.07000732421875</v>
      </c>
      <c r="B464">
        <v>28.5</v>
      </c>
    </row>
    <row r="465" spans="1:2" x14ac:dyDescent="0.5">
      <c r="A465">
        <v>528.08001708984375</v>
      </c>
      <c r="B465">
        <v>21.25</v>
      </c>
    </row>
    <row r="466" spans="1:2" x14ac:dyDescent="0.5">
      <c r="A466">
        <v>528.09002685546875</v>
      </c>
      <c r="B466">
        <v>25</v>
      </c>
    </row>
    <row r="467" spans="1:2" x14ac:dyDescent="0.5">
      <c r="A467">
        <v>528.0999755859375</v>
      </c>
      <c r="B467">
        <v>27.25</v>
      </c>
    </row>
    <row r="468" spans="1:2" x14ac:dyDescent="0.5">
      <c r="A468">
        <v>528.1099853515625</v>
      </c>
      <c r="B468">
        <v>30</v>
      </c>
    </row>
    <row r="469" spans="1:2" x14ac:dyDescent="0.5">
      <c r="A469">
        <v>528.1199951171875</v>
      </c>
      <c r="B469">
        <v>45</v>
      </c>
    </row>
    <row r="470" spans="1:2" x14ac:dyDescent="0.5">
      <c r="A470">
        <v>528.1300048828125</v>
      </c>
      <c r="B470">
        <v>61.75</v>
      </c>
    </row>
    <row r="471" spans="1:2" x14ac:dyDescent="0.5">
      <c r="A471">
        <v>528.1400146484375</v>
      </c>
      <c r="B471">
        <v>53.5</v>
      </c>
    </row>
    <row r="472" spans="1:2" x14ac:dyDescent="0.5">
      <c r="A472">
        <v>528.1500244140625</v>
      </c>
      <c r="B472">
        <v>64.75</v>
      </c>
    </row>
    <row r="473" spans="1:2" x14ac:dyDescent="0.5">
      <c r="A473">
        <v>528.15997314453125</v>
      </c>
      <c r="B473">
        <v>117.80000305175781</v>
      </c>
    </row>
    <row r="474" spans="1:2" x14ac:dyDescent="0.5">
      <c r="A474">
        <v>528.16998291015625</v>
      </c>
      <c r="B474">
        <v>112.5</v>
      </c>
    </row>
    <row r="475" spans="1:2" x14ac:dyDescent="0.5">
      <c r="A475">
        <v>528.17999267578125</v>
      </c>
      <c r="B475">
        <v>59.75</v>
      </c>
    </row>
    <row r="476" spans="1:2" x14ac:dyDescent="0.5">
      <c r="A476">
        <v>528.19000244140625</v>
      </c>
      <c r="B476">
        <v>41.25</v>
      </c>
    </row>
    <row r="477" spans="1:2" x14ac:dyDescent="0.5">
      <c r="A477">
        <v>528.20001220703125</v>
      </c>
      <c r="B477">
        <v>43.25</v>
      </c>
    </row>
    <row r="478" spans="1:2" x14ac:dyDescent="0.5">
      <c r="A478">
        <v>528.21002197265625</v>
      </c>
      <c r="B478">
        <v>47.75</v>
      </c>
    </row>
    <row r="479" spans="1:2" x14ac:dyDescent="0.5">
      <c r="A479">
        <v>528.219970703125</v>
      </c>
      <c r="B479">
        <v>37.5</v>
      </c>
    </row>
    <row r="480" spans="1:2" x14ac:dyDescent="0.5">
      <c r="A480">
        <v>528.22998046875</v>
      </c>
      <c r="B480">
        <v>29</v>
      </c>
    </row>
    <row r="481" spans="1:2" x14ac:dyDescent="0.5">
      <c r="A481">
        <v>528.239990234375</v>
      </c>
      <c r="B481">
        <v>69.25</v>
      </c>
    </row>
    <row r="482" spans="1:2" x14ac:dyDescent="0.5">
      <c r="A482">
        <v>528.25</v>
      </c>
      <c r="B482">
        <v>131</v>
      </c>
    </row>
    <row r="483" spans="1:2" x14ac:dyDescent="0.5">
      <c r="A483">
        <v>528.260009765625</v>
      </c>
      <c r="B483">
        <v>205</v>
      </c>
    </row>
    <row r="484" spans="1:2" x14ac:dyDescent="0.5">
      <c r="A484">
        <v>528.27099609375</v>
      </c>
      <c r="B484">
        <v>609.29998779296875</v>
      </c>
    </row>
    <row r="485" spans="1:2" x14ac:dyDescent="0.5">
      <c r="A485">
        <v>528.281005859375</v>
      </c>
      <c r="B485">
        <v>1669</v>
      </c>
    </row>
    <row r="486" spans="1:2" x14ac:dyDescent="0.5">
      <c r="A486">
        <v>528.291015625</v>
      </c>
      <c r="B486">
        <v>2757</v>
      </c>
    </row>
    <row r="487" spans="1:2" x14ac:dyDescent="0.5">
      <c r="A487">
        <v>528.301025390625</v>
      </c>
      <c r="B487">
        <v>2764</v>
      </c>
    </row>
    <row r="488" spans="1:2" x14ac:dyDescent="0.5">
      <c r="A488">
        <v>528.31097412109375</v>
      </c>
      <c r="B488">
        <v>1793</v>
      </c>
    </row>
    <row r="489" spans="1:2" x14ac:dyDescent="0.5">
      <c r="A489">
        <v>528.32098388671875</v>
      </c>
      <c r="B489">
        <v>864.5</v>
      </c>
    </row>
    <row r="490" spans="1:2" x14ac:dyDescent="0.5">
      <c r="A490">
        <v>528.33099365234375</v>
      </c>
      <c r="B490">
        <v>372</v>
      </c>
    </row>
    <row r="491" spans="1:2" x14ac:dyDescent="0.5">
      <c r="A491">
        <v>528.34100341796875</v>
      </c>
      <c r="B491">
        <v>177.5</v>
      </c>
    </row>
    <row r="492" spans="1:2" x14ac:dyDescent="0.5">
      <c r="A492">
        <v>528.35101318359375</v>
      </c>
      <c r="B492">
        <v>128.5</v>
      </c>
    </row>
    <row r="493" spans="1:2" x14ac:dyDescent="0.5">
      <c r="A493">
        <v>528.36102294921875</v>
      </c>
      <c r="B493">
        <v>99</v>
      </c>
    </row>
    <row r="494" spans="1:2" x14ac:dyDescent="0.5">
      <c r="A494">
        <v>528.3709716796875</v>
      </c>
      <c r="B494">
        <v>68</v>
      </c>
    </row>
    <row r="495" spans="1:2" x14ac:dyDescent="0.5">
      <c r="A495">
        <v>528.3809814453125</v>
      </c>
      <c r="B495">
        <v>51.5</v>
      </c>
    </row>
    <row r="496" spans="1:2" x14ac:dyDescent="0.5">
      <c r="A496">
        <v>528.3909912109375</v>
      </c>
      <c r="B496">
        <v>38</v>
      </c>
    </row>
    <row r="497" spans="1:2" x14ac:dyDescent="0.5">
      <c r="A497">
        <v>528.4010009765625</v>
      </c>
      <c r="B497">
        <v>28.25</v>
      </c>
    </row>
    <row r="498" spans="1:2" x14ac:dyDescent="0.5">
      <c r="A498">
        <v>528.4110107421875</v>
      </c>
      <c r="B498">
        <v>19.25</v>
      </c>
    </row>
    <row r="499" spans="1:2" x14ac:dyDescent="0.5">
      <c r="A499">
        <v>528.4210205078125</v>
      </c>
      <c r="B499">
        <v>12</v>
      </c>
    </row>
    <row r="500" spans="1:2" x14ac:dyDescent="0.5">
      <c r="A500">
        <v>528.4310302734375</v>
      </c>
      <c r="B500">
        <v>19.25</v>
      </c>
    </row>
    <row r="501" spans="1:2" x14ac:dyDescent="0.5">
      <c r="A501">
        <v>528.44097900390625</v>
      </c>
      <c r="B501">
        <v>23.75</v>
      </c>
    </row>
    <row r="502" spans="1:2" x14ac:dyDescent="0.5">
      <c r="A502">
        <v>528.45098876953125</v>
      </c>
      <c r="B502">
        <v>37.25</v>
      </c>
    </row>
    <row r="503" spans="1:2" x14ac:dyDescent="0.5">
      <c r="A503">
        <v>528.46099853515625</v>
      </c>
      <c r="B503">
        <v>54.5</v>
      </c>
    </row>
    <row r="504" spans="1:2" x14ac:dyDescent="0.5">
      <c r="A504">
        <v>528.47100830078125</v>
      </c>
      <c r="B504">
        <v>41.5</v>
      </c>
    </row>
    <row r="505" spans="1:2" x14ac:dyDescent="0.5">
      <c r="A505">
        <v>528.48101806640625</v>
      </c>
      <c r="B505">
        <v>27.75</v>
      </c>
    </row>
    <row r="506" spans="1:2" x14ac:dyDescent="0.5">
      <c r="A506">
        <v>528.49102783203125</v>
      </c>
      <c r="B506">
        <v>20.5</v>
      </c>
    </row>
    <row r="507" spans="1:2" x14ac:dyDescent="0.5">
      <c r="A507">
        <v>528.5009765625</v>
      </c>
      <c r="B507">
        <v>8.75</v>
      </c>
    </row>
    <row r="508" spans="1:2" x14ac:dyDescent="0.5">
      <c r="A508">
        <v>528.510986328125</v>
      </c>
      <c r="B508">
        <v>15.25</v>
      </c>
    </row>
    <row r="509" spans="1:2" x14ac:dyDescent="0.5">
      <c r="A509">
        <v>528.52099609375</v>
      </c>
      <c r="B509">
        <v>34</v>
      </c>
    </row>
    <row r="510" spans="1:2" x14ac:dyDescent="0.5">
      <c r="A510">
        <v>528.531005859375</v>
      </c>
      <c r="B510">
        <v>37</v>
      </c>
    </row>
    <row r="511" spans="1:2" x14ac:dyDescent="0.5">
      <c r="A511">
        <v>528.541015625</v>
      </c>
      <c r="B511">
        <v>21.25</v>
      </c>
    </row>
    <row r="512" spans="1:2" x14ac:dyDescent="0.5">
      <c r="A512">
        <v>528.552001953125</v>
      </c>
      <c r="B512">
        <v>11.25</v>
      </c>
    </row>
    <row r="513" spans="1:2" x14ac:dyDescent="0.5">
      <c r="A513">
        <v>528.56201171875</v>
      </c>
      <c r="B513">
        <v>16.25</v>
      </c>
    </row>
    <row r="514" spans="1:2" x14ac:dyDescent="0.5">
      <c r="A514">
        <v>528.572021484375</v>
      </c>
      <c r="B514">
        <v>16</v>
      </c>
    </row>
    <row r="515" spans="1:2" x14ac:dyDescent="0.5">
      <c r="A515">
        <v>528.58197021484375</v>
      </c>
      <c r="B515">
        <v>5.5</v>
      </c>
    </row>
    <row r="516" spans="1:2" x14ac:dyDescent="0.5">
      <c r="A516">
        <v>528.59197998046875</v>
      </c>
      <c r="B516">
        <v>5.25</v>
      </c>
    </row>
    <row r="517" spans="1:2" x14ac:dyDescent="0.5">
      <c r="A517">
        <v>528.60198974609375</v>
      </c>
      <c r="B517">
        <v>14.75</v>
      </c>
    </row>
    <row r="518" spans="1:2" x14ac:dyDescent="0.5">
      <c r="A518">
        <v>528.61199951171875</v>
      </c>
      <c r="B518">
        <v>20</v>
      </c>
    </row>
    <row r="519" spans="1:2" x14ac:dyDescent="0.5">
      <c r="A519">
        <v>528.62200927734375</v>
      </c>
      <c r="B519">
        <v>17</v>
      </c>
    </row>
    <row r="520" spans="1:2" x14ac:dyDescent="0.5">
      <c r="A520">
        <v>528.63201904296875</v>
      </c>
      <c r="B520">
        <v>12</v>
      </c>
    </row>
    <row r="521" spans="1:2" x14ac:dyDescent="0.5">
      <c r="A521">
        <v>528.64202880859375</v>
      </c>
      <c r="B521">
        <v>20</v>
      </c>
    </row>
    <row r="522" spans="1:2" x14ac:dyDescent="0.5">
      <c r="A522">
        <v>528.6519775390625</v>
      </c>
      <c r="B522">
        <v>35.75</v>
      </c>
    </row>
    <row r="523" spans="1:2" x14ac:dyDescent="0.5">
      <c r="A523">
        <v>528.6619873046875</v>
      </c>
      <c r="B523">
        <v>51</v>
      </c>
    </row>
    <row r="524" spans="1:2" x14ac:dyDescent="0.5">
      <c r="A524">
        <v>528.6719970703125</v>
      </c>
      <c r="B524">
        <v>54.5</v>
      </c>
    </row>
    <row r="525" spans="1:2" x14ac:dyDescent="0.5">
      <c r="A525">
        <v>528.6820068359375</v>
      </c>
      <c r="B525">
        <v>39.5</v>
      </c>
    </row>
    <row r="526" spans="1:2" x14ac:dyDescent="0.5">
      <c r="A526">
        <v>528.6920166015625</v>
      </c>
      <c r="B526">
        <v>24</v>
      </c>
    </row>
    <row r="527" spans="1:2" x14ac:dyDescent="0.5">
      <c r="A527">
        <v>528.7020263671875</v>
      </c>
      <c r="B527">
        <v>22</v>
      </c>
    </row>
    <row r="528" spans="1:2" x14ac:dyDescent="0.5">
      <c r="A528">
        <v>528.71197509765625</v>
      </c>
      <c r="B528">
        <v>29</v>
      </c>
    </row>
    <row r="529" spans="1:2" x14ac:dyDescent="0.5">
      <c r="A529">
        <v>528.72198486328125</v>
      </c>
      <c r="B529">
        <v>65</v>
      </c>
    </row>
    <row r="530" spans="1:2" x14ac:dyDescent="0.5">
      <c r="A530">
        <v>528.73199462890625</v>
      </c>
      <c r="B530">
        <v>158</v>
      </c>
    </row>
    <row r="531" spans="1:2" x14ac:dyDescent="0.5">
      <c r="A531">
        <v>528.74200439453125</v>
      </c>
      <c r="B531">
        <v>231</v>
      </c>
    </row>
    <row r="532" spans="1:2" x14ac:dyDescent="0.5">
      <c r="A532">
        <v>528.75201416015625</v>
      </c>
      <c r="B532">
        <v>226.80000305175781</v>
      </c>
    </row>
    <row r="533" spans="1:2" x14ac:dyDescent="0.5">
      <c r="A533">
        <v>528.76202392578125</v>
      </c>
      <c r="B533">
        <v>266.29998779296875</v>
      </c>
    </row>
    <row r="534" spans="1:2" x14ac:dyDescent="0.5">
      <c r="A534">
        <v>528.77197265625</v>
      </c>
      <c r="B534">
        <v>401.5</v>
      </c>
    </row>
    <row r="535" spans="1:2" x14ac:dyDescent="0.5">
      <c r="A535">
        <v>528.781982421875</v>
      </c>
      <c r="B535">
        <v>691.79998779296875</v>
      </c>
    </row>
    <row r="536" spans="1:2" x14ac:dyDescent="0.5">
      <c r="A536">
        <v>528.7919921875</v>
      </c>
      <c r="B536">
        <v>1188</v>
      </c>
    </row>
    <row r="537" spans="1:2" x14ac:dyDescent="0.5">
      <c r="A537">
        <v>528.802001953125</v>
      </c>
      <c r="B537">
        <v>1413</v>
      </c>
    </row>
    <row r="538" spans="1:2" x14ac:dyDescent="0.5">
      <c r="A538">
        <v>528.81201171875</v>
      </c>
      <c r="B538">
        <v>1070</v>
      </c>
    </row>
    <row r="539" spans="1:2" x14ac:dyDescent="0.5">
      <c r="A539">
        <v>528.822998046875</v>
      </c>
      <c r="B539">
        <v>583.20001220703125</v>
      </c>
    </row>
    <row r="540" spans="1:2" x14ac:dyDescent="0.5">
      <c r="A540">
        <v>528.8330078125</v>
      </c>
      <c r="B540">
        <v>320.79998779296875</v>
      </c>
    </row>
    <row r="541" spans="1:2" x14ac:dyDescent="0.5">
      <c r="A541">
        <v>528.843017578125</v>
      </c>
      <c r="B541">
        <v>290</v>
      </c>
    </row>
    <row r="542" spans="1:2" x14ac:dyDescent="0.5">
      <c r="A542">
        <v>528.85302734375</v>
      </c>
      <c r="B542">
        <v>322</v>
      </c>
    </row>
    <row r="543" spans="1:2" x14ac:dyDescent="0.5">
      <c r="A543">
        <v>528.86297607421875</v>
      </c>
      <c r="B543">
        <v>276.29998779296875</v>
      </c>
    </row>
    <row r="544" spans="1:2" x14ac:dyDescent="0.5">
      <c r="A544">
        <v>528.87298583984375</v>
      </c>
      <c r="B544">
        <v>187</v>
      </c>
    </row>
    <row r="545" spans="1:2" x14ac:dyDescent="0.5">
      <c r="A545">
        <v>528.88299560546875</v>
      </c>
      <c r="B545">
        <v>129.30000305175781</v>
      </c>
    </row>
    <row r="546" spans="1:2" x14ac:dyDescent="0.5">
      <c r="A546">
        <v>528.89300537109375</v>
      </c>
      <c r="B546">
        <v>102.5</v>
      </c>
    </row>
    <row r="547" spans="1:2" x14ac:dyDescent="0.5">
      <c r="A547">
        <v>528.90301513671875</v>
      </c>
      <c r="B547">
        <v>72.5</v>
      </c>
    </row>
    <row r="548" spans="1:2" x14ac:dyDescent="0.5">
      <c r="A548">
        <v>528.91302490234375</v>
      </c>
      <c r="B548">
        <v>34</v>
      </c>
    </row>
    <row r="549" spans="1:2" x14ac:dyDescent="0.5">
      <c r="A549">
        <v>528.9229736328125</v>
      </c>
      <c r="B549">
        <v>18.75</v>
      </c>
    </row>
    <row r="550" spans="1:2" x14ac:dyDescent="0.5">
      <c r="A550">
        <v>528.9329833984375</v>
      </c>
      <c r="B550">
        <v>30.25</v>
      </c>
    </row>
    <row r="551" spans="1:2" x14ac:dyDescent="0.5">
      <c r="A551">
        <v>528.9429931640625</v>
      </c>
      <c r="B551">
        <v>45</v>
      </c>
    </row>
    <row r="552" spans="1:2" x14ac:dyDescent="0.5">
      <c r="A552">
        <v>528.9530029296875</v>
      </c>
      <c r="B552">
        <v>85.75</v>
      </c>
    </row>
    <row r="553" spans="1:2" x14ac:dyDescent="0.5">
      <c r="A553">
        <v>528.9630126953125</v>
      </c>
      <c r="B553">
        <v>107</v>
      </c>
    </row>
    <row r="554" spans="1:2" x14ac:dyDescent="0.5">
      <c r="A554">
        <v>528.9730224609375</v>
      </c>
      <c r="B554">
        <v>50.75</v>
      </c>
    </row>
    <row r="555" spans="1:2" x14ac:dyDescent="0.5">
      <c r="A555">
        <v>528.98297119140625</v>
      </c>
      <c r="B555">
        <v>14.25</v>
      </c>
    </row>
    <row r="556" spans="1:2" x14ac:dyDescent="0.5">
      <c r="A556">
        <v>528.99298095703125</v>
      </c>
      <c r="B556">
        <v>39</v>
      </c>
    </row>
    <row r="557" spans="1:2" x14ac:dyDescent="0.5">
      <c r="A557">
        <v>529.00299072265625</v>
      </c>
      <c r="B557">
        <v>60.25</v>
      </c>
    </row>
    <row r="558" spans="1:2" x14ac:dyDescent="0.5">
      <c r="A558">
        <v>529.01300048828125</v>
      </c>
      <c r="B558">
        <v>84.25</v>
      </c>
    </row>
    <row r="559" spans="1:2" x14ac:dyDescent="0.5">
      <c r="A559">
        <v>529.02301025390625</v>
      </c>
      <c r="B559">
        <v>107.69999694824219</v>
      </c>
    </row>
    <row r="560" spans="1:2" x14ac:dyDescent="0.5">
      <c r="A560">
        <v>529.03302001953125</v>
      </c>
      <c r="B560">
        <v>89.25</v>
      </c>
    </row>
    <row r="561" spans="1:2" x14ac:dyDescent="0.5">
      <c r="A561">
        <v>529.04302978515625</v>
      </c>
      <c r="B561">
        <v>57.75</v>
      </c>
    </row>
    <row r="562" spans="1:2" x14ac:dyDescent="0.5">
      <c r="A562">
        <v>529.052978515625</v>
      </c>
      <c r="B562">
        <v>45</v>
      </c>
    </row>
    <row r="563" spans="1:2" x14ac:dyDescent="0.5">
      <c r="A563">
        <v>529.06298828125</v>
      </c>
      <c r="B563">
        <v>63.75</v>
      </c>
    </row>
    <row r="564" spans="1:2" x14ac:dyDescent="0.5">
      <c r="A564">
        <v>529.072998046875</v>
      </c>
      <c r="B564">
        <v>86.75</v>
      </c>
    </row>
    <row r="565" spans="1:2" x14ac:dyDescent="0.5">
      <c r="A565">
        <v>529.0830078125</v>
      </c>
      <c r="B565">
        <v>90</v>
      </c>
    </row>
    <row r="566" spans="1:2" x14ac:dyDescent="0.5">
      <c r="A566">
        <v>529.093994140625</v>
      </c>
      <c r="B566">
        <v>93.75</v>
      </c>
    </row>
    <row r="567" spans="1:2" x14ac:dyDescent="0.5">
      <c r="A567">
        <v>529.10400390625</v>
      </c>
      <c r="B567">
        <v>78.25</v>
      </c>
    </row>
    <row r="568" spans="1:2" x14ac:dyDescent="0.5">
      <c r="A568">
        <v>529.114013671875</v>
      </c>
      <c r="B568">
        <v>49.25</v>
      </c>
    </row>
    <row r="569" spans="1:2" x14ac:dyDescent="0.5">
      <c r="A569">
        <v>529.1240234375</v>
      </c>
      <c r="B569">
        <v>26.75</v>
      </c>
    </row>
    <row r="570" spans="1:2" x14ac:dyDescent="0.5">
      <c r="A570">
        <v>529.13397216796875</v>
      </c>
      <c r="B570">
        <v>8.5</v>
      </c>
    </row>
    <row r="571" spans="1:2" x14ac:dyDescent="0.5">
      <c r="A571">
        <v>529.14398193359375</v>
      </c>
      <c r="B571">
        <v>4.25</v>
      </c>
    </row>
    <row r="572" spans="1:2" x14ac:dyDescent="0.5">
      <c r="A572">
        <v>529.15399169921875</v>
      </c>
      <c r="B572">
        <v>12.75</v>
      </c>
    </row>
    <row r="573" spans="1:2" x14ac:dyDescent="0.5">
      <c r="A573">
        <v>529.16400146484375</v>
      </c>
      <c r="B573">
        <v>21.25</v>
      </c>
    </row>
    <row r="574" spans="1:2" x14ac:dyDescent="0.5">
      <c r="A574">
        <v>529.17401123046875</v>
      </c>
      <c r="B574">
        <v>21.75</v>
      </c>
    </row>
    <row r="575" spans="1:2" x14ac:dyDescent="0.5">
      <c r="A575">
        <v>529.18402099609375</v>
      </c>
      <c r="B575">
        <v>20.75</v>
      </c>
    </row>
    <row r="576" spans="1:2" x14ac:dyDescent="0.5">
      <c r="A576">
        <v>529.1939697265625</v>
      </c>
      <c r="B576">
        <v>25</v>
      </c>
    </row>
    <row r="577" spans="1:2" x14ac:dyDescent="0.5">
      <c r="A577">
        <v>529.2039794921875</v>
      </c>
      <c r="B577">
        <v>23</v>
      </c>
    </row>
    <row r="578" spans="1:2" x14ac:dyDescent="0.5">
      <c r="A578">
        <v>529.2139892578125</v>
      </c>
      <c r="B578">
        <v>11.25</v>
      </c>
    </row>
    <row r="579" spans="1:2" x14ac:dyDescent="0.5">
      <c r="A579">
        <v>529.2239990234375</v>
      </c>
      <c r="B579">
        <v>15.25</v>
      </c>
    </row>
    <row r="580" spans="1:2" x14ac:dyDescent="0.5">
      <c r="A580">
        <v>529.2340087890625</v>
      </c>
      <c r="B580">
        <v>27.25</v>
      </c>
    </row>
    <row r="581" spans="1:2" x14ac:dyDescent="0.5">
      <c r="A581">
        <v>529.2440185546875</v>
      </c>
      <c r="B581">
        <v>30.5</v>
      </c>
    </row>
    <row r="582" spans="1:2" x14ac:dyDescent="0.5">
      <c r="A582">
        <v>529.2540283203125</v>
      </c>
      <c r="B582">
        <v>40.75</v>
      </c>
    </row>
    <row r="583" spans="1:2" x14ac:dyDescent="0.5">
      <c r="A583">
        <v>529.26397705078125</v>
      </c>
      <c r="B583">
        <v>37</v>
      </c>
    </row>
    <row r="584" spans="1:2" x14ac:dyDescent="0.5">
      <c r="A584">
        <v>529.27398681640625</v>
      </c>
      <c r="B584">
        <v>22.25</v>
      </c>
    </row>
    <row r="585" spans="1:2" x14ac:dyDescent="0.5">
      <c r="A585">
        <v>529.28399658203125</v>
      </c>
      <c r="B585">
        <v>91.5</v>
      </c>
    </row>
    <row r="586" spans="1:2" x14ac:dyDescent="0.5">
      <c r="A586">
        <v>529.29400634765625</v>
      </c>
      <c r="B586">
        <v>226.30000305175781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30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2.9703288802981377E-4</v>
      </c>
      <c r="M1">
        <f>I$7*(L$1*J1) + $I$4</f>
        <v>44.267291516365248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2.9886788817515377E-5</v>
      </c>
      <c r="O1">
        <f>I$10*(N$1*J1) + $I$4</f>
        <v>11.338783093898433</v>
      </c>
      <c r="P1">
        <f>IF(ISNUMBER(D1),SUM(M1,O1)-$I$4,"")</f>
        <v>55.606064716477832</v>
      </c>
      <c r="Q1">
        <f>IF(ISNUMBER(P1),P1-E1,"")</f>
        <v>55.606064716477832</v>
      </c>
      <c r="R1">
        <f>IF(ISNUMBER(P1),Q1*Q1,"")</f>
        <v>3092.0344332531208</v>
      </c>
      <c r="S1">
        <f>IF(ISNUMBER(P1),((IF(P1&gt;E1,I$5*(P1-E1),P1-E1)))^2,"")</f>
        <v>3092.0344332531208</v>
      </c>
      <c r="T1">
        <f>IF(ISNUMBER(P1),(M1*D1),"")</f>
        <v>23186.055763090702</v>
      </c>
    </row>
    <row r="2" spans="1:20" ht="14.7" thickTop="1" x14ac:dyDescent="0.5">
      <c r="A2">
        <v>523.44500732421875</v>
      </c>
      <c r="B2">
        <v>24.25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3.35430908203125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6.1045366299869834E-3</v>
      </c>
      <c r="M2">
        <f>I$7*((L$1*J2)+(L$2*J1)) + $I$4</f>
        <v>936.37144594608264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6.9917648943642198E-4</v>
      </c>
      <c r="O2">
        <f>I$10*((N$1*J2)+(N$2*J1)) + $I$4</f>
        <v>272.07524946045402</v>
      </c>
      <c r="P2">
        <f t="shared" ref="P2:P30" si="3">IF(ISNUMBER(D2),SUM(M2,O2)-$I$4,"")</f>
        <v>1208.4466855127509</v>
      </c>
      <c r="Q2">
        <f t="shared" ref="Q2:Q30" si="4">IF(ISNUMBER(P2),P2-E2,"")</f>
        <v>1208.4466855127509</v>
      </c>
      <c r="R2">
        <f t="shared" ref="R2:R30" si="5">IF(ISNUMBER(P2),Q2*Q2,"")</f>
        <v>1460343.3917267537</v>
      </c>
      <c r="S2">
        <f t="shared" ref="S2:S30" si="6">IF(ISNUMBER(P2),((IF(P2&gt;E2,I$5*(P2-E2),P2-E2)))^2,"")</f>
        <v>1460343.3917267537</v>
      </c>
      <c r="T2">
        <f t="shared" ref="T2:T30" si="7">IF(ISNUMBER(P2),(M2*D2),"")</f>
        <v>490915.1911071958</v>
      </c>
    </row>
    <row r="3" spans="1:20" x14ac:dyDescent="0.5">
      <c r="A3">
        <v>523.45501708984375</v>
      </c>
      <c r="B3">
        <v>11.5</v>
      </c>
      <c r="D3">
        <v>524.77398681640625</v>
      </c>
      <c r="E3">
        <v>10960</v>
      </c>
      <c r="F3" s="7" t="s">
        <v>19</v>
      </c>
      <c r="G3" s="8">
        <f>IF(ISBLANK(G2),"",$G$2*$G$6)</f>
        <v>6.7086181640625</v>
      </c>
      <c r="H3" s="21" t="s">
        <v>435</v>
      </c>
      <c r="I3" s="21">
        <v>4.9582169076820835</v>
      </c>
      <c r="J3">
        <f>'hidden params'!J3</f>
        <v>0.20220994369181175</v>
      </c>
      <c r="K3">
        <f t="shared" si="0"/>
        <v>2</v>
      </c>
      <c r="L3">
        <f t="shared" si="1"/>
        <v>5.0077765499627121E-2</v>
      </c>
      <c r="M3">
        <f>I$7*((L$1*J3)+(L$2*J2)+(L$3*J1)) + $I$4</f>
        <v>8018.8507219452313</v>
      </c>
      <c r="N3">
        <f t="shared" si="2"/>
        <v>7.0428284299493505E-3</v>
      </c>
      <c r="O3">
        <f>I$10*((N$1*J3)+(N$2*J2)+(N$3*J1)) + $I$4</f>
        <v>2833.6874476774988</v>
      </c>
      <c r="P3">
        <f t="shared" si="3"/>
        <v>10852.538159728945</v>
      </c>
      <c r="Q3">
        <f t="shared" si="4"/>
        <v>-107.46184027105483</v>
      </c>
      <c r="R3">
        <f t="shared" si="5"/>
        <v>11548.047114441701</v>
      </c>
      <c r="S3">
        <f t="shared" si="6"/>
        <v>11548.047114441701</v>
      </c>
      <c r="T3">
        <f t="shared" si="7"/>
        <v>4208084.2630408164</v>
      </c>
    </row>
    <row r="4" spans="1:20" x14ac:dyDescent="0.5">
      <c r="A4">
        <v>523.46502685546875</v>
      </c>
      <c r="B4">
        <v>6</v>
      </c>
      <c r="D4">
        <v>525.28497314453125</v>
      </c>
      <c r="E4">
        <v>51960</v>
      </c>
      <c r="F4" s="5" t="s">
        <v>26</v>
      </c>
      <c r="G4" s="6">
        <v>526.6522216796875</v>
      </c>
      <c r="H4" t="s">
        <v>11</v>
      </c>
      <c r="I4">
        <v>9.8937858501356364E-6</v>
      </c>
      <c r="J4">
        <f>'hidden params'!J4</f>
        <v>4.9195920044795109E-2</v>
      </c>
      <c r="K4">
        <f t="shared" si="0"/>
        <v>3</v>
      </c>
      <c r="L4">
        <f t="shared" si="1"/>
        <v>0.20468044220335382</v>
      </c>
      <c r="M4">
        <f>I$7*((L$1*J4)+(L$2*J3)+(L$3*J2)+(L$4*J1)) + $I$4</f>
        <v>35175.026389552113</v>
      </c>
      <c r="N4">
        <f t="shared" si="2"/>
        <v>3.9669833630335272E-2</v>
      </c>
      <c r="O4">
        <f>I$10*((N$1*J4)+(N$2*J3)+(N$3*J2)+(N$4*J1)) + $I$4</f>
        <v>16710.311157911954</v>
      </c>
      <c r="P4">
        <f t="shared" si="3"/>
        <v>51885.337537570274</v>
      </c>
      <c r="Q4">
        <f t="shared" si="4"/>
        <v>-74.662462429725565</v>
      </c>
      <c r="R4">
        <f t="shared" si="5"/>
        <v>5574.4832960701815</v>
      </c>
      <c r="S4">
        <f t="shared" si="6"/>
        <v>5574.4832960701815</v>
      </c>
      <c r="T4">
        <f t="shared" si="7"/>
        <v>18476912.792394061</v>
      </c>
    </row>
    <row r="5" spans="1:20" ht="14.7" thickBot="1" x14ac:dyDescent="0.55000000000000004">
      <c r="A5">
        <v>523.4749755859375</v>
      </c>
      <c r="B5">
        <v>23.25</v>
      </c>
      <c r="D5">
        <v>525.78497314453125</v>
      </c>
      <c r="E5">
        <v>142700</v>
      </c>
      <c r="F5" s="9" t="s">
        <v>27</v>
      </c>
      <c r="G5" s="10">
        <f>($G$4-1.00794)*$G$6</f>
        <v>1051.2885633593751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0.41533620990559411</v>
      </c>
      <c r="M5">
        <f>I$7*((L$1*J5)+(L$2*J4)+(L$3*J3)+(L$4*J2)+(L$5*J1)) + $I$4</f>
        <v>81783.983611562086</v>
      </c>
      <c r="N5">
        <f t="shared" si="2"/>
        <v>0.13537203382062485</v>
      </c>
      <c r="O5">
        <f>I$10*((N$1*J5)+(N$2*J4)+(N$3*J3)+(N$4*J2)+(N$5*J1)) + $I$4</f>
        <v>60956.972725678825</v>
      </c>
      <c r="P5">
        <f t="shared" si="3"/>
        <v>142740.95632734711</v>
      </c>
      <c r="Q5">
        <f t="shared" si="4"/>
        <v>40.956327347113984</v>
      </c>
      <c r="R5">
        <f t="shared" si="5"/>
        <v>1677.4207497639568</v>
      </c>
      <c r="S5">
        <f t="shared" si="6"/>
        <v>1677.4207497639568</v>
      </c>
      <c r="T5">
        <f t="shared" si="7"/>
        <v>43000789.626857959</v>
      </c>
    </row>
    <row r="6" spans="1:20" ht="14.7" thickTop="1" x14ac:dyDescent="0.5">
      <c r="A6">
        <v>523.4849853515625</v>
      </c>
      <c r="B6">
        <v>46</v>
      </c>
      <c r="D6">
        <v>526.2860107421875</v>
      </c>
      <c r="E6">
        <v>233800</v>
      </c>
      <c r="F6" t="s">
        <v>28</v>
      </c>
      <c r="G6">
        <v>2</v>
      </c>
      <c r="H6" t="s">
        <v>437</v>
      </c>
      <c r="I6">
        <f>SUM(S1:S30)</f>
        <v>48306230.899048775</v>
      </c>
      <c r="J6">
        <f>'hidden params'!J6</f>
        <v>1.5654537401586068E-3</v>
      </c>
      <c r="K6">
        <f t="shared" si="0"/>
        <v>5</v>
      </c>
      <c r="L6">
        <f t="shared" si="1"/>
        <v>0.3299257898203809</v>
      </c>
      <c r="M6">
        <f>I$7*((L$1*J6)+(L$2*J5)+(L$3*J4)+(L$4*J3)+(L$5*J2)+(L$6*J1)) + $I$4</f>
        <v>92911.556710676174</v>
      </c>
      <c r="N6">
        <f t="shared" si="2"/>
        <v>0.2816218485833849</v>
      </c>
      <c r="O6">
        <f>I$10*((N$1*J6)+(N$2*J5)+(N$3*J4)+(N$4*J3)+(N$5*J2)+(N$6*J1)) + $I$4</f>
        <v>140886.51136730245</v>
      </c>
      <c r="P6">
        <f t="shared" si="3"/>
        <v>233798.06806808483</v>
      </c>
      <c r="Q6">
        <f t="shared" si="4"/>
        <v>-1.9319319151691161</v>
      </c>
      <c r="R6">
        <f t="shared" si="5"/>
        <v>3.7323609248490088</v>
      </c>
      <c r="S6">
        <f t="shared" si="6"/>
        <v>3.7323609248490088</v>
      </c>
      <c r="T6">
        <f t="shared" si="7"/>
        <v>48898052.533108287</v>
      </c>
    </row>
    <row r="7" spans="1:20" x14ac:dyDescent="0.5">
      <c r="A7">
        <v>523.4949951171875</v>
      </c>
      <c r="B7">
        <v>34.25</v>
      </c>
      <c r="D7">
        <v>526.7860107421875</v>
      </c>
      <c r="E7">
        <v>246500</v>
      </c>
      <c r="F7" t="s">
        <v>29</v>
      </c>
      <c r="G7" s="11">
        <v>0.10000000149011612</v>
      </c>
      <c r="H7" s="21" t="s">
        <v>438</v>
      </c>
      <c r="I7" s="21">
        <v>149031.58339199194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43638.511756688909</v>
      </c>
      <c r="N7">
        <f t="shared" si="2"/>
        <v>0.33577188807222641</v>
      </c>
      <c r="O7">
        <f>I$10*((N$1*J7)+(N$2*J6)+(N$3*J5)+(N$4*J4)+(N$5*J3)+(N$6*J2)+(N$7*J1)) + $I$4</f>
        <v>202749.39809689901</v>
      </c>
      <c r="P7">
        <f t="shared" si="3"/>
        <v>246387.90984369413</v>
      </c>
      <c r="Q7">
        <f t="shared" si="4"/>
        <v>-112.09015630587237</v>
      </c>
      <c r="R7">
        <f t="shared" si="5"/>
        <v>12564.203140674899</v>
      </c>
      <c r="S7">
        <f t="shared" si="6"/>
        <v>12564.203140674899</v>
      </c>
      <c r="T7">
        <f t="shared" si="7"/>
        <v>22988157.5230322</v>
      </c>
    </row>
    <row r="8" spans="1:20" x14ac:dyDescent="0.5">
      <c r="A8">
        <v>523.5050048828125</v>
      </c>
      <c r="B8">
        <v>12.25</v>
      </c>
      <c r="D8">
        <v>527.2979736328125</v>
      </c>
      <c r="E8">
        <v>184500</v>
      </c>
      <c r="F8" t="s">
        <v>30</v>
      </c>
      <c r="G8" s="11">
        <v>2.9999999329447746E-2</v>
      </c>
      <c r="H8" s="21" t="s">
        <v>439</v>
      </c>
      <c r="I8" s="21">
        <v>0.80563585863563736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13291.26213802144</v>
      </c>
      <c r="N8">
        <f t="shared" si="2"/>
        <v>0.18734044755790979</v>
      </c>
      <c r="O8">
        <f>I$10*((N$1*J8)+(N$2*J7)+(N$3*J6)+(N$4*J5)+(N$5*J4)+(N$6*J3)+(N$7*J2)+(N$8*J1)) + $I$4</f>
        <v>171910.13961199421</v>
      </c>
      <c r="P8">
        <f t="shared" si="3"/>
        <v>185201.40174012186</v>
      </c>
      <c r="Q8">
        <f t="shared" si="4"/>
        <v>701.40174012185889</v>
      </c>
      <c r="R8">
        <f t="shared" si="5"/>
        <v>491964.40104597167</v>
      </c>
      <c r="S8">
        <f t="shared" si="6"/>
        <v>491964.40104597167</v>
      </c>
      <c r="T8">
        <f t="shared" si="7"/>
        <v>7008455.5924012288</v>
      </c>
    </row>
    <row r="9" spans="1:20" x14ac:dyDescent="0.5">
      <c r="A9">
        <v>523.5150146484375</v>
      </c>
      <c r="B9">
        <v>9</v>
      </c>
      <c r="D9">
        <v>527.79901123046875</v>
      </c>
      <c r="E9">
        <v>85320</v>
      </c>
      <c r="F9" t="s">
        <v>31</v>
      </c>
      <c r="G9">
        <v>6</v>
      </c>
      <c r="H9" t="s">
        <v>445</v>
      </c>
      <c r="I9">
        <f>I3*I8</f>
        <v>3.9945173357221901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3060.2918632679452</v>
      </c>
      <c r="N9">
        <f t="shared" si="2"/>
        <v>1.5396562385391702E-2</v>
      </c>
      <c r="O9">
        <f>I$10*((N$1*J9)+(N$2*J8)+(N$3*J7)+(N$4*J6)+(N$5*J5)+(N$6*J4)+(N$7*J3)+(N$8*J2)+(N$9*J1)) + $I$4</f>
        <v>80085.28833237807</v>
      </c>
      <c r="P9">
        <f t="shared" si="3"/>
        <v>83145.580185752231</v>
      </c>
      <c r="Q9">
        <f t="shared" si="4"/>
        <v>-2174.419814247769</v>
      </c>
      <c r="R9">
        <f t="shared" si="5"/>
        <v>4728101.5285933018</v>
      </c>
      <c r="S9">
        <f t="shared" si="6"/>
        <v>4728101.5285933018</v>
      </c>
      <c r="T9">
        <f t="shared" si="7"/>
        <v>1615219.0195094703</v>
      </c>
    </row>
    <row r="10" spans="1:20" x14ac:dyDescent="0.5">
      <c r="A10">
        <v>523.5250244140625</v>
      </c>
      <c r="B10">
        <v>9.5</v>
      </c>
      <c r="D10">
        <v>528.301025390625</v>
      </c>
      <c r="E10">
        <v>24390</v>
      </c>
      <c r="F10" s="2" t="s">
        <v>22</v>
      </c>
      <c r="G10">
        <v>524.944580078125</v>
      </c>
      <c r="H10" s="22" t="s">
        <v>454</v>
      </c>
      <c r="I10" s="22">
        <v>379390.81610090577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574.10623843172471</v>
      </c>
      <c r="N10">
        <f t="shared" si="2"/>
        <v>0</v>
      </c>
      <c r="O10">
        <f>I$10*((N1*J$10)+(N2*J$9)+(N3*J$8)+(N4*J$7)+(N5*J$6)+(N6*J$5)+(N7*J$4)+(N8*J$3)+(N9*J$2)+(N10*J$1)) + $I$4</f>
        <v>25255.062561588791</v>
      </c>
      <c r="P10">
        <f t="shared" si="3"/>
        <v>25829.168790126732</v>
      </c>
      <c r="Q10">
        <f t="shared" si="4"/>
        <v>1439.1687901267323</v>
      </c>
      <c r="R10">
        <f t="shared" si="5"/>
        <v>2071206.8064748426</v>
      </c>
      <c r="S10">
        <f t="shared" si="6"/>
        <v>2071206.8064748426</v>
      </c>
      <c r="T10">
        <f t="shared" si="7"/>
        <v>303300.91444663482</v>
      </c>
    </row>
    <row r="11" spans="1:20" x14ac:dyDescent="0.5">
      <c r="A11">
        <v>523.53497314453125</v>
      </c>
      <c r="B11">
        <v>7</v>
      </c>
      <c r="D11">
        <f>D10 + (1/$G$6)</f>
        <v>528.801025390625</v>
      </c>
      <c r="E11">
        <v>0</v>
      </c>
      <c r="F11" s="2" t="s">
        <v>32</v>
      </c>
      <c r="G11">
        <v>528.29888916015625</v>
      </c>
      <c r="H11" s="22" t="s">
        <v>455</v>
      </c>
      <c r="I11" s="22">
        <v>0.76460053584426058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91.653113568339705</v>
      </c>
      <c r="N11">
        <f t="shared" si="2"/>
        <v>0</v>
      </c>
      <c r="O11">
        <f t="shared" ref="O11:O30" si="9">I$10*((N2*J$10)+(N3*J$9)+(N4*J$8)+(N5*J$7)+(N6*J$6)+(N7*J$5)+(N8*J$4)+(N9*J$3)+(N10*J$2)+(N11*J$1)) + $I$4</f>
        <v>6075.1138820317774</v>
      </c>
      <c r="P11">
        <f t="shared" si="3"/>
        <v>6166.7669857063311</v>
      </c>
      <c r="Q11">
        <f t="shared" si="4"/>
        <v>6166.7669857063311</v>
      </c>
      <c r="R11">
        <f t="shared" si="5"/>
        <v>38029015.05599755</v>
      </c>
      <c r="S11">
        <f t="shared" si="6"/>
        <v>38029015.05599755</v>
      </c>
      <c r="T11">
        <f t="shared" si="7"/>
        <v>48466.260435181444</v>
      </c>
    </row>
    <row r="12" spans="1:20" x14ac:dyDescent="0.5">
      <c r="A12">
        <v>523.54498291015625</v>
      </c>
      <c r="B12">
        <v>2.75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5.5069740669886853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12.805419003856988</v>
      </c>
      <c r="N12">
        <f t="shared" si="2"/>
        <v>0</v>
      </c>
      <c r="O12">
        <f t="shared" si="9"/>
        <v>1191.7779052335866</v>
      </c>
      <c r="P12">
        <f t="shared" si="3"/>
        <v>1204.5833143436578</v>
      </c>
      <c r="Q12">
        <f t="shared" si="4"/>
        <v>1204.5833143436578</v>
      </c>
      <c r="R12">
        <f t="shared" si="5"/>
        <v>1451020.9611951516</v>
      </c>
      <c r="S12">
        <f t="shared" si="6"/>
        <v>1451020.9611951516</v>
      </c>
      <c r="T12">
        <f t="shared" si="7"/>
        <v>6777.9214092980992</v>
      </c>
    </row>
    <row r="13" spans="1:20" x14ac:dyDescent="0.5">
      <c r="A13">
        <v>523.55499267578125</v>
      </c>
      <c r="B13">
        <v>3.75</v>
      </c>
      <c r="D13">
        <f>D12 + (1/$G$6)</f>
        <v>529.801025390625</v>
      </c>
      <c r="E13">
        <v>0</v>
      </c>
      <c r="F13">
        <v>24650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1.596169537399925</v>
      </c>
      <c r="N13">
        <f t="shared" si="2"/>
        <v>0</v>
      </c>
      <c r="O13">
        <f t="shared" si="9"/>
        <v>198.70070233900228</v>
      </c>
      <c r="P13">
        <f t="shared" si="3"/>
        <v>200.29686198261635</v>
      </c>
      <c r="Q13">
        <f t="shared" si="4"/>
        <v>200.29686198261635</v>
      </c>
      <c r="R13">
        <f t="shared" si="5"/>
        <v>40118.83292008326</v>
      </c>
      <c r="S13">
        <f t="shared" si="6"/>
        <v>40118.83292008326</v>
      </c>
      <c r="T13">
        <f t="shared" si="7"/>
        <v>845.65225761175975</v>
      </c>
    </row>
    <row r="14" spans="1:20" x14ac:dyDescent="0.5">
      <c r="A14">
        <v>523.56500244140625</v>
      </c>
      <c r="B14">
        <v>25</v>
      </c>
      <c r="E14">
        <v>0</v>
      </c>
      <c r="F14">
        <v>24650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0.17910046215616715</v>
      </c>
      <c r="N14">
        <f t="shared" si="2"/>
        <v>0</v>
      </c>
      <c r="O14">
        <f t="shared" si="9"/>
        <v>28.939643350703317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41.75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1.6508951955928799E-2</v>
      </c>
      <c r="N15">
        <f t="shared" si="2"/>
        <v>0</v>
      </c>
      <c r="O15">
        <f t="shared" si="9"/>
        <v>3.7523637131399288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47.75</v>
      </c>
      <c r="E16">
        <v>0</v>
      </c>
      <c r="F16">
        <v>410223267.33008426</v>
      </c>
      <c r="H16" t="s">
        <v>456</v>
      </c>
      <c r="I16">
        <f>I7/(I7+I10)</f>
        <v>0.28203116206847134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9.8937858501356364E-6</v>
      </c>
      <c r="N16">
        <f t="shared" si="2"/>
        <v>0</v>
      </c>
      <c r="O16">
        <f t="shared" si="9"/>
        <v>0.43634092626794341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64.75</v>
      </c>
      <c r="E17">
        <v>0</v>
      </c>
      <c r="F17">
        <v>48306230.949505903</v>
      </c>
      <c r="H17" t="s">
        <v>457</v>
      </c>
      <c r="I17">
        <f>I10/(I10+I7)</f>
        <v>0.71796883793152866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9.8937858501356364E-6</v>
      </c>
      <c r="N17">
        <f t="shared" si="2"/>
        <v>0</v>
      </c>
      <c r="O17">
        <f t="shared" si="9"/>
        <v>4.2668024108860045E-2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55.5</v>
      </c>
      <c r="E18">
        <v>0</v>
      </c>
      <c r="F18">
        <v>48306230.899048775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9.8937858501356364E-6</v>
      </c>
      <c r="N18">
        <f t="shared" si="2"/>
        <v>0</v>
      </c>
      <c r="O18">
        <f t="shared" si="9"/>
        <v>1.9699799035630891E-3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28.75</v>
      </c>
      <c r="E19">
        <v>0</v>
      </c>
      <c r="H19" t="s">
        <v>444</v>
      </c>
      <c r="I19">
        <v>6775.8727249280246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9.8937858501356364E-6</v>
      </c>
      <c r="N19">
        <f t="shared" si="2"/>
        <v>0</v>
      </c>
      <c r="O19">
        <f t="shared" si="9"/>
        <v>9.8937858501356364E-6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33.5</v>
      </c>
      <c r="E20">
        <v>0</v>
      </c>
      <c r="F20">
        <v>0.80563585863563736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9.8937858501356364E-6</v>
      </c>
      <c r="N20">
        <f t="shared" si="2"/>
        <v>0</v>
      </c>
      <c r="O20">
        <f t="shared" si="9"/>
        <v>9.8937858501356364E-6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41.75</v>
      </c>
      <c r="E21">
        <v>0</v>
      </c>
      <c r="F21">
        <v>0.76460053584426058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9.8937858501356364E-6</v>
      </c>
      <c r="N21">
        <f t="shared" si="2"/>
        <v>0</v>
      </c>
      <c r="O21">
        <f t="shared" si="9"/>
        <v>9.8937858501356364E-6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36.75</v>
      </c>
      <c r="E22">
        <v>0</v>
      </c>
      <c r="F22">
        <v>149031.58339199194</v>
      </c>
      <c r="H22" s="22" t="s">
        <v>458</v>
      </c>
      <c r="I22" s="22">
        <v>7.2024198373180139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9.8937858501356364E-6</v>
      </c>
      <c r="N22">
        <f t="shared" si="2"/>
        <v>0</v>
      </c>
      <c r="O22">
        <f t="shared" si="9"/>
        <v>9.8937858501356364E-6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47.25</v>
      </c>
      <c r="E23">
        <v>0</v>
      </c>
      <c r="F23">
        <v>4.9582169076820835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9.8937858501356364E-6</v>
      </c>
      <c r="N23">
        <f t="shared" si="2"/>
        <v>0</v>
      </c>
      <c r="O23">
        <f t="shared" si="9"/>
        <v>9.8937858501356364E-6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50.75</v>
      </c>
      <c r="E24">
        <v>0</v>
      </c>
      <c r="F24">
        <v>7.2024198373180139</v>
      </c>
      <c r="H24" t="s">
        <v>446</v>
      </c>
      <c r="I24">
        <v>410223268.51428765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9.8937858501356364E-6</v>
      </c>
      <c r="N24">
        <f t="shared" si="2"/>
        <v>0</v>
      </c>
      <c r="O24">
        <f t="shared" si="9"/>
        <v>9.8937858501356364E-6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34.75</v>
      </c>
      <c r="E25">
        <v>0</v>
      </c>
      <c r="H25" t="s">
        <v>452</v>
      </c>
      <c r="I25">
        <v>151815807.52616623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9.8937858501356364E-6</v>
      </c>
      <c r="N25">
        <f t="shared" si="2"/>
        <v>0</v>
      </c>
      <c r="O25">
        <f t="shared" si="9"/>
        <v>9.8937858501356364E-6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42.5</v>
      </c>
      <c r="E26">
        <v>0</v>
      </c>
      <c r="H26" t="s">
        <v>453</v>
      </c>
      <c r="I26">
        <v>7.6810392546573425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9.8937858501356364E-6</v>
      </c>
      <c r="N26">
        <f t="shared" si="2"/>
        <v>0</v>
      </c>
      <c r="O26">
        <f t="shared" si="9"/>
        <v>9.8937858501356364E-6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63</v>
      </c>
      <c r="E27">
        <v>0</v>
      </c>
      <c r="H27" t="s">
        <v>474</v>
      </c>
      <c r="I27">
        <f xml:space="preserve"> 1 + 1.5*EXP(-(I22 * 0.000239 * I19))</f>
        <v>1.0000128988107242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9.8937858501356364E-6</v>
      </c>
      <c r="N27">
        <f t="shared" si="2"/>
        <v>0</v>
      </c>
      <c r="O27">
        <f t="shared" si="9"/>
        <v>9.8937858501356364E-6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54</v>
      </c>
      <c r="E28">
        <v>0</v>
      </c>
      <c r="H28" t="s">
        <v>473</v>
      </c>
      <c r="I28">
        <f>(2^0.5)*(ABS((I3*I8)-I22*I11))/((((I3*I8*(1-I8))+(I22*I11*(1-I11))))^0.5)</f>
        <v>1.4856846085848101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9.8937858501356364E-6</v>
      </c>
      <c r="N28">
        <f t="shared" si="2"/>
        <v>0</v>
      </c>
      <c r="O28">
        <f t="shared" si="9"/>
        <v>9.8937858501356364E-6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32.5</v>
      </c>
      <c r="H29" t="s">
        <v>475</v>
      </c>
      <c r="I29">
        <f>(I24-I25)/I25</f>
        <v>1.7021116917853469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9.8937858501356364E-6</v>
      </c>
      <c r="N29">
        <f t="shared" si="2"/>
        <v>0</v>
      </c>
      <c r="O29">
        <f t="shared" si="9"/>
        <v>9.8937858501356364E-6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28.75</v>
      </c>
      <c r="H30" t="s">
        <v>476</v>
      </c>
      <c r="I30">
        <f>(I25-I6)/I6</f>
        <v>2.1427789893902842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9.8937858501356364E-6</v>
      </c>
      <c r="N30">
        <f t="shared" si="2"/>
        <v>0</v>
      </c>
      <c r="O30">
        <f t="shared" si="9"/>
        <v>9.8937858501356364E-6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79.25</v>
      </c>
      <c r="H31" t="s">
        <v>477</v>
      </c>
      <c r="I31">
        <f>(0.25* 0.0058*I22*I19)*EXP(-((I17-0.5)^2)/(2*((0.174318)^2)))</f>
        <v>32.381496192510596</v>
      </c>
    </row>
    <row r="32" spans="1:20" x14ac:dyDescent="0.5">
      <c r="A32">
        <v>523.7449951171875</v>
      </c>
      <c r="B32">
        <v>168.30000305175781</v>
      </c>
      <c r="H32" t="s">
        <v>500</v>
      </c>
      <c r="I32">
        <f xml:space="preserve"> ($R$69 / 100)^-1</f>
        <v>4.4357804304381716</v>
      </c>
    </row>
    <row r="33" spans="1:9" x14ac:dyDescent="0.5">
      <c r="A33">
        <v>523.7550048828125</v>
      </c>
      <c r="B33">
        <v>222.80000305175781</v>
      </c>
      <c r="F33">
        <v>10960</v>
      </c>
      <c r="H33" t="s">
        <v>501</v>
      </c>
      <c r="I33">
        <f xml:space="preserve"> ($R$72 / 100)^-1</f>
        <v>12.356179973291955</v>
      </c>
    </row>
    <row r="34" spans="1:9" x14ac:dyDescent="0.5">
      <c r="A34">
        <v>523.7650146484375</v>
      </c>
      <c r="B34">
        <v>245.30000305175781</v>
      </c>
    </row>
    <row r="35" spans="1:9" ht="14.7" thickBot="1" x14ac:dyDescent="0.55000000000000004">
      <c r="A35">
        <v>523.7750244140625</v>
      </c>
      <c r="B35">
        <v>268</v>
      </c>
    </row>
    <row r="36" spans="1:9" x14ac:dyDescent="0.5">
      <c r="A36">
        <v>523.78497314453125</v>
      </c>
      <c r="B36">
        <v>300.5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304.29998779296875</v>
      </c>
      <c r="G37" s="13" t="s">
        <v>462</v>
      </c>
      <c r="H37">
        <f>AVERAGE(K101:K110)</f>
        <v>4.5261523053652892</v>
      </c>
      <c r="I37" s="19">
        <f>STDEV(K101:K110)</f>
        <v>0.49129759254447186</v>
      </c>
    </row>
    <row r="38" spans="1:9" x14ac:dyDescent="0.5">
      <c r="A38">
        <v>523.80499267578125</v>
      </c>
      <c r="B38">
        <v>311.20001220703125</v>
      </c>
      <c r="G38" s="13" t="s">
        <v>464</v>
      </c>
      <c r="H38">
        <f>AVERAGE(M101:M110)</f>
        <v>5.6404993384288264</v>
      </c>
      <c r="I38" s="19">
        <f>STDEV(M101:M110)</f>
        <v>0.29519748514009742</v>
      </c>
    </row>
    <row r="39" spans="1:9" x14ac:dyDescent="0.5">
      <c r="A39">
        <v>523.81500244140625</v>
      </c>
      <c r="B39">
        <v>439.29998779296875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622.79998779296875</v>
      </c>
      <c r="G40" s="13" t="s">
        <v>509</v>
      </c>
      <c r="H40">
        <f>AVERAGE(Q101:Q110)</f>
        <v>0.59647518512795716</v>
      </c>
      <c r="I40" s="19">
        <f>STDEV(Q101:Q110)</f>
        <v>0.26524819535793082</v>
      </c>
    </row>
    <row r="41" spans="1:9" x14ac:dyDescent="0.5">
      <c r="A41">
        <v>523.83502197265625</v>
      </c>
      <c r="B41">
        <v>797.5</v>
      </c>
      <c r="G41" s="13" t="s">
        <v>510</v>
      </c>
      <c r="H41">
        <f>AVERAGE(R101:R110)</f>
        <v>0.40352481487204284</v>
      </c>
      <c r="I41" s="19">
        <f>STDEV(R101:R110)</f>
        <v>0.2652481953579312</v>
      </c>
    </row>
    <row r="42" spans="1:9" ht="14.7" thickBot="1" x14ac:dyDescent="0.55000000000000004">
      <c r="A42">
        <v>523.844970703125</v>
      </c>
      <c r="B42">
        <v>961.29998779296875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869.70001220703125</v>
      </c>
      <c r="F43">
        <v>128.85373388513341</v>
      </c>
    </row>
    <row r="44" spans="1:9" x14ac:dyDescent="0.5">
      <c r="A44">
        <v>523.864990234375</v>
      </c>
      <c r="B44">
        <v>518</v>
      </c>
      <c r="F44">
        <f xml:space="preserve"> $F$51 / 2</f>
        <v>128.85373388513341</v>
      </c>
    </row>
    <row r="45" spans="1:9" x14ac:dyDescent="0.5">
      <c r="A45">
        <v>523.875</v>
      </c>
      <c r="B45">
        <v>263.5</v>
      </c>
    </row>
    <row r="46" spans="1:9" x14ac:dyDescent="0.5">
      <c r="A46">
        <v>523.885009765625</v>
      </c>
      <c r="B46">
        <v>175.5</v>
      </c>
    </row>
    <row r="47" spans="1:9" x14ac:dyDescent="0.5">
      <c r="A47">
        <v>523.89501953125</v>
      </c>
      <c r="B47">
        <v>112.30000305175781</v>
      </c>
    </row>
    <row r="48" spans="1:9" x14ac:dyDescent="0.5">
      <c r="A48">
        <v>523.905029296875</v>
      </c>
      <c r="B48">
        <v>63</v>
      </c>
    </row>
    <row r="49" spans="1:16" x14ac:dyDescent="0.5">
      <c r="A49">
        <v>523.91497802734375</v>
      </c>
      <c r="B49">
        <v>62</v>
      </c>
    </row>
    <row r="50" spans="1:16" x14ac:dyDescent="0.5">
      <c r="A50">
        <v>523.92498779296875</v>
      </c>
      <c r="B50">
        <v>74.75</v>
      </c>
      <c r="E50" t="s">
        <v>440</v>
      </c>
      <c r="F50">
        <f>MEDIAN(F54:F68)</f>
        <v>144.65000152587891</v>
      </c>
    </row>
    <row r="51" spans="1:16" x14ac:dyDescent="0.5">
      <c r="A51">
        <v>523.93499755859375</v>
      </c>
      <c r="B51">
        <v>99</v>
      </c>
      <c r="E51" t="s">
        <v>441</v>
      </c>
      <c r="F51">
        <f>AVERAGE(F54:F68)</f>
        <v>257.70746777026682</v>
      </c>
    </row>
    <row r="52" spans="1:16" x14ac:dyDescent="0.5">
      <c r="A52">
        <v>523.94500732421875</v>
      </c>
      <c r="B52">
        <v>103</v>
      </c>
      <c r="E52" t="s">
        <v>442</v>
      </c>
      <c r="F52">
        <f>SUM(E$1:E$12)</f>
        <v>980130</v>
      </c>
    </row>
    <row r="53" spans="1:16" x14ac:dyDescent="0.5">
      <c r="A53">
        <v>523.95501708984375</v>
      </c>
      <c r="B53">
        <v>53.75</v>
      </c>
      <c r="E53" t="s">
        <v>443</v>
      </c>
      <c r="F53">
        <f>ABS(F52/F50)</f>
        <v>6775.8727249280246</v>
      </c>
    </row>
    <row r="54" spans="1:16" x14ac:dyDescent="0.5">
      <c r="A54">
        <v>523.96502685546875</v>
      </c>
      <c r="B54">
        <v>22.75</v>
      </c>
      <c r="F54">
        <f>AVERAGE(B1:B10)</f>
        <v>20.6</v>
      </c>
    </row>
    <row r="55" spans="1:16" x14ac:dyDescent="0.5">
      <c r="A55">
        <v>523.9749755859375</v>
      </c>
      <c r="B55">
        <v>37.5</v>
      </c>
      <c r="F55">
        <v>77.75</v>
      </c>
    </row>
    <row r="56" spans="1:16" x14ac:dyDescent="0.5">
      <c r="A56">
        <v>523.9849853515625</v>
      </c>
      <c r="B56">
        <v>59</v>
      </c>
      <c r="F56">
        <v>98.75</v>
      </c>
    </row>
    <row r="57" spans="1:16" x14ac:dyDescent="0.5">
      <c r="A57">
        <v>523.9949951171875</v>
      </c>
      <c r="B57">
        <v>56.25</v>
      </c>
      <c r="F57">
        <v>150.80000305175781</v>
      </c>
    </row>
    <row r="58" spans="1:16" x14ac:dyDescent="0.5">
      <c r="A58">
        <v>524.0050048828125</v>
      </c>
      <c r="B58">
        <v>57.5</v>
      </c>
      <c r="F58">
        <v>172.19999694824219</v>
      </c>
    </row>
    <row r="59" spans="1:16" x14ac:dyDescent="0.5">
      <c r="A59">
        <v>524.0150146484375</v>
      </c>
      <c r="B59">
        <v>77.75</v>
      </c>
      <c r="F59">
        <v>138.5</v>
      </c>
    </row>
    <row r="60" spans="1:16" x14ac:dyDescent="0.5">
      <c r="A60">
        <v>524.0250244140625</v>
      </c>
      <c r="B60">
        <v>72</v>
      </c>
      <c r="F60">
        <v>315.5</v>
      </c>
    </row>
    <row r="61" spans="1:16" x14ac:dyDescent="0.5">
      <c r="A61">
        <v>524.03497314453125</v>
      </c>
      <c r="B61">
        <v>53</v>
      </c>
      <c r="F61">
        <v>284</v>
      </c>
    </row>
    <row r="62" spans="1:16" x14ac:dyDescent="0.5">
      <c r="A62">
        <v>524.04498291015625</v>
      </c>
      <c r="B62">
        <v>52.75</v>
      </c>
      <c r="F62">
        <v>213</v>
      </c>
    </row>
    <row r="63" spans="1:16" x14ac:dyDescent="0.5">
      <c r="A63">
        <v>524.05499267578125</v>
      </c>
      <c r="B63">
        <v>42.5</v>
      </c>
      <c r="F63">
        <v>129.30000305175781</v>
      </c>
    </row>
    <row r="64" spans="1:16" x14ac:dyDescent="0.5">
      <c r="A64">
        <v>524.06500244140625</v>
      </c>
      <c r="B64">
        <v>26.75</v>
      </c>
      <c r="F64">
        <v>55.75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24.25</v>
      </c>
      <c r="F65">
        <v>94</v>
      </c>
      <c r="I65" t="s">
        <v>493</v>
      </c>
      <c r="L65">
        <v>0.99977345261139539</v>
      </c>
      <c r="M65">
        <v>0.99886892819059925</v>
      </c>
      <c r="N65">
        <v>0.99995464023372915</v>
      </c>
      <c r="O65">
        <v>0.99954695654651016</v>
      </c>
      <c r="P65">
        <v>0.99922335407973162</v>
      </c>
    </row>
    <row r="66" spans="1:20" x14ac:dyDescent="0.5">
      <c r="A66">
        <v>524.08502197265625</v>
      </c>
      <c r="B66">
        <v>26</v>
      </c>
      <c r="F66">
        <v>1545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32.75</v>
      </c>
      <c r="F67">
        <f>AVERAGE(B$576:B$586)</f>
        <v>312.754545731978</v>
      </c>
      <c r="I67" t="s">
        <v>478</v>
      </c>
      <c r="J67">
        <v>4.9582169076820835</v>
      </c>
      <c r="K67">
        <v>0.29777067755340492</v>
      </c>
      <c r="L67">
        <v>16.651125451373002</v>
      </c>
      <c r="M67">
        <v>2.3646242515927849</v>
      </c>
      <c r="N67">
        <v>4.2541011421260873</v>
      </c>
      <c r="O67">
        <v>5.6623326732380796</v>
      </c>
      <c r="P67">
        <v>6.8860912666279463E-7</v>
      </c>
      <c r="Q67" t="s">
        <v>486</v>
      </c>
      <c r="R67">
        <v>6.0056000594094563</v>
      </c>
      <c r="S67">
        <v>2.7899372023340094E-5</v>
      </c>
      <c r="T67" t="s">
        <v>486</v>
      </c>
    </row>
    <row r="68" spans="1:20" x14ac:dyDescent="0.5">
      <c r="A68">
        <v>524.10400390625</v>
      </c>
      <c r="B68">
        <v>30</v>
      </c>
      <c r="I68" t="s">
        <v>479</v>
      </c>
      <c r="J68">
        <v>0.80563585863563736</v>
      </c>
      <c r="K68">
        <v>3.2556411099865866E-2</v>
      </c>
      <c r="L68">
        <v>24.745843642420297</v>
      </c>
      <c r="M68">
        <v>2.3646242515927849</v>
      </c>
      <c r="N68">
        <v>0.72865217940407001</v>
      </c>
      <c r="O68">
        <v>0.88261953786720471</v>
      </c>
      <c r="P68">
        <v>4.4864207782151766E-8</v>
      </c>
      <c r="Q68" t="s">
        <v>486</v>
      </c>
      <c r="R68">
        <v>4.0410826741253656</v>
      </c>
      <c r="S68">
        <v>1.8660699492599563E-6</v>
      </c>
      <c r="T68" t="s">
        <v>486</v>
      </c>
    </row>
    <row r="69" spans="1:20" x14ac:dyDescent="0.5">
      <c r="A69">
        <v>524.114990234375</v>
      </c>
      <c r="B69">
        <v>28.5</v>
      </c>
      <c r="I69" t="s">
        <v>480</v>
      </c>
      <c r="J69">
        <v>149031.58339199194</v>
      </c>
      <c r="K69">
        <v>33597.60153350747</v>
      </c>
      <c r="L69">
        <v>4.4357804304381716</v>
      </c>
      <c r="M69">
        <v>2.3646242515927849</v>
      </c>
      <c r="N69">
        <v>69585.880010509238</v>
      </c>
      <c r="O69">
        <v>228477.28677347465</v>
      </c>
      <c r="P69">
        <v>3.0230653504459424E-3</v>
      </c>
      <c r="Q69" t="s">
        <v>486</v>
      </c>
      <c r="R69">
        <v>22.543947241798413</v>
      </c>
      <c r="S69">
        <v>7.2805110194169423E-2</v>
      </c>
      <c r="T69" s="12" t="s">
        <v>492</v>
      </c>
    </row>
    <row r="70" spans="1:20" x14ac:dyDescent="0.5">
      <c r="A70">
        <v>524.125</v>
      </c>
      <c r="B70">
        <v>47.5</v>
      </c>
      <c r="I70" t="s">
        <v>481</v>
      </c>
      <c r="J70">
        <v>7.2024198373180139</v>
      </c>
      <c r="K70">
        <v>0.12298134624550862</v>
      </c>
      <c r="L70">
        <v>58.565140626609889</v>
      </c>
      <c r="M70">
        <v>2.3646242515927849</v>
      </c>
      <c r="N70">
        <v>6.9116151634923551</v>
      </c>
      <c r="O70">
        <v>7.4932245111436728</v>
      </c>
      <c r="P70">
        <v>1.1105704057248719E-10</v>
      </c>
      <c r="Q70" t="s">
        <v>486</v>
      </c>
      <c r="R70">
        <v>1.7075003821396719</v>
      </c>
      <c r="S70">
        <v>4.7036821998731294E-9</v>
      </c>
      <c r="T70" t="s">
        <v>486</v>
      </c>
    </row>
    <row r="71" spans="1:20" x14ac:dyDescent="0.5">
      <c r="A71">
        <v>524.135009765625</v>
      </c>
      <c r="B71">
        <v>47.5</v>
      </c>
      <c r="I71" t="s">
        <v>482</v>
      </c>
      <c r="J71">
        <v>0.76460053584426058</v>
      </c>
      <c r="K71">
        <v>2.6081356876738158E-2</v>
      </c>
      <c r="L71">
        <v>29.315979972123472</v>
      </c>
      <c r="M71">
        <v>2.3646242515927849</v>
      </c>
      <c r="N71">
        <v>0.70292792685907923</v>
      </c>
      <c r="O71">
        <v>0.82627314482944192</v>
      </c>
      <c r="P71">
        <v>1.3838307902631736E-8</v>
      </c>
      <c r="Q71" t="s">
        <v>486</v>
      </c>
      <c r="R71">
        <v>3.4111088933438309</v>
      </c>
      <c r="S71">
        <v>5.7923211689550285E-7</v>
      </c>
      <c r="T71" t="s">
        <v>486</v>
      </c>
    </row>
    <row r="72" spans="1:20" x14ac:dyDescent="0.5">
      <c r="A72">
        <v>524.14398193359375</v>
      </c>
      <c r="B72">
        <v>26.5</v>
      </c>
      <c r="I72" t="s">
        <v>483</v>
      </c>
      <c r="J72">
        <v>379390.81610090577</v>
      </c>
      <c r="K72">
        <v>30704.539503387296</v>
      </c>
      <c r="L72">
        <v>12.356179973291953</v>
      </c>
      <c r="M72">
        <v>2.3646242515927849</v>
      </c>
      <c r="N72">
        <v>306786.11735720746</v>
      </c>
      <c r="O72">
        <v>451995.51484460407</v>
      </c>
      <c r="P72">
        <v>5.2238167720407221E-6</v>
      </c>
      <c r="Q72" t="s">
        <v>486</v>
      </c>
      <c r="R72">
        <v>8.0931161747523355</v>
      </c>
      <c r="S72">
        <v>2.0368193302860868E-4</v>
      </c>
      <c r="T72" t="s">
        <v>486</v>
      </c>
    </row>
    <row r="73" spans="1:20" x14ac:dyDescent="0.5">
      <c r="A73">
        <v>524.15399169921875</v>
      </c>
      <c r="B73">
        <v>28.5</v>
      </c>
    </row>
    <row r="74" spans="1:20" x14ac:dyDescent="0.5">
      <c r="A74">
        <v>524.16400146484375</v>
      </c>
      <c r="B74">
        <v>32</v>
      </c>
    </row>
    <row r="75" spans="1:20" x14ac:dyDescent="0.5">
      <c r="A75">
        <v>524.17401123046875</v>
      </c>
      <c r="B75">
        <v>30.5</v>
      </c>
    </row>
    <row r="76" spans="1:20" x14ac:dyDescent="0.5">
      <c r="A76">
        <v>524.18402099609375</v>
      </c>
      <c r="B76">
        <v>35.75</v>
      </c>
    </row>
    <row r="77" spans="1:20" x14ac:dyDescent="0.5">
      <c r="A77">
        <v>524.1939697265625</v>
      </c>
      <c r="B77">
        <v>25.25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24.5</v>
      </c>
      <c r="I78">
        <f>MIN(I32:I34)</f>
        <v>4.4357804304381716</v>
      </c>
      <c r="J78">
        <f>I30</f>
        <v>2.1427789893902842</v>
      </c>
      <c r="K78">
        <f>I28</f>
        <v>1.4856846085848101</v>
      </c>
    </row>
    <row r="79" spans="1:20" x14ac:dyDescent="0.5">
      <c r="A79">
        <v>524.2139892578125</v>
      </c>
      <c r="B79">
        <v>33.5</v>
      </c>
      <c r="I79">
        <f>8</f>
        <v>8</v>
      </c>
      <c r="J79">
        <f>J80*2</f>
        <v>64.762992385021192</v>
      </c>
      <c r="K79">
        <v>2</v>
      </c>
    </row>
    <row r="80" spans="1:20" x14ac:dyDescent="0.5">
      <c r="A80">
        <v>524.2239990234375</v>
      </c>
      <c r="B80">
        <v>46.25</v>
      </c>
      <c r="I80">
        <f>4</f>
        <v>4</v>
      </c>
      <c r="J80">
        <f>I31</f>
        <v>32.381496192510596</v>
      </c>
      <c r="K80">
        <v>1.5</v>
      </c>
    </row>
    <row r="81" spans="1:11" x14ac:dyDescent="0.5">
      <c r="A81">
        <v>524.2340087890625</v>
      </c>
      <c r="B81">
        <v>90.75</v>
      </c>
      <c r="I81">
        <f>2</f>
        <v>2</v>
      </c>
      <c r="J81">
        <f>J80/2</f>
        <v>16.190748096255298</v>
      </c>
      <c r="K81">
        <v>1</v>
      </c>
    </row>
    <row r="82" spans="1:11" x14ac:dyDescent="0.5">
      <c r="A82">
        <v>524.2440185546875</v>
      </c>
      <c r="B82">
        <v>167.5</v>
      </c>
    </row>
    <row r="83" spans="1:11" x14ac:dyDescent="0.5">
      <c r="A83">
        <v>524.2540283203125</v>
      </c>
      <c r="B83">
        <v>455.29998779296875</v>
      </c>
    </row>
    <row r="84" spans="1:11" x14ac:dyDescent="0.5">
      <c r="A84">
        <v>524.26397705078125</v>
      </c>
      <c r="B84">
        <v>1391</v>
      </c>
    </row>
    <row r="85" spans="1:11" x14ac:dyDescent="0.5">
      <c r="A85">
        <v>524.27398681640625</v>
      </c>
      <c r="B85">
        <v>2318</v>
      </c>
    </row>
    <row r="86" spans="1:11" x14ac:dyDescent="0.5">
      <c r="A86">
        <v>524.28399658203125</v>
      </c>
      <c r="B86">
        <v>1957</v>
      </c>
    </row>
    <row r="87" spans="1:11" x14ac:dyDescent="0.5">
      <c r="A87">
        <v>524.29400634765625</v>
      </c>
      <c r="B87">
        <v>903.5</v>
      </c>
    </row>
    <row r="88" spans="1:11" x14ac:dyDescent="0.5">
      <c r="A88">
        <v>524.30401611328125</v>
      </c>
      <c r="B88">
        <v>299</v>
      </c>
    </row>
    <row r="89" spans="1:11" x14ac:dyDescent="0.5">
      <c r="A89">
        <v>524.31402587890625</v>
      </c>
      <c r="B89">
        <v>144</v>
      </c>
      <c r="I89">
        <v>151815807.52616623</v>
      </c>
    </row>
    <row r="90" spans="1:11" x14ac:dyDescent="0.5">
      <c r="A90">
        <v>524.323974609375</v>
      </c>
      <c r="B90">
        <v>216.5</v>
      </c>
      <c r="H90" t="s">
        <v>505</v>
      </c>
      <c r="I90">
        <f>((MIN(I24:I25)-I6)/(I98-I97))/((I6/(I96-I98)))</f>
        <v>0.7142596631300947</v>
      </c>
    </row>
    <row r="91" spans="1:11" x14ac:dyDescent="0.5">
      <c r="A91">
        <v>524.333984375</v>
      </c>
      <c r="B91">
        <v>559.29998779296875</v>
      </c>
      <c r="H91" t="s">
        <v>506</v>
      </c>
      <c r="I91">
        <f>_xlfn.F.DIST(I90,I96-I97,I96-I98,FALSE)</f>
        <v>0.29336101053182639</v>
      </c>
    </row>
    <row r="92" spans="1:11" x14ac:dyDescent="0.5">
      <c r="A92">
        <v>524.343994140625</v>
      </c>
      <c r="B92">
        <v>1029</v>
      </c>
      <c r="I92">
        <f>ROUND(I91,3-(1+INT(LOG10(I91))))</f>
        <v>0.29299999999999998</v>
      </c>
    </row>
    <row r="93" spans="1:11" x14ac:dyDescent="0.5">
      <c r="A93">
        <v>524.35400390625</v>
      </c>
      <c r="B93">
        <v>1107</v>
      </c>
    </row>
    <row r="94" spans="1:11" x14ac:dyDescent="0.5">
      <c r="A94">
        <v>524.364013671875</v>
      </c>
      <c r="B94">
        <v>693.79998779296875</v>
      </c>
    </row>
    <row r="95" spans="1:11" x14ac:dyDescent="0.5">
      <c r="A95">
        <v>524.3740234375</v>
      </c>
      <c r="B95">
        <v>262.29998779296875</v>
      </c>
      <c r="I95" t="e">
        <f>ROUND(I94,3-(1+INT(LOG10(I94))))</f>
        <v>#NUM!</v>
      </c>
    </row>
    <row r="96" spans="1:11" x14ac:dyDescent="0.5">
      <c r="A96">
        <v>524.38397216796875</v>
      </c>
      <c r="B96">
        <v>81</v>
      </c>
      <c r="H96" t="s">
        <v>504</v>
      </c>
      <c r="I96">
        <v>8</v>
      </c>
    </row>
    <row r="97" spans="1:19" x14ac:dyDescent="0.5">
      <c r="A97">
        <v>524.39398193359375</v>
      </c>
      <c r="B97">
        <v>28.75</v>
      </c>
      <c r="H97" t="s">
        <v>23</v>
      </c>
      <c r="I97">
        <v>4</v>
      </c>
      <c r="J97" t="s">
        <v>468</v>
      </c>
      <c r="K97">
        <f>AVERAGE(K101:K120)</f>
        <v>4.5261523053652892</v>
      </c>
      <c r="L97">
        <f t="shared" ref="L97:P97" si="10">AVERAGE(L101:L120)</f>
        <v>308816.47908473585</v>
      </c>
      <c r="M97">
        <f t="shared" si="10"/>
        <v>5.6404993384288264</v>
      </c>
      <c r="N97">
        <f t="shared" si="10"/>
        <v>210183.83820911683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4.5</v>
      </c>
      <c r="H98" t="s">
        <v>24</v>
      </c>
      <c r="I98">
        <v>7</v>
      </c>
      <c r="J98" t="s">
        <v>469</v>
      </c>
      <c r="K98">
        <f>K99/AVERAGE(K101:K120)</f>
        <v>0.10854641191859341</v>
      </c>
      <c r="L98">
        <f t="shared" ref="L98:P98" si="11">L99/AVERAGE(L101:L120)</f>
        <v>0.44214639532503575</v>
      </c>
      <c r="M98">
        <f t="shared" si="11"/>
        <v>5.2335346115353919E-2</v>
      </c>
      <c r="N98">
        <f t="shared" si="11"/>
        <v>0.66319150556624629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3</v>
      </c>
      <c r="H99" t="s">
        <v>1</v>
      </c>
      <c r="I99">
        <v>10</v>
      </c>
      <c r="J99" t="s">
        <v>460</v>
      </c>
      <c r="K99">
        <f>STDEV(K101:K120)</f>
        <v>0.49129759254447186</v>
      </c>
      <c r="L99">
        <f t="shared" ref="L99:P99" si="12">STDEV(L101:L120)</f>
        <v>136542.09304428526</v>
      </c>
      <c r="M99">
        <f t="shared" si="12"/>
        <v>0.29519748514009742</v>
      </c>
      <c r="N99">
        <f t="shared" si="12"/>
        <v>139392.13610759651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7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14.75</v>
      </c>
      <c r="J101">
        <v>1</v>
      </c>
      <c r="K101">
        <v>4.6252908027447743</v>
      </c>
      <c r="L101">
        <v>220770.10616532608</v>
      </c>
      <c r="M101">
        <v>5.4014868503999844</v>
      </c>
      <c r="N101">
        <v>278644.05183886044</v>
      </c>
      <c r="Q101">
        <f>L101/SUM(P101,N101,L101)</f>
        <v>0.44205816480572302</v>
      </c>
      <c r="R101">
        <f>N101/SUM(P101,N101,L101)</f>
        <v>0.55794183519427698</v>
      </c>
      <c r="S101">
        <f>P101/SUM(P101,N101,L101)</f>
        <v>0</v>
      </c>
    </row>
    <row r="102" spans="1:19" x14ac:dyDescent="0.5">
      <c r="A102">
        <v>524.4439697265625</v>
      </c>
      <c r="B102">
        <v>28.25</v>
      </c>
      <c r="J102">
        <v>2</v>
      </c>
      <c r="K102">
        <v>4.7609450194371234</v>
      </c>
      <c r="L102">
        <v>323385.12782362802</v>
      </c>
      <c r="M102">
        <v>5.3282363544044111</v>
      </c>
      <c r="N102">
        <v>189672.68581970333</v>
      </c>
      <c r="Q102">
        <f t="shared" ref="Q102:Q120" si="13">L102/SUM(P102,N102,L102)</f>
        <v>0.63030933205597683</v>
      </c>
      <c r="R102">
        <f t="shared" ref="R102:R120" si="14">N102/SUM(P102,N102,L102)</f>
        <v>0.36969066794402317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35.75</v>
      </c>
      <c r="J103">
        <v>3</v>
      </c>
      <c r="K103">
        <v>3.3813535249340361</v>
      </c>
      <c r="L103">
        <v>50056.791960615825</v>
      </c>
      <c r="M103">
        <v>5.2478005430530335</v>
      </c>
      <c r="N103">
        <v>477601.61012897413</v>
      </c>
      <c r="Q103">
        <f t="shared" si="13"/>
        <v>9.4865905218954119E-2</v>
      </c>
      <c r="R103">
        <f t="shared" si="14"/>
        <v>0.90513409478104589</v>
      </c>
      <c r="S103">
        <f t="shared" si="15"/>
        <v>0</v>
      </c>
    </row>
    <row r="104" spans="1:19" x14ac:dyDescent="0.5">
      <c r="A104">
        <v>524.4639892578125</v>
      </c>
      <c r="B104">
        <v>36.75</v>
      </c>
      <c r="J104">
        <v>4</v>
      </c>
      <c r="K104">
        <v>4.3906962414438997</v>
      </c>
      <c r="L104">
        <v>269588.18785576418</v>
      </c>
      <c r="M104">
        <v>5.8076768686204323</v>
      </c>
      <c r="N104">
        <v>239303.30919521936</v>
      </c>
      <c r="Q104">
        <f t="shared" si="13"/>
        <v>0.52975573264246412</v>
      </c>
      <c r="R104">
        <f t="shared" si="14"/>
        <v>0.47024426735753583</v>
      </c>
      <c r="S104">
        <f t="shared" si="15"/>
        <v>0</v>
      </c>
    </row>
    <row r="105" spans="1:19" x14ac:dyDescent="0.5">
      <c r="A105">
        <v>524.4739990234375</v>
      </c>
      <c r="B105">
        <v>35.25</v>
      </c>
      <c r="J105">
        <v>5</v>
      </c>
      <c r="K105">
        <v>4.9546989486139639</v>
      </c>
      <c r="L105">
        <v>442506.49122110294</v>
      </c>
      <c r="M105">
        <v>5.9374358333748987</v>
      </c>
      <c r="N105">
        <v>50685.093203804056</v>
      </c>
      <c r="Q105">
        <f t="shared" si="13"/>
        <v>0.89723041754066801</v>
      </c>
      <c r="R105">
        <f t="shared" si="14"/>
        <v>0.10276958245933196</v>
      </c>
      <c r="S105">
        <f t="shared" si="15"/>
        <v>0</v>
      </c>
    </row>
    <row r="106" spans="1:19" x14ac:dyDescent="0.5">
      <c r="A106">
        <v>524.4840087890625</v>
      </c>
      <c r="B106">
        <v>31</v>
      </c>
      <c r="J106">
        <v>6</v>
      </c>
      <c r="K106">
        <v>4.8323417735036163</v>
      </c>
      <c r="L106">
        <v>370243.73908537516</v>
      </c>
      <c r="M106">
        <v>5.3630753673221285</v>
      </c>
      <c r="N106">
        <v>176267.99113064902</v>
      </c>
      <c r="Q106">
        <f t="shared" si="13"/>
        <v>0.67746714043818579</v>
      </c>
      <c r="R106">
        <f t="shared" si="14"/>
        <v>0.32253285956181421</v>
      </c>
      <c r="S106">
        <f t="shared" si="15"/>
        <v>0</v>
      </c>
    </row>
    <row r="107" spans="1:19" x14ac:dyDescent="0.5">
      <c r="A107">
        <v>524.4940185546875</v>
      </c>
      <c r="B107">
        <v>23.75</v>
      </c>
      <c r="J107">
        <v>7</v>
      </c>
      <c r="K107">
        <v>4.7163324701411602</v>
      </c>
      <c r="L107">
        <v>426721.17257321434</v>
      </c>
      <c r="M107">
        <v>5.9374358333748987</v>
      </c>
      <c r="N107">
        <v>90561.098374545327</v>
      </c>
      <c r="Q107">
        <f t="shared" si="13"/>
        <v>0.82492905042227693</v>
      </c>
      <c r="R107">
        <f t="shared" si="14"/>
        <v>0.1750709495777231</v>
      </c>
      <c r="S107">
        <f t="shared" si="15"/>
        <v>0</v>
      </c>
    </row>
    <row r="108" spans="1:19" x14ac:dyDescent="0.5">
      <c r="A108">
        <v>524.5040283203125</v>
      </c>
      <c r="B108">
        <v>31.75</v>
      </c>
      <c r="J108">
        <v>8</v>
      </c>
      <c r="K108">
        <v>4.681522926788328</v>
      </c>
      <c r="L108">
        <v>361172.89093660063</v>
      </c>
      <c r="M108">
        <v>5.9374358333748987</v>
      </c>
      <c r="N108">
        <v>172071.82240706135</v>
      </c>
      <c r="Q108">
        <f t="shared" si="13"/>
        <v>0.67731171430073667</v>
      </c>
      <c r="R108">
        <f t="shared" si="14"/>
        <v>0.32268828569926328</v>
      </c>
      <c r="S108">
        <f t="shared" si="15"/>
        <v>0</v>
      </c>
    </row>
    <row r="109" spans="1:19" x14ac:dyDescent="0.5">
      <c r="A109">
        <v>524.51397705078125</v>
      </c>
      <c r="B109">
        <v>66</v>
      </c>
      <c r="J109">
        <v>9</v>
      </c>
      <c r="K109">
        <v>4.9238240103238002</v>
      </c>
      <c r="L109">
        <v>474688.69983373972</v>
      </c>
      <c r="M109">
        <v>5.9374358333748987</v>
      </c>
      <c r="N109">
        <v>47639.903891445421</v>
      </c>
      <c r="Q109">
        <f t="shared" si="13"/>
        <v>0.90879323178611449</v>
      </c>
      <c r="R109">
        <f t="shared" si="14"/>
        <v>9.1206768213885514E-2</v>
      </c>
      <c r="S109">
        <f t="shared" si="15"/>
        <v>0</v>
      </c>
    </row>
    <row r="110" spans="1:19" x14ac:dyDescent="0.5">
      <c r="A110">
        <v>524.52398681640625</v>
      </c>
      <c r="B110">
        <v>98.75</v>
      </c>
      <c r="J110">
        <v>10</v>
      </c>
      <c r="K110">
        <v>3.9945173357221901</v>
      </c>
      <c r="L110">
        <v>149031.58339199194</v>
      </c>
      <c r="M110">
        <v>5.5069740669886853</v>
      </c>
      <c r="N110">
        <v>379390.81610090577</v>
      </c>
      <c r="Q110">
        <f t="shared" si="13"/>
        <v>0.28203116206847134</v>
      </c>
      <c r="R110">
        <f t="shared" si="14"/>
        <v>0.71796883793152866</v>
      </c>
      <c r="S110">
        <f t="shared" si="15"/>
        <v>0</v>
      </c>
    </row>
    <row r="111" spans="1:19" x14ac:dyDescent="0.5">
      <c r="A111">
        <v>524.53399658203125</v>
      </c>
      <c r="B111">
        <v>96.25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67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42.5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32.5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49.25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59.25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40.5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35.5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38.75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34.75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46.5</v>
      </c>
    </row>
    <row r="122" spans="1:19" x14ac:dyDescent="0.5">
      <c r="A122">
        <v>524.64398193359375</v>
      </c>
      <c r="B122">
        <v>66</v>
      </c>
    </row>
    <row r="123" spans="1:19" x14ac:dyDescent="0.5">
      <c r="A123">
        <v>524.65399169921875</v>
      </c>
      <c r="B123">
        <v>86.5</v>
      </c>
    </row>
    <row r="124" spans="1:19" x14ac:dyDescent="0.5">
      <c r="A124">
        <v>524.66400146484375</v>
      </c>
      <c r="B124">
        <v>121.19999694824219</v>
      </c>
    </row>
    <row r="125" spans="1:19" x14ac:dyDescent="0.5">
      <c r="A125">
        <v>524.67401123046875</v>
      </c>
      <c r="B125">
        <v>162.5</v>
      </c>
    </row>
    <row r="126" spans="1:19" x14ac:dyDescent="0.5">
      <c r="A126">
        <v>524.68402099609375</v>
      </c>
      <c r="B126">
        <v>161.30000305175781</v>
      </c>
    </row>
    <row r="127" spans="1:19" x14ac:dyDescent="0.5">
      <c r="A127">
        <v>524.6939697265625</v>
      </c>
      <c r="B127">
        <v>87</v>
      </c>
    </row>
    <row r="128" spans="1:19" x14ac:dyDescent="0.5">
      <c r="A128">
        <v>524.7039794921875</v>
      </c>
      <c r="B128">
        <v>32</v>
      </c>
    </row>
    <row r="129" spans="1:2" x14ac:dyDescent="0.5">
      <c r="A129">
        <v>524.7139892578125</v>
      </c>
      <c r="B129">
        <v>55.25</v>
      </c>
    </row>
    <row r="130" spans="1:2" x14ac:dyDescent="0.5">
      <c r="A130">
        <v>524.7239990234375</v>
      </c>
      <c r="B130">
        <v>100</v>
      </c>
    </row>
    <row r="131" spans="1:2" x14ac:dyDescent="0.5">
      <c r="A131">
        <v>524.7340087890625</v>
      </c>
      <c r="B131">
        <v>143</v>
      </c>
    </row>
    <row r="132" spans="1:2" x14ac:dyDescent="0.5">
      <c r="A132">
        <v>524.7440185546875</v>
      </c>
      <c r="B132">
        <v>319</v>
      </c>
    </row>
    <row r="133" spans="1:2" x14ac:dyDescent="0.5">
      <c r="A133">
        <v>524.7540283203125</v>
      </c>
      <c r="B133">
        <v>1691</v>
      </c>
    </row>
    <row r="134" spans="1:2" x14ac:dyDescent="0.5">
      <c r="A134">
        <v>524.76397705078125</v>
      </c>
      <c r="B134">
        <v>6067</v>
      </c>
    </row>
    <row r="135" spans="1:2" x14ac:dyDescent="0.5">
      <c r="A135">
        <v>524.77398681640625</v>
      </c>
      <c r="B135">
        <v>10960</v>
      </c>
    </row>
    <row r="136" spans="1:2" x14ac:dyDescent="0.5">
      <c r="A136">
        <v>524.78399658203125</v>
      </c>
      <c r="B136">
        <v>10740</v>
      </c>
    </row>
    <row r="137" spans="1:2" x14ac:dyDescent="0.5">
      <c r="A137">
        <v>524.79400634765625</v>
      </c>
      <c r="B137">
        <v>6205</v>
      </c>
    </row>
    <row r="138" spans="1:2" x14ac:dyDescent="0.5">
      <c r="A138">
        <v>524.80401611328125</v>
      </c>
      <c r="B138">
        <v>2400</v>
      </c>
    </row>
    <row r="139" spans="1:2" x14ac:dyDescent="0.5">
      <c r="A139">
        <v>524.81402587890625</v>
      </c>
      <c r="B139">
        <v>904.29998779296875</v>
      </c>
    </row>
    <row r="140" spans="1:2" x14ac:dyDescent="0.5">
      <c r="A140">
        <v>524.823974609375</v>
      </c>
      <c r="B140">
        <v>682.5</v>
      </c>
    </row>
    <row r="141" spans="1:2" x14ac:dyDescent="0.5">
      <c r="A141">
        <v>524.833984375</v>
      </c>
      <c r="B141">
        <v>920</v>
      </c>
    </row>
    <row r="142" spans="1:2" x14ac:dyDescent="0.5">
      <c r="A142">
        <v>524.843994140625</v>
      </c>
      <c r="B142">
        <v>1289</v>
      </c>
    </row>
    <row r="143" spans="1:2" x14ac:dyDescent="0.5">
      <c r="A143">
        <v>524.85400390625</v>
      </c>
      <c r="B143">
        <v>1372</v>
      </c>
    </row>
    <row r="144" spans="1:2" x14ac:dyDescent="0.5">
      <c r="A144">
        <v>524.864013671875</v>
      </c>
      <c r="B144">
        <v>1002</v>
      </c>
    </row>
    <row r="145" spans="1:2" x14ac:dyDescent="0.5">
      <c r="A145">
        <v>524.8740234375</v>
      </c>
      <c r="B145">
        <v>538.79998779296875</v>
      </c>
    </row>
    <row r="146" spans="1:2" x14ac:dyDescent="0.5">
      <c r="A146">
        <v>524.88397216796875</v>
      </c>
      <c r="B146">
        <v>243</v>
      </c>
    </row>
    <row r="147" spans="1:2" x14ac:dyDescent="0.5">
      <c r="A147">
        <v>524.89398193359375</v>
      </c>
      <c r="B147">
        <v>138.5</v>
      </c>
    </row>
    <row r="148" spans="1:2" x14ac:dyDescent="0.5">
      <c r="A148">
        <v>524.90399169921875</v>
      </c>
      <c r="B148">
        <v>125.80000305175781</v>
      </c>
    </row>
    <row r="149" spans="1:2" x14ac:dyDescent="0.5">
      <c r="A149">
        <v>524.91400146484375</v>
      </c>
      <c r="B149">
        <v>107.69999694824219</v>
      </c>
    </row>
    <row r="150" spans="1:2" x14ac:dyDescent="0.5">
      <c r="A150">
        <v>524.92401123046875</v>
      </c>
      <c r="B150">
        <v>113</v>
      </c>
    </row>
    <row r="151" spans="1:2" x14ac:dyDescent="0.5">
      <c r="A151">
        <v>524.93402099609375</v>
      </c>
      <c r="B151">
        <v>110.5</v>
      </c>
    </row>
    <row r="152" spans="1:2" x14ac:dyDescent="0.5">
      <c r="A152">
        <v>524.9439697265625</v>
      </c>
      <c r="B152">
        <v>68.5</v>
      </c>
    </row>
    <row r="153" spans="1:2" x14ac:dyDescent="0.5">
      <c r="A153">
        <v>524.9539794921875</v>
      </c>
      <c r="B153">
        <v>68.5</v>
      </c>
    </row>
    <row r="154" spans="1:2" x14ac:dyDescent="0.5">
      <c r="A154">
        <v>524.9639892578125</v>
      </c>
      <c r="B154">
        <v>124.19999694824219</v>
      </c>
    </row>
    <row r="155" spans="1:2" x14ac:dyDescent="0.5">
      <c r="A155">
        <v>524.9739990234375</v>
      </c>
      <c r="B155">
        <v>148</v>
      </c>
    </row>
    <row r="156" spans="1:2" x14ac:dyDescent="0.5">
      <c r="A156">
        <v>524.9840087890625</v>
      </c>
      <c r="B156">
        <v>145.80000305175781</v>
      </c>
    </row>
    <row r="157" spans="1:2" x14ac:dyDescent="0.5">
      <c r="A157">
        <v>524.9940185546875</v>
      </c>
      <c r="B157">
        <v>163.80000305175781</v>
      </c>
    </row>
    <row r="158" spans="1:2" x14ac:dyDescent="0.5">
      <c r="A158">
        <v>525.0040283203125</v>
      </c>
      <c r="B158">
        <v>158.5</v>
      </c>
    </row>
    <row r="159" spans="1:2" x14ac:dyDescent="0.5">
      <c r="A159">
        <v>525.01397705078125</v>
      </c>
      <c r="B159">
        <v>147.5</v>
      </c>
    </row>
    <row r="160" spans="1:2" x14ac:dyDescent="0.5">
      <c r="A160">
        <v>525.02398681640625</v>
      </c>
      <c r="B160">
        <v>150.80000305175781</v>
      </c>
    </row>
    <row r="161" spans="1:2" x14ac:dyDescent="0.5">
      <c r="A161">
        <v>525.03399658203125</v>
      </c>
      <c r="B161">
        <v>134.69999694824219</v>
      </c>
    </row>
    <row r="162" spans="1:2" x14ac:dyDescent="0.5">
      <c r="A162">
        <v>525.04400634765625</v>
      </c>
      <c r="B162">
        <v>126.5</v>
      </c>
    </row>
    <row r="163" spans="1:2" x14ac:dyDescent="0.5">
      <c r="A163">
        <v>525.05401611328125</v>
      </c>
      <c r="B163">
        <v>135</v>
      </c>
    </row>
    <row r="164" spans="1:2" x14ac:dyDescent="0.5">
      <c r="A164">
        <v>525.06402587890625</v>
      </c>
      <c r="B164">
        <v>169</v>
      </c>
    </row>
    <row r="165" spans="1:2" x14ac:dyDescent="0.5">
      <c r="A165">
        <v>525.073974609375</v>
      </c>
      <c r="B165">
        <v>195.80000305175781</v>
      </c>
    </row>
    <row r="166" spans="1:2" x14ac:dyDescent="0.5">
      <c r="A166">
        <v>525.083984375</v>
      </c>
      <c r="B166">
        <v>182.69999694824219</v>
      </c>
    </row>
    <row r="167" spans="1:2" x14ac:dyDescent="0.5">
      <c r="A167">
        <v>525.093994140625</v>
      </c>
      <c r="B167">
        <v>143.80000305175781</v>
      </c>
    </row>
    <row r="168" spans="1:2" x14ac:dyDescent="0.5">
      <c r="A168">
        <v>525.10400390625</v>
      </c>
      <c r="B168">
        <v>96</v>
      </c>
    </row>
    <row r="169" spans="1:2" x14ac:dyDescent="0.5">
      <c r="A169">
        <v>525.114013671875</v>
      </c>
      <c r="B169">
        <v>84.75</v>
      </c>
    </row>
    <row r="170" spans="1:2" x14ac:dyDescent="0.5">
      <c r="A170">
        <v>525.1240234375</v>
      </c>
      <c r="B170">
        <v>98.25</v>
      </c>
    </row>
    <row r="171" spans="1:2" x14ac:dyDescent="0.5">
      <c r="A171">
        <v>525.13397216796875</v>
      </c>
      <c r="B171">
        <v>87.25</v>
      </c>
    </row>
    <row r="172" spans="1:2" x14ac:dyDescent="0.5">
      <c r="A172">
        <v>525.14398193359375</v>
      </c>
      <c r="B172">
        <v>73.5</v>
      </c>
    </row>
    <row r="173" spans="1:2" x14ac:dyDescent="0.5">
      <c r="A173">
        <v>525.15399169921875</v>
      </c>
      <c r="B173">
        <v>68.5</v>
      </c>
    </row>
    <row r="174" spans="1:2" x14ac:dyDescent="0.5">
      <c r="A174">
        <v>525.16400146484375</v>
      </c>
      <c r="B174">
        <v>62.5</v>
      </c>
    </row>
    <row r="175" spans="1:2" x14ac:dyDescent="0.5">
      <c r="A175">
        <v>525.17401123046875</v>
      </c>
      <c r="B175">
        <v>91.25</v>
      </c>
    </row>
    <row r="176" spans="1:2" x14ac:dyDescent="0.5">
      <c r="A176">
        <v>525.18499755859375</v>
      </c>
      <c r="B176">
        <v>106.30000305175781</v>
      </c>
    </row>
    <row r="177" spans="1:2" x14ac:dyDescent="0.5">
      <c r="A177">
        <v>525.19500732421875</v>
      </c>
      <c r="B177">
        <v>101.30000305175781</v>
      </c>
    </row>
    <row r="178" spans="1:2" x14ac:dyDescent="0.5">
      <c r="A178">
        <v>525.2039794921875</v>
      </c>
      <c r="B178">
        <v>118</v>
      </c>
    </row>
    <row r="179" spans="1:2" x14ac:dyDescent="0.5">
      <c r="A179">
        <v>525.2139892578125</v>
      </c>
      <c r="B179">
        <v>114.80000305175781</v>
      </c>
    </row>
    <row r="180" spans="1:2" x14ac:dyDescent="0.5">
      <c r="A180">
        <v>525.2239990234375</v>
      </c>
      <c r="B180">
        <v>130.30000305175781</v>
      </c>
    </row>
    <row r="181" spans="1:2" x14ac:dyDescent="0.5">
      <c r="A181">
        <v>525.2340087890625</v>
      </c>
      <c r="B181">
        <v>215</v>
      </c>
    </row>
    <row r="182" spans="1:2" x14ac:dyDescent="0.5">
      <c r="A182">
        <v>525.2449951171875</v>
      </c>
      <c r="B182">
        <v>663.79998779296875</v>
      </c>
    </row>
    <row r="183" spans="1:2" x14ac:dyDescent="0.5">
      <c r="A183">
        <v>525.2550048828125</v>
      </c>
      <c r="B183">
        <v>3481</v>
      </c>
    </row>
    <row r="184" spans="1:2" x14ac:dyDescent="0.5">
      <c r="A184">
        <v>525.2650146484375</v>
      </c>
      <c r="B184">
        <v>16960</v>
      </c>
    </row>
    <row r="185" spans="1:2" x14ac:dyDescent="0.5">
      <c r="A185">
        <v>525.2750244140625</v>
      </c>
      <c r="B185">
        <v>42210</v>
      </c>
    </row>
    <row r="186" spans="1:2" x14ac:dyDescent="0.5">
      <c r="A186">
        <v>525.28497314453125</v>
      </c>
      <c r="B186">
        <v>51960</v>
      </c>
    </row>
    <row r="187" spans="1:2" x14ac:dyDescent="0.5">
      <c r="A187">
        <v>525.29400634765625</v>
      </c>
      <c r="B187">
        <v>31960</v>
      </c>
    </row>
    <row r="188" spans="1:2" x14ac:dyDescent="0.5">
      <c r="A188">
        <v>525.30499267578125</v>
      </c>
      <c r="B188">
        <v>9603</v>
      </c>
    </row>
    <row r="189" spans="1:2" x14ac:dyDescent="0.5">
      <c r="A189">
        <v>525.31500244140625</v>
      </c>
      <c r="B189">
        <v>1700</v>
      </c>
    </row>
    <row r="190" spans="1:2" x14ac:dyDescent="0.5">
      <c r="A190">
        <v>525.32501220703125</v>
      </c>
      <c r="B190">
        <v>501.5</v>
      </c>
    </row>
    <row r="191" spans="1:2" x14ac:dyDescent="0.5">
      <c r="A191">
        <v>525.33502197265625</v>
      </c>
      <c r="B191">
        <v>414.79998779296875</v>
      </c>
    </row>
    <row r="192" spans="1:2" x14ac:dyDescent="0.5">
      <c r="A192">
        <v>525.344970703125</v>
      </c>
      <c r="B192">
        <v>627</v>
      </c>
    </row>
    <row r="193" spans="1:2" x14ac:dyDescent="0.5">
      <c r="A193">
        <v>525.35498046875</v>
      </c>
      <c r="B193">
        <v>849.79998779296875</v>
      </c>
    </row>
    <row r="194" spans="1:2" x14ac:dyDescent="0.5">
      <c r="A194">
        <v>525.364990234375</v>
      </c>
      <c r="B194">
        <v>691.20001220703125</v>
      </c>
    </row>
    <row r="195" spans="1:2" x14ac:dyDescent="0.5">
      <c r="A195">
        <v>525.375</v>
      </c>
      <c r="B195">
        <v>354.29998779296875</v>
      </c>
    </row>
    <row r="196" spans="1:2" x14ac:dyDescent="0.5">
      <c r="A196">
        <v>525.385009765625</v>
      </c>
      <c r="B196">
        <v>175.5</v>
      </c>
    </row>
    <row r="197" spans="1:2" x14ac:dyDescent="0.5">
      <c r="A197">
        <v>525.39501953125</v>
      </c>
      <c r="B197">
        <v>109.69999694824219</v>
      </c>
    </row>
    <row r="198" spans="1:2" x14ac:dyDescent="0.5">
      <c r="A198">
        <v>525.405029296875</v>
      </c>
      <c r="B198">
        <v>84.5</v>
      </c>
    </row>
    <row r="199" spans="1:2" x14ac:dyDescent="0.5">
      <c r="A199">
        <v>525.41497802734375</v>
      </c>
      <c r="B199">
        <v>80.75</v>
      </c>
    </row>
    <row r="200" spans="1:2" x14ac:dyDescent="0.5">
      <c r="A200">
        <v>525.42498779296875</v>
      </c>
      <c r="B200">
        <v>126.80000305175781</v>
      </c>
    </row>
    <row r="201" spans="1:2" x14ac:dyDescent="0.5">
      <c r="A201">
        <v>525.43499755859375</v>
      </c>
      <c r="B201">
        <v>173.80000305175781</v>
      </c>
    </row>
    <row r="202" spans="1:2" x14ac:dyDescent="0.5">
      <c r="A202">
        <v>525.44500732421875</v>
      </c>
      <c r="B202">
        <v>138.80000305175781</v>
      </c>
    </row>
    <row r="203" spans="1:2" x14ac:dyDescent="0.5">
      <c r="A203">
        <v>525.45501708984375</v>
      </c>
      <c r="B203">
        <v>116</v>
      </c>
    </row>
    <row r="204" spans="1:2" x14ac:dyDescent="0.5">
      <c r="A204">
        <v>525.46502685546875</v>
      </c>
      <c r="B204">
        <v>148.19999694824219</v>
      </c>
    </row>
    <row r="205" spans="1:2" x14ac:dyDescent="0.5">
      <c r="A205">
        <v>525.4749755859375</v>
      </c>
      <c r="B205">
        <v>156.30000305175781</v>
      </c>
    </row>
    <row r="206" spans="1:2" x14ac:dyDescent="0.5">
      <c r="A206">
        <v>525.4849853515625</v>
      </c>
      <c r="B206">
        <v>114.30000305175781</v>
      </c>
    </row>
    <row r="207" spans="1:2" x14ac:dyDescent="0.5">
      <c r="A207">
        <v>525.4949951171875</v>
      </c>
      <c r="B207">
        <v>72.75</v>
      </c>
    </row>
    <row r="208" spans="1:2" x14ac:dyDescent="0.5">
      <c r="A208">
        <v>525.5050048828125</v>
      </c>
      <c r="B208">
        <v>53.25</v>
      </c>
    </row>
    <row r="209" spans="1:2" x14ac:dyDescent="0.5">
      <c r="A209">
        <v>525.5150146484375</v>
      </c>
      <c r="B209">
        <v>65.25</v>
      </c>
    </row>
    <row r="210" spans="1:2" x14ac:dyDescent="0.5">
      <c r="A210">
        <v>525.5250244140625</v>
      </c>
      <c r="B210">
        <v>125</v>
      </c>
    </row>
    <row r="211" spans="1:2" x14ac:dyDescent="0.5">
      <c r="A211">
        <v>525.53497314453125</v>
      </c>
      <c r="B211">
        <v>172.19999694824219</v>
      </c>
    </row>
    <row r="212" spans="1:2" x14ac:dyDescent="0.5">
      <c r="A212">
        <v>525.54498291015625</v>
      </c>
      <c r="B212">
        <v>188.30000305175781</v>
      </c>
    </row>
    <row r="213" spans="1:2" x14ac:dyDescent="0.5">
      <c r="A213">
        <v>525.55499267578125</v>
      </c>
      <c r="B213">
        <v>220.30000305175781</v>
      </c>
    </row>
    <row r="214" spans="1:2" x14ac:dyDescent="0.5">
      <c r="A214">
        <v>525.56500244140625</v>
      </c>
      <c r="B214">
        <v>225.19999694824219</v>
      </c>
    </row>
    <row r="215" spans="1:2" x14ac:dyDescent="0.5">
      <c r="A215">
        <v>525.57501220703125</v>
      </c>
      <c r="B215">
        <v>192.80000305175781</v>
      </c>
    </row>
    <row r="216" spans="1:2" x14ac:dyDescent="0.5">
      <c r="A216">
        <v>525.58502197265625</v>
      </c>
      <c r="B216">
        <v>158.30000305175781</v>
      </c>
    </row>
    <row r="217" spans="1:2" x14ac:dyDescent="0.5">
      <c r="A217">
        <v>525.594970703125</v>
      </c>
      <c r="B217">
        <v>113.80000305175781</v>
      </c>
    </row>
    <row r="218" spans="1:2" x14ac:dyDescent="0.5">
      <c r="A218">
        <v>525.60498046875</v>
      </c>
      <c r="B218">
        <v>128</v>
      </c>
    </row>
    <row r="219" spans="1:2" x14ac:dyDescent="0.5">
      <c r="A219">
        <v>525.614990234375</v>
      </c>
      <c r="B219">
        <v>195</v>
      </c>
    </row>
    <row r="220" spans="1:2" x14ac:dyDescent="0.5">
      <c r="A220">
        <v>525.625</v>
      </c>
      <c r="B220">
        <v>178.30000305175781</v>
      </c>
    </row>
    <row r="221" spans="1:2" x14ac:dyDescent="0.5">
      <c r="A221">
        <v>525.635009765625</v>
      </c>
      <c r="B221">
        <v>135.5</v>
      </c>
    </row>
    <row r="222" spans="1:2" x14ac:dyDescent="0.5">
      <c r="A222">
        <v>525.64501953125</v>
      </c>
      <c r="B222">
        <v>197.5</v>
      </c>
    </row>
    <row r="223" spans="1:2" x14ac:dyDescent="0.5">
      <c r="A223">
        <v>525.655029296875</v>
      </c>
      <c r="B223">
        <v>254.5</v>
      </c>
    </row>
    <row r="224" spans="1:2" x14ac:dyDescent="0.5">
      <c r="A224">
        <v>525.66497802734375</v>
      </c>
      <c r="B224">
        <v>227.30000305175781</v>
      </c>
    </row>
    <row r="225" spans="1:2" x14ac:dyDescent="0.5">
      <c r="A225">
        <v>525.67498779296875</v>
      </c>
      <c r="B225">
        <v>200</v>
      </c>
    </row>
    <row r="226" spans="1:2" x14ac:dyDescent="0.5">
      <c r="A226">
        <v>525.68499755859375</v>
      </c>
      <c r="B226">
        <v>200</v>
      </c>
    </row>
    <row r="227" spans="1:2" x14ac:dyDescent="0.5">
      <c r="A227">
        <v>525.69500732421875</v>
      </c>
      <c r="B227">
        <v>205.80000305175781</v>
      </c>
    </row>
    <row r="228" spans="1:2" x14ac:dyDescent="0.5">
      <c r="A228">
        <v>525.70501708984375</v>
      </c>
      <c r="B228">
        <v>213</v>
      </c>
    </row>
    <row r="229" spans="1:2" x14ac:dyDescent="0.5">
      <c r="A229">
        <v>525.71502685546875</v>
      </c>
      <c r="B229">
        <v>223.69999694824219</v>
      </c>
    </row>
    <row r="230" spans="1:2" x14ac:dyDescent="0.5">
      <c r="A230">
        <v>525.7249755859375</v>
      </c>
      <c r="B230">
        <v>307.79998779296875</v>
      </c>
    </row>
    <row r="231" spans="1:2" x14ac:dyDescent="0.5">
      <c r="A231">
        <v>525.7349853515625</v>
      </c>
      <c r="B231">
        <v>457.5</v>
      </c>
    </row>
    <row r="232" spans="1:2" x14ac:dyDescent="0.5">
      <c r="A232">
        <v>525.7449951171875</v>
      </c>
      <c r="B232">
        <v>761.5</v>
      </c>
    </row>
    <row r="233" spans="1:2" x14ac:dyDescent="0.5">
      <c r="A233">
        <v>525.7550048828125</v>
      </c>
      <c r="B233">
        <v>3087</v>
      </c>
    </row>
    <row r="234" spans="1:2" x14ac:dyDescent="0.5">
      <c r="A234">
        <v>525.7650146484375</v>
      </c>
      <c r="B234">
        <v>23960</v>
      </c>
    </row>
    <row r="235" spans="1:2" x14ac:dyDescent="0.5">
      <c r="A235">
        <v>525.7750244140625</v>
      </c>
      <c r="B235">
        <v>90740</v>
      </c>
    </row>
    <row r="236" spans="1:2" x14ac:dyDescent="0.5">
      <c r="A236">
        <v>525.78497314453125</v>
      </c>
      <c r="B236">
        <v>142700</v>
      </c>
    </row>
    <row r="237" spans="1:2" x14ac:dyDescent="0.5">
      <c r="A237">
        <v>525.79498291015625</v>
      </c>
      <c r="B237">
        <v>99720</v>
      </c>
    </row>
    <row r="238" spans="1:2" x14ac:dyDescent="0.5">
      <c r="A238">
        <v>525.80499267578125</v>
      </c>
      <c r="B238">
        <v>30160</v>
      </c>
    </row>
    <row r="239" spans="1:2" x14ac:dyDescent="0.5">
      <c r="A239">
        <v>525.81500244140625</v>
      </c>
      <c r="B239">
        <v>4291</v>
      </c>
    </row>
    <row r="240" spans="1:2" x14ac:dyDescent="0.5">
      <c r="A240">
        <v>525.82501220703125</v>
      </c>
      <c r="B240">
        <v>929.70001220703125</v>
      </c>
    </row>
    <row r="241" spans="1:2" x14ac:dyDescent="0.5">
      <c r="A241">
        <v>525.83502197265625</v>
      </c>
      <c r="B241">
        <v>972.70001220703125</v>
      </c>
    </row>
    <row r="242" spans="1:2" x14ac:dyDescent="0.5">
      <c r="A242">
        <v>525.844970703125</v>
      </c>
      <c r="B242">
        <v>1351</v>
      </c>
    </row>
    <row r="243" spans="1:2" x14ac:dyDescent="0.5">
      <c r="A243">
        <v>525.85498046875</v>
      </c>
      <c r="B243">
        <v>1410</v>
      </c>
    </row>
    <row r="244" spans="1:2" x14ac:dyDescent="0.5">
      <c r="A244">
        <v>525.864990234375</v>
      </c>
      <c r="B244">
        <v>1063</v>
      </c>
    </row>
    <row r="245" spans="1:2" x14ac:dyDescent="0.5">
      <c r="A245">
        <v>525.875</v>
      </c>
      <c r="B245">
        <v>629.5</v>
      </c>
    </row>
    <row r="246" spans="1:2" x14ac:dyDescent="0.5">
      <c r="A246">
        <v>525.885009765625</v>
      </c>
      <c r="B246">
        <v>364.5</v>
      </c>
    </row>
    <row r="247" spans="1:2" x14ac:dyDescent="0.5">
      <c r="A247">
        <v>525.89501953125</v>
      </c>
      <c r="B247">
        <v>265</v>
      </c>
    </row>
    <row r="248" spans="1:2" x14ac:dyDescent="0.5">
      <c r="A248">
        <v>525.905029296875</v>
      </c>
      <c r="B248">
        <v>260.5</v>
      </c>
    </row>
    <row r="249" spans="1:2" x14ac:dyDescent="0.5">
      <c r="A249">
        <v>525.91497802734375</v>
      </c>
      <c r="B249">
        <v>291.5</v>
      </c>
    </row>
    <row r="250" spans="1:2" x14ac:dyDescent="0.5">
      <c r="A250">
        <v>525.92498779296875</v>
      </c>
      <c r="B250">
        <v>267.20001220703125</v>
      </c>
    </row>
    <row r="251" spans="1:2" x14ac:dyDescent="0.5">
      <c r="A251">
        <v>525.93499755859375</v>
      </c>
      <c r="B251">
        <v>212.30000305175781</v>
      </c>
    </row>
    <row r="252" spans="1:2" x14ac:dyDescent="0.5">
      <c r="A252">
        <v>525.94500732421875</v>
      </c>
      <c r="B252">
        <v>211</v>
      </c>
    </row>
    <row r="253" spans="1:2" x14ac:dyDescent="0.5">
      <c r="A253">
        <v>525.95501708984375</v>
      </c>
      <c r="B253">
        <v>202.30000305175781</v>
      </c>
    </row>
    <row r="254" spans="1:2" x14ac:dyDescent="0.5">
      <c r="A254">
        <v>525.96502685546875</v>
      </c>
      <c r="B254">
        <v>225.5</v>
      </c>
    </row>
    <row r="255" spans="1:2" x14ac:dyDescent="0.5">
      <c r="A255">
        <v>525.9749755859375</v>
      </c>
      <c r="B255">
        <v>349.29998779296875</v>
      </c>
    </row>
    <row r="256" spans="1:2" x14ac:dyDescent="0.5">
      <c r="A256">
        <v>525.9849853515625</v>
      </c>
      <c r="B256">
        <v>395.79998779296875</v>
      </c>
    </row>
    <row r="257" spans="1:2" x14ac:dyDescent="0.5">
      <c r="A257">
        <v>525.9949951171875</v>
      </c>
      <c r="B257">
        <v>329.29998779296875</v>
      </c>
    </row>
    <row r="258" spans="1:2" x14ac:dyDescent="0.5">
      <c r="A258">
        <v>526.0050048828125</v>
      </c>
      <c r="B258">
        <v>276</v>
      </c>
    </row>
    <row r="259" spans="1:2" x14ac:dyDescent="0.5">
      <c r="A259">
        <v>526.0150146484375</v>
      </c>
      <c r="B259">
        <v>218.30000305175781</v>
      </c>
    </row>
    <row r="260" spans="1:2" x14ac:dyDescent="0.5">
      <c r="A260">
        <v>526.0250244140625</v>
      </c>
      <c r="B260">
        <v>163.5</v>
      </c>
    </row>
    <row r="261" spans="1:2" x14ac:dyDescent="0.5">
      <c r="A261">
        <v>526.03497314453125</v>
      </c>
      <c r="B261">
        <v>138.5</v>
      </c>
    </row>
    <row r="262" spans="1:2" x14ac:dyDescent="0.5">
      <c r="A262">
        <v>526.04498291015625</v>
      </c>
      <c r="B262">
        <v>157.69999694824219</v>
      </c>
    </row>
    <row r="263" spans="1:2" x14ac:dyDescent="0.5">
      <c r="A263">
        <v>526.05499267578125</v>
      </c>
      <c r="B263">
        <v>220.80000305175781</v>
      </c>
    </row>
    <row r="264" spans="1:2" x14ac:dyDescent="0.5">
      <c r="A264">
        <v>526.06500244140625</v>
      </c>
      <c r="B264">
        <v>222.30000305175781</v>
      </c>
    </row>
    <row r="265" spans="1:2" x14ac:dyDescent="0.5">
      <c r="A265">
        <v>526.07501220703125</v>
      </c>
      <c r="B265">
        <v>212.30000305175781</v>
      </c>
    </row>
    <row r="266" spans="1:2" x14ac:dyDescent="0.5">
      <c r="A266">
        <v>526.08502197265625</v>
      </c>
      <c r="B266">
        <v>224.30000305175781</v>
      </c>
    </row>
    <row r="267" spans="1:2" x14ac:dyDescent="0.5">
      <c r="A267">
        <v>526.094970703125</v>
      </c>
      <c r="B267">
        <v>181.69999694824219</v>
      </c>
    </row>
    <row r="268" spans="1:2" x14ac:dyDescent="0.5">
      <c r="A268">
        <v>526.10498046875</v>
      </c>
      <c r="B268">
        <v>159</v>
      </c>
    </row>
    <row r="269" spans="1:2" x14ac:dyDescent="0.5">
      <c r="A269">
        <v>526.114990234375</v>
      </c>
      <c r="B269">
        <v>168</v>
      </c>
    </row>
    <row r="270" spans="1:2" x14ac:dyDescent="0.5">
      <c r="A270">
        <v>526.125</v>
      </c>
      <c r="B270">
        <v>176.80000305175781</v>
      </c>
    </row>
    <row r="271" spans="1:2" x14ac:dyDescent="0.5">
      <c r="A271">
        <v>526.135009765625</v>
      </c>
      <c r="B271">
        <v>200.69999694824219</v>
      </c>
    </row>
    <row r="272" spans="1:2" x14ac:dyDescent="0.5">
      <c r="A272">
        <v>526.14501953125</v>
      </c>
      <c r="B272">
        <v>206</v>
      </c>
    </row>
    <row r="273" spans="1:2" x14ac:dyDescent="0.5">
      <c r="A273">
        <v>526.155029296875</v>
      </c>
      <c r="B273">
        <v>237</v>
      </c>
    </row>
    <row r="274" spans="1:2" x14ac:dyDescent="0.5">
      <c r="A274">
        <v>526.16497802734375</v>
      </c>
      <c r="B274">
        <v>306.29998779296875</v>
      </c>
    </row>
    <row r="275" spans="1:2" x14ac:dyDescent="0.5">
      <c r="A275">
        <v>526.17498779296875</v>
      </c>
      <c r="B275">
        <v>326.79998779296875</v>
      </c>
    </row>
    <row r="276" spans="1:2" x14ac:dyDescent="0.5">
      <c r="A276">
        <v>526.18499755859375</v>
      </c>
      <c r="B276">
        <v>360.5</v>
      </c>
    </row>
    <row r="277" spans="1:2" x14ac:dyDescent="0.5">
      <c r="A277">
        <v>526.19500732421875</v>
      </c>
      <c r="B277">
        <v>415.70001220703125</v>
      </c>
    </row>
    <row r="278" spans="1:2" x14ac:dyDescent="0.5">
      <c r="A278">
        <v>526.20501708984375</v>
      </c>
      <c r="B278">
        <v>403.70001220703125</v>
      </c>
    </row>
    <row r="279" spans="1:2" x14ac:dyDescent="0.5">
      <c r="A279">
        <v>526.21502685546875</v>
      </c>
      <c r="B279">
        <v>431</v>
      </c>
    </row>
    <row r="280" spans="1:2" x14ac:dyDescent="0.5">
      <c r="A280">
        <v>526.2249755859375</v>
      </c>
      <c r="B280">
        <v>483.20001220703125</v>
      </c>
    </row>
    <row r="281" spans="1:2" x14ac:dyDescent="0.5">
      <c r="A281">
        <v>526.2349853515625</v>
      </c>
      <c r="B281">
        <v>394.70001220703125</v>
      </c>
    </row>
    <row r="282" spans="1:2" x14ac:dyDescent="0.5">
      <c r="A282">
        <v>526.2449951171875</v>
      </c>
      <c r="B282">
        <v>355.79998779296875</v>
      </c>
    </row>
    <row r="283" spans="1:2" x14ac:dyDescent="0.5">
      <c r="A283">
        <v>526.2550048828125</v>
      </c>
      <c r="B283">
        <v>2110</v>
      </c>
    </row>
    <row r="284" spans="1:2" x14ac:dyDescent="0.5">
      <c r="A284">
        <v>526.2659912109375</v>
      </c>
      <c r="B284">
        <v>21820</v>
      </c>
    </row>
    <row r="285" spans="1:2" x14ac:dyDescent="0.5">
      <c r="A285">
        <v>526.2760009765625</v>
      </c>
      <c r="B285">
        <v>118900</v>
      </c>
    </row>
    <row r="286" spans="1:2" x14ac:dyDescent="0.5">
      <c r="A286">
        <v>526.2860107421875</v>
      </c>
      <c r="B286">
        <v>233800</v>
      </c>
    </row>
    <row r="287" spans="1:2" x14ac:dyDescent="0.5">
      <c r="A287">
        <v>526.2960205078125</v>
      </c>
      <c r="B287">
        <v>194400</v>
      </c>
    </row>
    <row r="288" spans="1:2" x14ac:dyDescent="0.5">
      <c r="A288">
        <v>526.3060302734375</v>
      </c>
      <c r="B288">
        <v>65580</v>
      </c>
    </row>
    <row r="289" spans="1:2" x14ac:dyDescent="0.5">
      <c r="A289">
        <v>526.31597900390625</v>
      </c>
      <c r="B289">
        <v>6646</v>
      </c>
    </row>
    <row r="290" spans="1:2" x14ac:dyDescent="0.5">
      <c r="A290">
        <v>526.32598876953125</v>
      </c>
      <c r="B290">
        <v>812</v>
      </c>
    </row>
    <row r="291" spans="1:2" x14ac:dyDescent="0.5">
      <c r="A291">
        <v>526.33599853515625</v>
      </c>
      <c r="B291">
        <v>589.5</v>
      </c>
    </row>
    <row r="292" spans="1:2" x14ac:dyDescent="0.5">
      <c r="A292">
        <v>526.34600830078125</v>
      </c>
      <c r="B292">
        <v>1326</v>
      </c>
    </row>
    <row r="293" spans="1:2" x14ac:dyDescent="0.5">
      <c r="A293">
        <v>526.35601806640625</v>
      </c>
      <c r="B293">
        <v>1734</v>
      </c>
    </row>
    <row r="294" spans="1:2" x14ac:dyDescent="0.5">
      <c r="A294">
        <v>526.36602783203125</v>
      </c>
      <c r="B294">
        <v>1158</v>
      </c>
    </row>
    <row r="295" spans="1:2" x14ac:dyDescent="0.5">
      <c r="A295">
        <v>526.3759765625</v>
      </c>
      <c r="B295">
        <v>487</v>
      </c>
    </row>
    <row r="296" spans="1:2" x14ac:dyDescent="0.5">
      <c r="A296">
        <v>526.385986328125</v>
      </c>
      <c r="B296">
        <v>259</v>
      </c>
    </row>
    <row r="297" spans="1:2" x14ac:dyDescent="0.5">
      <c r="A297">
        <v>526.39599609375</v>
      </c>
      <c r="B297">
        <v>467</v>
      </c>
    </row>
    <row r="298" spans="1:2" x14ac:dyDescent="0.5">
      <c r="A298">
        <v>526.406005859375</v>
      </c>
      <c r="B298">
        <v>1029</v>
      </c>
    </row>
    <row r="299" spans="1:2" x14ac:dyDescent="0.5">
      <c r="A299">
        <v>526.416015625</v>
      </c>
      <c r="B299">
        <v>1217</v>
      </c>
    </row>
    <row r="300" spans="1:2" x14ac:dyDescent="0.5">
      <c r="A300">
        <v>526.426025390625</v>
      </c>
      <c r="B300">
        <v>754.79998779296875</v>
      </c>
    </row>
    <row r="301" spans="1:2" x14ac:dyDescent="0.5">
      <c r="A301">
        <v>526.43597412109375</v>
      </c>
      <c r="B301">
        <v>300</v>
      </c>
    </row>
    <row r="302" spans="1:2" x14ac:dyDescent="0.5">
      <c r="A302">
        <v>526.44598388671875</v>
      </c>
      <c r="B302">
        <v>144</v>
      </c>
    </row>
    <row r="303" spans="1:2" x14ac:dyDescent="0.5">
      <c r="A303">
        <v>526.45599365234375</v>
      </c>
      <c r="B303">
        <v>176.80000305175781</v>
      </c>
    </row>
    <row r="304" spans="1:2" x14ac:dyDescent="0.5">
      <c r="A304">
        <v>526.46600341796875</v>
      </c>
      <c r="B304">
        <v>608.5</v>
      </c>
    </row>
    <row r="305" spans="1:2" x14ac:dyDescent="0.5">
      <c r="A305">
        <v>526.47601318359375</v>
      </c>
      <c r="B305">
        <v>1341</v>
      </c>
    </row>
    <row r="306" spans="1:2" x14ac:dyDescent="0.5">
      <c r="A306">
        <v>526.48602294921875</v>
      </c>
      <c r="B306">
        <v>1408</v>
      </c>
    </row>
    <row r="307" spans="1:2" x14ac:dyDescent="0.5">
      <c r="A307">
        <v>526.4959716796875</v>
      </c>
      <c r="B307">
        <v>719.5</v>
      </c>
    </row>
    <row r="308" spans="1:2" x14ac:dyDescent="0.5">
      <c r="A308">
        <v>526.5059814453125</v>
      </c>
      <c r="B308">
        <v>289.29998779296875</v>
      </c>
    </row>
    <row r="309" spans="1:2" x14ac:dyDescent="0.5">
      <c r="A309">
        <v>526.5159912109375</v>
      </c>
      <c r="B309">
        <v>258</v>
      </c>
    </row>
    <row r="310" spans="1:2" x14ac:dyDescent="0.5">
      <c r="A310">
        <v>526.5260009765625</v>
      </c>
      <c r="B310">
        <v>269.20001220703125</v>
      </c>
    </row>
    <row r="311" spans="1:2" x14ac:dyDescent="0.5">
      <c r="A311">
        <v>526.5360107421875</v>
      </c>
      <c r="B311">
        <v>315.5</v>
      </c>
    </row>
    <row r="312" spans="1:2" x14ac:dyDescent="0.5">
      <c r="A312">
        <v>526.5460205078125</v>
      </c>
      <c r="B312">
        <v>347.79998779296875</v>
      </c>
    </row>
    <row r="313" spans="1:2" x14ac:dyDescent="0.5">
      <c r="A313">
        <v>526.5560302734375</v>
      </c>
      <c r="B313">
        <v>277</v>
      </c>
    </row>
    <row r="314" spans="1:2" x14ac:dyDescent="0.5">
      <c r="A314">
        <v>526.56597900390625</v>
      </c>
      <c r="B314">
        <v>184.30000305175781</v>
      </c>
    </row>
    <row r="315" spans="1:2" x14ac:dyDescent="0.5">
      <c r="A315">
        <v>526.57598876953125</v>
      </c>
      <c r="B315">
        <v>234.19999694824219</v>
      </c>
    </row>
    <row r="316" spans="1:2" x14ac:dyDescent="0.5">
      <c r="A316">
        <v>526.58599853515625</v>
      </c>
      <c r="B316">
        <v>385.5</v>
      </c>
    </row>
    <row r="317" spans="1:2" x14ac:dyDescent="0.5">
      <c r="A317">
        <v>526.59600830078125</v>
      </c>
      <c r="B317">
        <v>457.70001220703125</v>
      </c>
    </row>
    <row r="318" spans="1:2" x14ac:dyDescent="0.5">
      <c r="A318">
        <v>526.60601806640625</v>
      </c>
      <c r="B318">
        <v>379</v>
      </c>
    </row>
    <row r="319" spans="1:2" x14ac:dyDescent="0.5">
      <c r="A319">
        <v>526.61602783203125</v>
      </c>
      <c r="B319">
        <v>248.5</v>
      </c>
    </row>
    <row r="320" spans="1:2" x14ac:dyDescent="0.5">
      <c r="A320">
        <v>526.6259765625</v>
      </c>
      <c r="B320">
        <v>188.30000305175781</v>
      </c>
    </row>
    <row r="321" spans="1:2" x14ac:dyDescent="0.5">
      <c r="A321">
        <v>526.635986328125</v>
      </c>
      <c r="B321">
        <v>130.80000305175781</v>
      </c>
    </row>
    <row r="322" spans="1:2" x14ac:dyDescent="0.5">
      <c r="A322">
        <v>526.64599609375</v>
      </c>
      <c r="B322">
        <v>114.30000305175781</v>
      </c>
    </row>
    <row r="323" spans="1:2" x14ac:dyDescent="0.5">
      <c r="A323">
        <v>526.656005859375</v>
      </c>
      <c r="B323">
        <v>265.79998779296875</v>
      </c>
    </row>
    <row r="324" spans="1:2" x14ac:dyDescent="0.5">
      <c r="A324">
        <v>526.666015625</v>
      </c>
      <c r="B324">
        <v>394.20001220703125</v>
      </c>
    </row>
    <row r="325" spans="1:2" x14ac:dyDescent="0.5">
      <c r="A325">
        <v>526.676025390625</v>
      </c>
      <c r="B325">
        <v>312</v>
      </c>
    </row>
    <row r="326" spans="1:2" x14ac:dyDescent="0.5">
      <c r="A326">
        <v>526.68597412109375</v>
      </c>
      <c r="B326">
        <v>199.5</v>
      </c>
    </row>
    <row r="327" spans="1:2" x14ac:dyDescent="0.5">
      <c r="A327">
        <v>526.69598388671875</v>
      </c>
      <c r="B327">
        <v>264</v>
      </c>
    </row>
    <row r="328" spans="1:2" x14ac:dyDescent="0.5">
      <c r="A328">
        <v>526.70599365234375</v>
      </c>
      <c r="B328">
        <v>413</v>
      </c>
    </row>
    <row r="329" spans="1:2" x14ac:dyDescent="0.5">
      <c r="A329">
        <v>526.71600341796875</v>
      </c>
      <c r="B329">
        <v>499</v>
      </c>
    </row>
    <row r="330" spans="1:2" x14ac:dyDescent="0.5">
      <c r="A330">
        <v>526.72601318359375</v>
      </c>
      <c r="B330">
        <v>511.20001220703125</v>
      </c>
    </row>
    <row r="331" spans="1:2" x14ac:dyDescent="0.5">
      <c r="A331">
        <v>526.73602294921875</v>
      </c>
      <c r="B331">
        <v>405.79998779296875</v>
      </c>
    </row>
    <row r="332" spans="1:2" x14ac:dyDescent="0.5">
      <c r="A332">
        <v>526.7459716796875</v>
      </c>
      <c r="B332">
        <v>327.5</v>
      </c>
    </row>
    <row r="333" spans="1:2" x14ac:dyDescent="0.5">
      <c r="A333">
        <v>526.7559814453125</v>
      </c>
      <c r="B333">
        <v>1177</v>
      </c>
    </row>
    <row r="334" spans="1:2" x14ac:dyDescent="0.5">
      <c r="A334">
        <v>526.7659912109375</v>
      </c>
      <c r="B334">
        <v>13540</v>
      </c>
    </row>
    <row r="335" spans="1:2" x14ac:dyDescent="0.5">
      <c r="A335">
        <v>526.7760009765625</v>
      </c>
      <c r="B335">
        <v>103100</v>
      </c>
    </row>
    <row r="336" spans="1:2" x14ac:dyDescent="0.5">
      <c r="A336">
        <v>526.7860107421875</v>
      </c>
      <c r="B336">
        <v>246500</v>
      </c>
    </row>
    <row r="337" spans="1:2" x14ac:dyDescent="0.5">
      <c r="A337">
        <v>526.7960205078125</v>
      </c>
      <c r="B337">
        <v>244000</v>
      </c>
    </row>
    <row r="338" spans="1:2" x14ac:dyDescent="0.5">
      <c r="A338">
        <v>526.8060302734375</v>
      </c>
      <c r="B338">
        <v>100300</v>
      </c>
    </row>
    <row r="339" spans="1:2" x14ac:dyDescent="0.5">
      <c r="A339">
        <v>526.81597900390625</v>
      </c>
      <c r="B339">
        <v>13320</v>
      </c>
    </row>
    <row r="340" spans="1:2" x14ac:dyDescent="0.5">
      <c r="A340">
        <v>526.8270263671875</v>
      </c>
      <c r="B340">
        <v>1485</v>
      </c>
    </row>
    <row r="341" spans="1:2" x14ac:dyDescent="0.5">
      <c r="A341">
        <v>526.83697509765625</v>
      </c>
      <c r="B341">
        <v>920.5</v>
      </c>
    </row>
    <row r="342" spans="1:2" x14ac:dyDescent="0.5">
      <c r="A342">
        <v>526.84698486328125</v>
      </c>
      <c r="B342">
        <v>1875</v>
      </c>
    </row>
    <row r="343" spans="1:2" x14ac:dyDescent="0.5">
      <c r="A343">
        <v>526.85699462890625</v>
      </c>
      <c r="B343">
        <v>2521</v>
      </c>
    </row>
    <row r="344" spans="1:2" x14ac:dyDescent="0.5">
      <c r="A344">
        <v>526.86700439453125</v>
      </c>
      <c r="B344">
        <v>1791</v>
      </c>
    </row>
    <row r="345" spans="1:2" x14ac:dyDescent="0.5">
      <c r="A345">
        <v>526.87701416015625</v>
      </c>
      <c r="B345">
        <v>818.5</v>
      </c>
    </row>
    <row r="346" spans="1:2" x14ac:dyDescent="0.5">
      <c r="A346">
        <v>526.88702392578125</v>
      </c>
      <c r="B346">
        <v>468.29998779296875</v>
      </c>
    </row>
    <row r="347" spans="1:2" x14ac:dyDescent="0.5">
      <c r="A347">
        <v>526.89697265625</v>
      </c>
      <c r="B347">
        <v>746.79998779296875</v>
      </c>
    </row>
    <row r="348" spans="1:2" x14ac:dyDescent="0.5">
      <c r="A348">
        <v>526.906982421875</v>
      </c>
      <c r="B348">
        <v>1818</v>
      </c>
    </row>
    <row r="349" spans="1:2" x14ac:dyDescent="0.5">
      <c r="A349">
        <v>526.9169921875</v>
      </c>
      <c r="B349">
        <v>2364</v>
      </c>
    </row>
    <row r="350" spans="1:2" x14ac:dyDescent="0.5">
      <c r="A350">
        <v>526.927001953125</v>
      </c>
      <c r="B350">
        <v>1406</v>
      </c>
    </row>
    <row r="351" spans="1:2" x14ac:dyDescent="0.5">
      <c r="A351">
        <v>526.93701171875</v>
      </c>
      <c r="B351">
        <v>416.79998779296875</v>
      </c>
    </row>
    <row r="352" spans="1:2" x14ac:dyDescent="0.5">
      <c r="A352">
        <v>526.947021484375</v>
      </c>
      <c r="B352">
        <v>198</v>
      </c>
    </row>
    <row r="353" spans="1:2" x14ac:dyDescent="0.5">
      <c r="A353">
        <v>526.95697021484375</v>
      </c>
      <c r="B353">
        <v>214.80000305175781</v>
      </c>
    </row>
    <row r="354" spans="1:2" x14ac:dyDescent="0.5">
      <c r="A354">
        <v>526.96697998046875</v>
      </c>
      <c r="B354">
        <v>523.20001220703125</v>
      </c>
    </row>
    <row r="355" spans="1:2" x14ac:dyDescent="0.5">
      <c r="A355">
        <v>526.97698974609375</v>
      </c>
      <c r="B355">
        <v>1259</v>
      </c>
    </row>
    <row r="356" spans="1:2" x14ac:dyDescent="0.5">
      <c r="A356">
        <v>526.98699951171875</v>
      </c>
      <c r="B356">
        <v>1543</v>
      </c>
    </row>
    <row r="357" spans="1:2" x14ac:dyDescent="0.5">
      <c r="A357">
        <v>526.99700927734375</v>
      </c>
      <c r="B357">
        <v>994</v>
      </c>
    </row>
    <row r="358" spans="1:2" x14ac:dyDescent="0.5">
      <c r="A358">
        <v>527.00701904296875</v>
      </c>
      <c r="B358">
        <v>485.29998779296875</v>
      </c>
    </row>
    <row r="359" spans="1:2" x14ac:dyDescent="0.5">
      <c r="A359">
        <v>527.01702880859375</v>
      </c>
      <c r="B359">
        <v>300.20001220703125</v>
      </c>
    </row>
    <row r="360" spans="1:2" x14ac:dyDescent="0.5">
      <c r="A360">
        <v>527.0269775390625</v>
      </c>
      <c r="B360">
        <v>284</v>
      </c>
    </row>
    <row r="361" spans="1:2" x14ac:dyDescent="0.5">
      <c r="A361">
        <v>527.0369873046875</v>
      </c>
      <c r="B361">
        <v>352</v>
      </c>
    </row>
    <row r="362" spans="1:2" x14ac:dyDescent="0.5">
      <c r="A362">
        <v>527.0469970703125</v>
      </c>
      <c r="B362">
        <v>282.5</v>
      </c>
    </row>
    <row r="363" spans="1:2" x14ac:dyDescent="0.5">
      <c r="A363">
        <v>527.0570068359375</v>
      </c>
      <c r="B363">
        <v>191.5</v>
      </c>
    </row>
    <row r="364" spans="1:2" x14ac:dyDescent="0.5">
      <c r="A364">
        <v>527.0670166015625</v>
      </c>
      <c r="B364">
        <v>206.69999694824219</v>
      </c>
    </row>
    <row r="365" spans="1:2" x14ac:dyDescent="0.5">
      <c r="A365">
        <v>527.0770263671875</v>
      </c>
      <c r="B365">
        <v>238.5</v>
      </c>
    </row>
    <row r="366" spans="1:2" x14ac:dyDescent="0.5">
      <c r="A366">
        <v>527.08697509765625</v>
      </c>
      <c r="B366">
        <v>366.5</v>
      </c>
    </row>
    <row r="367" spans="1:2" x14ac:dyDescent="0.5">
      <c r="A367">
        <v>527.09698486328125</v>
      </c>
      <c r="B367">
        <v>531.29998779296875</v>
      </c>
    </row>
    <row r="368" spans="1:2" x14ac:dyDescent="0.5">
      <c r="A368">
        <v>527.10699462890625</v>
      </c>
      <c r="B368">
        <v>497.79998779296875</v>
      </c>
    </row>
    <row r="369" spans="1:2" x14ac:dyDescent="0.5">
      <c r="A369">
        <v>527.11700439453125</v>
      </c>
      <c r="B369">
        <v>323.20001220703125</v>
      </c>
    </row>
    <row r="370" spans="1:2" x14ac:dyDescent="0.5">
      <c r="A370">
        <v>527.12701416015625</v>
      </c>
      <c r="B370">
        <v>206</v>
      </c>
    </row>
    <row r="371" spans="1:2" x14ac:dyDescent="0.5">
      <c r="A371">
        <v>527.13702392578125</v>
      </c>
      <c r="B371">
        <v>193</v>
      </c>
    </row>
    <row r="372" spans="1:2" x14ac:dyDescent="0.5">
      <c r="A372">
        <v>527.14697265625</v>
      </c>
      <c r="B372">
        <v>194.5</v>
      </c>
    </row>
    <row r="373" spans="1:2" x14ac:dyDescent="0.5">
      <c r="A373">
        <v>527.156982421875</v>
      </c>
      <c r="B373">
        <v>188</v>
      </c>
    </row>
    <row r="374" spans="1:2" x14ac:dyDescent="0.5">
      <c r="A374">
        <v>527.1669921875</v>
      </c>
      <c r="B374">
        <v>227.69999694824219</v>
      </c>
    </row>
    <row r="375" spans="1:2" x14ac:dyDescent="0.5">
      <c r="A375">
        <v>527.177001953125</v>
      </c>
      <c r="B375">
        <v>253.80000305175781</v>
      </c>
    </row>
    <row r="376" spans="1:2" x14ac:dyDescent="0.5">
      <c r="A376">
        <v>527.18701171875</v>
      </c>
      <c r="B376">
        <v>252.5</v>
      </c>
    </row>
    <row r="377" spans="1:2" x14ac:dyDescent="0.5">
      <c r="A377">
        <v>527.197021484375</v>
      </c>
      <c r="B377">
        <v>305.79998779296875</v>
      </c>
    </row>
    <row r="378" spans="1:2" x14ac:dyDescent="0.5">
      <c r="A378">
        <v>527.20697021484375</v>
      </c>
      <c r="B378">
        <v>361.5</v>
      </c>
    </row>
    <row r="379" spans="1:2" x14ac:dyDescent="0.5">
      <c r="A379">
        <v>527.21697998046875</v>
      </c>
      <c r="B379">
        <v>359</v>
      </c>
    </row>
    <row r="380" spans="1:2" x14ac:dyDescent="0.5">
      <c r="A380">
        <v>527.22698974609375</v>
      </c>
      <c r="B380">
        <v>421.29998779296875</v>
      </c>
    </row>
    <row r="381" spans="1:2" x14ac:dyDescent="0.5">
      <c r="A381">
        <v>527.23699951171875</v>
      </c>
      <c r="B381">
        <v>489.5</v>
      </c>
    </row>
    <row r="382" spans="1:2" x14ac:dyDescent="0.5">
      <c r="A382">
        <v>527.24700927734375</v>
      </c>
      <c r="B382">
        <v>480</v>
      </c>
    </row>
    <row r="383" spans="1:2" x14ac:dyDescent="0.5">
      <c r="A383">
        <v>527.25799560546875</v>
      </c>
      <c r="B383">
        <v>1175</v>
      </c>
    </row>
    <row r="384" spans="1:2" x14ac:dyDescent="0.5">
      <c r="A384">
        <v>527.26800537109375</v>
      </c>
      <c r="B384">
        <v>9277</v>
      </c>
    </row>
    <row r="385" spans="1:2" x14ac:dyDescent="0.5">
      <c r="A385">
        <v>527.27801513671875</v>
      </c>
      <c r="B385">
        <v>63830</v>
      </c>
    </row>
    <row r="386" spans="1:2" x14ac:dyDescent="0.5">
      <c r="A386">
        <v>527.28802490234375</v>
      </c>
      <c r="B386">
        <v>164400</v>
      </c>
    </row>
    <row r="387" spans="1:2" x14ac:dyDescent="0.5">
      <c r="A387">
        <v>527.2979736328125</v>
      </c>
      <c r="B387">
        <v>184500</v>
      </c>
    </row>
    <row r="388" spans="1:2" x14ac:dyDescent="0.5">
      <c r="A388">
        <v>527.3079833984375</v>
      </c>
      <c r="B388">
        <v>91170</v>
      </c>
    </row>
    <row r="389" spans="1:2" x14ac:dyDescent="0.5">
      <c r="A389">
        <v>527.3179931640625</v>
      </c>
      <c r="B389">
        <v>16970</v>
      </c>
    </row>
    <row r="390" spans="1:2" x14ac:dyDescent="0.5">
      <c r="A390">
        <v>527.3280029296875</v>
      </c>
      <c r="B390">
        <v>1660</v>
      </c>
    </row>
    <row r="391" spans="1:2" x14ac:dyDescent="0.5">
      <c r="A391">
        <v>527.3380126953125</v>
      </c>
      <c r="B391">
        <v>693.5</v>
      </c>
    </row>
    <row r="392" spans="1:2" x14ac:dyDescent="0.5">
      <c r="A392">
        <v>527.3480224609375</v>
      </c>
      <c r="B392">
        <v>988.5</v>
      </c>
    </row>
    <row r="393" spans="1:2" x14ac:dyDescent="0.5">
      <c r="A393">
        <v>527.35797119140625</v>
      </c>
      <c r="B393">
        <v>1385</v>
      </c>
    </row>
    <row r="394" spans="1:2" x14ac:dyDescent="0.5">
      <c r="A394">
        <v>527.36798095703125</v>
      </c>
      <c r="B394">
        <v>1137</v>
      </c>
    </row>
    <row r="395" spans="1:2" x14ac:dyDescent="0.5">
      <c r="A395">
        <v>527.37799072265625</v>
      </c>
      <c r="B395">
        <v>526</v>
      </c>
    </row>
    <row r="396" spans="1:2" x14ac:dyDescent="0.5">
      <c r="A396">
        <v>527.38800048828125</v>
      </c>
      <c r="B396">
        <v>214.80000305175781</v>
      </c>
    </row>
    <row r="397" spans="1:2" x14ac:dyDescent="0.5">
      <c r="A397">
        <v>527.39801025390625</v>
      </c>
      <c r="B397">
        <v>316.79998779296875</v>
      </c>
    </row>
    <row r="398" spans="1:2" x14ac:dyDescent="0.5">
      <c r="A398">
        <v>527.40802001953125</v>
      </c>
      <c r="B398">
        <v>1127</v>
      </c>
    </row>
    <row r="399" spans="1:2" x14ac:dyDescent="0.5">
      <c r="A399">
        <v>527.41802978515625</v>
      </c>
      <c r="B399">
        <v>1876</v>
      </c>
    </row>
    <row r="400" spans="1:2" x14ac:dyDescent="0.5">
      <c r="A400">
        <v>527.427978515625</v>
      </c>
      <c r="B400">
        <v>1334</v>
      </c>
    </row>
    <row r="401" spans="1:2" x14ac:dyDescent="0.5">
      <c r="A401">
        <v>527.43798828125</v>
      </c>
      <c r="B401">
        <v>397.79998779296875</v>
      </c>
    </row>
    <row r="402" spans="1:2" x14ac:dyDescent="0.5">
      <c r="A402">
        <v>527.447998046875</v>
      </c>
      <c r="B402">
        <v>96.5</v>
      </c>
    </row>
    <row r="403" spans="1:2" x14ac:dyDescent="0.5">
      <c r="A403">
        <v>527.4580078125</v>
      </c>
      <c r="B403">
        <v>100.80000305175781</v>
      </c>
    </row>
    <row r="404" spans="1:2" x14ac:dyDescent="0.5">
      <c r="A404">
        <v>527.468017578125</v>
      </c>
      <c r="B404">
        <v>178.5</v>
      </c>
    </row>
    <row r="405" spans="1:2" x14ac:dyDescent="0.5">
      <c r="A405">
        <v>527.47802734375</v>
      </c>
      <c r="B405">
        <v>403.20001220703125</v>
      </c>
    </row>
    <row r="406" spans="1:2" x14ac:dyDescent="0.5">
      <c r="A406">
        <v>527.48797607421875</v>
      </c>
      <c r="B406">
        <v>576.79998779296875</v>
      </c>
    </row>
    <row r="407" spans="1:2" x14ac:dyDescent="0.5">
      <c r="A407">
        <v>527.49798583984375</v>
      </c>
      <c r="B407">
        <v>442.29998779296875</v>
      </c>
    </row>
    <row r="408" spans="1:2" x14ac:dyDescent="0.5">
      <c r="A408">
        <v>527.50799560546875</v>
      </c>
      <c r="B408">
        <v>203.80000305175781</v>
      </c>
    </row>
    <row r="409" spans="1:2" x14ac:dyDescent="0.5">
      <c r="A409">
        <v>527.51800537109375</v>
      </c>
      <c r="B409">
        <v>100.5</v>
      </c>
    </row>
    <row r="410" spans="1:2" x14ac:dyDescent="0.5">
      <c r="A410">
        <v>527.52801513671875</v>
      </c>
      <c r="B410">
        <v>116.5</v>
      </c>
    </row>
    <row r="411" spans="1:2" x14ac:dyDescent="0.5">
      <c r="A411">
        <v>527.53802490234375</v>
      </c>
      <c r="B411">
        <v>178.80000305175781</v>
      </c>
    </row>
    <row r="412" spans="1:2" x14ac:dyDescent="0.5">
      <c r="A412">
        <v>527.5479736328125</v>
      </c>
      <c r="B412">
        <v>213</v>
      </c>
    </row>
    <row r="413" spans="1:2" x14ac:dyDescent="0.5">
      <c r="A413">
        <v>527.5579833984375</v>
      </c>
      <c r="B413">
        <v>176.80000305175781</v>
      </c>
    </row>
    <row r="414" spans="1:2" x14ac:dyDescent="0.5">
      <c r="A414">
        <v>527.5679931640625</v>
      </c>
      <c r="B414">
        <v>163.5</v>
      </c>
    </row>
    <row r="415" spans="1:2" x14ac:dyDescent="0.5">
      <c r="A415">
        <v>527.5780029296875</v>
      </c>
      <c r="B415">
        <v>222</v>
      </c>
    </row>
    <row r="416" spans="1:2" x14ac:dyDescent="0.5">
      <c r="A416">
        <v>527.5880126953125</v>
      </c>
      <c r="B416">
        <v>258</v>
      </c>
    </row>
    <row r="417" spans="1:2" x14ac:dyDescent="0.5">
      <c r="A417">
        <v>527.5980224609375</v>
      </c>
      <c r="B417">
        <v>269</v>
      </c>
    </row>
    <row r="418" spans="1:2" x14ac:dyDescent="0.5">
      <c r="A418">
        <v>527.60797119140625</v>
      </c>
      <c r="B418">
        <v>242</v>
      </c>
    </row>
    <row r="419" spans="1:2" x14ac:dyDescent="0.5">
      <c r="A419">
        <v>527.61798095703125</v>
      </c>
      <c r="B419">
        <v>145</v>
      </c>
    </row>
    <row r="420" spans="1:2" x14ac:dyDescent="0.5">
      <c r="A420">
        <v>527.62799072265625</v>
      </c>
      <c r="B420">
        <v>84.75</v>
      </c>
    </row>
    <row r="421" spans="1:2" x14ac:dyDescent="0.5">
      <c r="A421">
        <v>527.63800048828125</v>
      </c>
      <c r="B421">
        <v>108</v>
      </c>
    </row>
    <row r="422" spans="1:2" x14ac:dyDescent="0.5">
      <c r="A422">
        <v>527.64801025390625</v>
      </c>
      <c r="B422">
        <v>161</v>
      </c>
    </row>
    <row r="423" spans="1:2" x14ac:dyDescent="0.5">
      <c r="A423">
        <v>527.65899658203125</v>
      </c>
      <c r="B423">
        <v>227.5</v>
      </c>
    </row>
    <row r="424" spans="1:2" x14ac:dyDescent="0.5">
      <c r="A424">
        <v>527.66900634765625</v>
      </c>
      <c r="B424">
        <v>234.19999694824219</v>
      </c>
    </row>
    <row r="425" spans="1:2" x14ac:dyDescent="0.5">
      <c r="A425">
        <v>527.67901611328125</v>
      </c>
      <c r="B425">
        <v>159.5</v>
      </c>
    </row>
    <row r="426" spans="1:2" x14ac:dyDescent="0.5">
      <c r="A426">
        <v>527.68902587890625</v>
      </c>
      <c r="B426">
        <v>133.30000305175781</v>
      </c>
    </row>
    <row r="427" spans="1:2" x14ac:dyDescent="0.5">
      <c r="A427">
        <v>527.698974609375</v>
      </c>
      <c r="B427">
        <v>201.5</v>
      </c>
    </row>
    <row r="428" spans="1:2" x14ac:dyDescent="0.5">
      <c r="A428">
        <v>527.708984375</v>
      </c>
      <c r="B428">
        <v>259</v>
      </c>
    </row>
    <row r="429" spans="1:2" x14ac:dyDescent="0.5">
      <c r="A429">
        <v>527.718994140625</v>
      </c>
      <c r="B429">
        <v>250</v>
      </c>
    </row>
    <row r="430" spans="1:2" x14ac:dyDescent="0.5">
      <c r="A430">
        <v>527.72900390625</v>
      </c>
      <c r="B430">
        <v>243.80000305175781</v>
      </c>
    </row>
    <row r="431" spans="1:2" x14ac:dyDescent="0.5">
      <c r="A431">
        <v>527.739013671875</v>
      </c>
      <c r="B431">
        <v>270.5</v>
      </c>
    </row>
    <row r="432" spans="1:2" x14ac:dyDescent="0.5">
      <c r="A432">
        <v>527.7490234375</v>
      </c>
      <c r="B432">
        <v>359.20001220703125</v>
      </c>
    </row>
    <row r="433" spans="1:2" x14ac:dyDescent="0.5">
      <c r="A433">
        <v>527.75897216796875</v>
      </c>
      <c r="B433">
        <v>1002</v>
      </c>
    </row>
    <row r="434" spans="1:2" x14ac:dyDescent="0.5">
      <c r="A434">
        <v>527.76898193359375</v>
      </c>
      <c r="B434">
        <v>5329</v>
      </c>
    </row>
    <row r="435" spans="1:2" x14ac:dyDescent="0.5">
      <c r="A435">
        <v>527.77899169921875</v>
      </c>
      <c r="B435">
        <v>28880</v>
      </c>
    </row>
    <row r="436" spans="1:2" x14ac:dyDescent="0.5">
      <c r="A436">
        <v>527.78900146484375</v>
      </c>
      <c r="B436">
        <v>72710</v>
      </c>
    </row>
    <row r="437" spans="1:2" x14ac:dyDescent="0.5">
      <c r="A437">
        <v>527.79901123046875</v>
      </c>
      <c r="B437">
        <v>85320</v>
      </c>
    </row>
    <row r="438" spans="1:2" x14ac:dyDescent="0.5">
      <c r="A438">
        <v>527.80902099609375</v>
      </c>
      <c r="B438">
        <v>47060</v>
      </c>
    </row>
    <row r="439" spans="1:2" x14ac:dyDescent="0.5">
      <c r="A439">
        <v>527.8189697265625</v>
      </c>
      <c r="B439">
        <v>11430</v>
      </c>
    </row>
    <row r="440" spans="1:2" x14ac:dyDescent="0.5">
      <c r="A440">
        <v>527.8289794921875</v>
      </c>
      <c r="B440">
        <v>1607</v>
      </c>
    </row>
    <row r="441" spans="1:2" x14ac:dyDescent="0.5">
      <c r="A441">
        <v>527.8389892578125</v>
      </c>
      <c r="B441">
        <v>560</v>
      </c>
    </row>
    <row r="442" spans="1:2" x14ac:dyDescent="0.5">
      <c r="A442">
        <v>527.8489990234375</v>
      </c>
      <c r="B442">
        <v>619</v>
      </c>
    </row>
    <row r="443" spans="1:2" x14ac:dyDescent="0.5">
      <c r="A443">
        <v>527.8590087890625</v>
      </c>
      <c r="B443">
        <v>721</v>
      </c>
    </row>
    <row r="444" spans="1:2" x14ac:dyDescent="0.5">
      <c r="A444">
        <v>527.8690185546875</v>
      </c>
      <c r="B444">
        <v>576.5</v>
      </c>
    </row>
    <row r="445" spans="1:2" x14ac:dyDescent="0.5">
      <c r="A445">
        <v>527.8790283203125</v>
      </c>
      <c r="B445">
        <v>335.5</v>
      </c>
    </row>
    <row r="446" spans="1:2" x14ac:dyDescent="0.5">
      <c r="A446">
        <v>527.88897705078125</v>
      </c>
      <c r="B446">
        <v>215.80000305175781</v>
      </c>
    </row>
    <row r="447" spans="1:2" x14ac:dyDescent="0.5">
      <c r="A447">
        <v>527.89898681640625</v>
      </c>
      <c r="B447">
        <v>228.5</v>
      </c>
    </row>
    <row r="448" spans="1:2" x14ac:dyDescent="0.5">
      <c r="A448">
        <v>527.90899658203125</v>
      </c>
      <c r="B448">
        <v>459</v>
      </c>
    </row>
    <row r="449" spans="1:2" x14ac:dyDescent="0.5">
      <c r="A449">
        <v>527.91900634765625</v>
      </c>
      <c r="B449">
        <v>732.20001220703125</v>
      </c>
    </row>
    <row r="450" spans="1:2" x14ac:dyDescent="0.5">
      <c r="A450">
        <v>527.92901611328125</v>
      </c>
      <c r="B450">
        <v>589.79998779296875</v>
      </c>
    </row>
    <row r="451" spans="1:2" x14ac:dyDescent="0.5">
      <c r="A451">
        <v>527.93902587890625</v>
      </c>
      <c r="B451">
        <v>209.80000305175781</v>
      </c>
    </row>
    <row r="452" spans="1:2" x14ac:dyDescent="0.5">
      <c r="A452">
        <v>527.948974609375</v>
      </c>
      <c r="B452">
        <v>64.75</v>
      </c>
    </row>
    <row r="453" spans="1:2" x14ac:dyDescent="0.5">
      <c r="A453">
        <v>527.958984375</v>
      </c>
      <c r="B453">
        <v>85.75</v>
      </c>
    </row>
    <row r="454" spans="1:2" x14ac:dyDescent="0.5">
      <c r="A454">
        <v>527.969970703125</v>
      </c>
      <c r="B454">
        <v>106.69999694824219</v>
      </c>
    </row>
    <row r="455" spans="1:2" x14ac:dyDescent="0.5">
      <c r="A455">
        <v>527.97998046875</v>
      </c>
      <c r="B455">
        <v>147.5</v>
      </c>
    </row>
    <row r="456" spans="1:2" x14ac:dyDescent="0.5">
      <c r="A456">
        <v>527.989990234375</v>
      </c>
      <c r="B456">
        <v>168.5</v>
      </c>
    </row>
    <row r="457" spans="1:2" x14ac:dyDescent="0.5">
      <c r="A457">
        <v>528</v>
      </c>
      <c r="B457">
        <v>127.5</v>
      </c>
    </row>
    <row r="458" spans="1:2" x14ac:dyDescent="0.5">
      <c r="A458">
        <v>528.010009765625</v>
      </c>
      <c r="B458">
        <v>94.75</v>
      </c>
    </row>
    <row r="459" spans="1:2" x14ac:dyDescent="0.5">
      <c r="A459">
        <v>528.02001953125</v>
      </c>
      <c r="B459">
        <v>90</v>
      </c>
    </row>
    <row r="460" spans="1:2" x14ac:dyDescent="0.5">
      <c r="A460">
        <v>528.030029296875</v>
      </c>
      <c r="B460">
        <v>100</v>
      </c>
    </row>
    <row r="461" spans="1:2" x14ac:dyDescent="0.5">
      <c r="A461">
        <v>528.03997802734375</v>
      </c>
      <c r="B461">
        <v>129.30000305175781</v>
      </c>
    </row>
    <row r="462" spans="1:2" x14ac:dyDescent="0.5">
      <c r="A462">
        <v>528.04998779296875</v>
      </c>
      <c r="B462">
        <v>113.80000305175781</v>
      </c>
    </row>
    <row r="463" spans="1:2" x14ac:dyDescent="0.5">
      <c r="A463">
        <v>528.05999755859375</v>
      </c>
      <c r="B463">
        <v>86.25</v>
      </c>
    </row>
    <row r="464" spans="1:2" x14ac:dyDescent="0.5">
      <c r="A464">
        <v>528.07000732421875</v>
      </c>
      <c r="B464">
        <v>84.5</v>
      </c>
    </row>
    <row r="465" spans="1:2" x14ac:dyDescent="0.5">
      <c r="A465">
        <v>528.08001708984375</v>
      </c>
      <c r="B465">
        <v>70.5</v>
      </c>
    </row>
    <row r="466" spans="1:2" x14ac:dyDescent="0.5">
      <c r="A466">
        <v>528.09002685546875</v>
      </c>
      <c r="B466">
        <v>77.75</v>
      </c>
    </row>
    <row r="467" spans="1:2" x14ac:dyDescent="0.5">
      <c r="A467">
        <v>528.0999755859375</v>
      </c>
      <c r="B467">
        <v>112.30000305175781</v>
      </c>
    </row>
    <row r="468" spans="1:2" x14ac:dyDescent="0.5">
      <c r="A468">
        <v>528.1099853515625</v>
      </c>
      <c r="B468">
        <v>116.5</v>
      </c>
    </row>
    <row r="469" spans="1:2" x14ac:dyDescent="0.5">
      <c r="A469">
        <v>528.1199951171875</v>
      </c>
      <c r="B469">
        <v>111.5</v>
      </c>
    </row>
    <row r="470" spans="1:2" x14ac:dyDescent="0.5">
      <c r="A470">
        <v>528.1300048828125</v>
      </c>
      <c r="B470">
        <v>135.30000305175781</v>
      </c>
    </row>
    <row r="471" spans="1:2" x14ac:dyDescent="0.5">
      <c r="A471">
        <v>528.1400146484375</v>
      </c>
      <c r="B471">
        <v>120.5</v>
      </c>
    </row>
    <row r="472" spans="1:2" x14ac:dyDescent="0.5">
      <c r="A472">
        <v>528.1500244140625</v>
      </c>
      <c r="B472">
        <v>85.5</v>
      </c>
    </row>
    <row r="473" spans="1:2" x14ac:dyDescent="0.5">
      <c r="A473">
        <v>528.15997314453125</v>
      </c>
      <c r="B473">
        <v>77.25</v>
      </c>
    </row>
    <row r="474" spans="1:2" x14ac:dyDescent="0.5">
      <c r="A474">
        <v>528.16998291015625</v>
      </c>
      <c r="B474">
        <v>62.5</v>
      </c>
    </row>
    <row r="475" spans="1:2" x14ac:dyDescent="0.5">
      <c r="A475">
        <v>528.17999267578125</v>
      </c>
      <c r="B475">
        <v>62.75</v>
      </c>
    </row>
    <row r="476" spans="1:2" x14ac:dyDescent="0.5">
      <c r="A476">
        <v>528.19000244140625</v>
      </c>
      <c r="B476">
        <v>76</v>
      </c>
    </row>
    <row r="477" spans="1:2" x14ac:dyDescent="0.5">
      <c r="A477">
        <v>528.20001220703125</v>
      </c>
      <c r="B477">
        <v>82</v>
      </c>
    </row>
    <row r="478" spans="1:2" x14ac:dyDescent="0.5">
      <c r="A478">
        <v>528.21002197265625</v>
      </c>
      <c r="B478">
        <v>95.25</v>
      </c>
    </row>
    <row r="479" spans="1:2" x14ac:dyDescent="0.5">
      <c r="A479">
        <v>528.219970703125</v>
      </c>
      <c r="B479">
        <v>121.80000305175781</v>
      </c>
    </row>
    <row r="480" spans="1:2" x14ac:dyDescent="0.5">
      <c r="A480">
        <v>528.22998046875</v>
      </c>
      <c r="B480">
        <v>130</v>
      </c>
    </row>
    <row r="481" spans="1:2" x14ac:dyDescent="0.5">
      <c r="A481">
        <v>528.239990234375</v>
      </c>
      <c r="B481">
        <v>157.30000305175781</v>
      </c>
    </row>
    <row r="482" spans="1:2" x14ac:dyDescent="0.5">
      <c r="A482">
        <v>528.25</v>
      </c>
      <c r="B482">
        <v>300.5</v>
      </c>
    </row>
    <row r="483" spans="1:2" x14ac:dyDescent="0.5">
      <c r="A483">
        <v>528.260009765625</v>
      </c>
      <c r="B483">
        <v>873.5</v>
      </c>
    </row>
    <row r="484" spans="1:2" x14ac:dyDescent="0.5">
      <c r="A484">
        <v>528.27099609375</v>
      </c>
      <c r="B484">
        <v>3123</v>
      </c>
    </row>
    <row r="485" spans="1:2" x14ac:dyDescent="0.5">
      <c r="A485">
        <v>528.281005859375</v>
      </c>
      <c r="B485">
        <v>10100</v>
      </c>
    </row>
    <row r="486" spans="1:2" x14ac:dyDescent="0.5">
      <c r="A486">
        <v>528.291015625</v>
      </c>
      <c r="B486">
        <v>20800</v>
      </c>
    </row>
    <row r="487" spans="1:2" x14ac:dyDescent="0.5">
      <c r="A487">
        <v>528.301025390625</v>
      </c>
      <c r="B487">
        <v>24390</v>
      </c>
    </row>
    <row r="488" spans="1:2" x14ac:dyDescent="0.5">
      <c r="A488">
        <v>528.31097412109375</v>
      </c>
      <c r="B488">
        <v>15990</v>
      </c>
    </row>
    <row r="489" spans="1:2" x14ac:dyDescent="0.5">
      <c r="A489">
        <v>528.32098388671875</v>
      </c>
      <c r="B489">
        <v>5867</v>
      </c>
    </row>
    <row r="490" spans="1:2" x14ac:dyDescent="0.5">
      <c r="A490">
        <v>528.33099365234375</v>
      </c>
      <c r="B490">
        <v>1365</v>
      </c>
    </row>
    <row r="491" spans="1:2" x14ac:dyDescent="0.5">
      <c r="A491">
        <v>528.34100341796875</v>
      </c>
      <c r="B491">
        <v>334.79998779296875</v>
      </c>
    </row>
    <row r="492" spans="1:2" x14ac:dyDescent="0.5">
      <c r="A492">
        <v>528.35101318359375</v>
      </c>
      <c r="B492">
        <v>180</v>
      </c>
    </row>
    <row r="493" spans="1:2" x14ac:dyDescent="0.5">
      <c r="A493">
        <v>528.36102294921875</v>
      </c>
      <c r="B493">
        <v>169.19999694824219</v>
      </c>
    </row>
    <row r="494" spans="1:2" x14ac:dyDescent="0.5">
      <c r="A494">
        <v>528.3709716796875</v>
      </c>
      <c r="B494">
        <v>117.5</v>
      </c>
    </row>
    <row r="495" spans="1:2" x14ac:dyDescent="0.5">
      <c r="A495">
        <v>528.3809814453125</v>
      </c>
      <c r="B495">
        <v>62.75</v>
      </c>
    </row>
    <row r="496" spans="1:2" x14ac:dyDescent="0.5">
      <c r="A496">
        <v>528.3909912109375</v>
      </c>
      <c r="B496">
        <v>39.5</v>
      </c>
    </row>
    <row r="497" spans="1:2" x14ac:dyDescent="0.5">
      <c r="A497">
        <v>528.4010009765625</v>
      </c>
      <c r="B497">
        <v>48.75</v>
      </c>
    </row>
    <row r="498" spans="1:2" x14ac:dyDescent="0.5">
      <c r="A498">
        <v>528.4110107421875</v>
      </c>
      <c r="B498">
        <v>80.25</v>
      </c>
    </row>
    <row r="499" spans="1:2" x14ac:dyDescent="0.5">
      <c r="A499">
        <v>528.4210205078125</v>
      </c>
      <c r="B499">
        <v>98.5</v>
      </c>
    </row>
    <row r="500" spans="1:2" x14ac:dyDescent="0.5">
      <c r="A500">
        <v>528.4310302734375</v>
      </c>
      <c r="B500">
        <v>81.25</v>
      </c>
    </row>
    <row r="501" spans="1:2" x14ac:dyDescent="0.5">
      <c r="A501">
        <v>528.44097900390625</v>
      </c>
      <c r="B501">
        <v>69</v>
      </c>
    </row>
    <row r="502" spans="1:2" x14ac:dyDescent="0.5">
      <c r="A502">
        <v>528.45098876953125</v>
      </c>
      <c r="B502">
        <v>79.5</v>
      </c>
    </row>
    <row r="503" spans="1:2" x14ac:dyDescent="0.5">
      <c r="A503">
        <v>528.46099853515625</v>
      </c>
      <c r="B503">
        <v>62.5</v>
      </c>
    </row>
    <row r="504" spans="1:2" x14ac:dyDescent="0.5">
      <c r="A504">
        <v>528.47100830078125</v>
      </c>
      <c r="B504">
        <v>26.25</v>
      </c>
    </row>
    <row r="505" spans="1:2" x14ac:dyDescent="0.5">
      <c r="A505">
        <v>528.48101806640625</v>
      </c>
      <c r="B505">
        <v>24.75</v>
      </c>
    </row>
    <row r="506" spans="1:2" x14ac:dyDescent="0.5">
      <c r="A506">
        <v>528.49102783203125</v>
      </c>
      <c r="B506">
        <v>55.75</v>
      </c>
    </row>
    <row r="507" spans="1:2" x14ac:dyDescent="0.5">
      <c r="A507">
        <v>528.5009765625</v>
      </c>
      <c r="B507">
        <v>81.5</v>
      </c>
    </row>
    <row r="508" spans="1:2" x14ac:dyDescent="0.5">
      <c r="A508">
        <v>528.510986328125</v>
      </c>
      <c r="B508">
        <v>85.25</v>
      </c>
    </row>
    <row r="509" spans="1:2" x14ac:dyDescent="0.5">
      <c r="A509">
        <v>528.52099609375</v>
      </c>
      <c r="B509">
        <v>88</v>
      </c>
    </row>
    <row r="510" spans="1:2" x14ac:dyDescent="0.5">
      <c r="A510">
        <v>528.531005859375</v>
      </c>
      <c r="B510">
        <v>87.25</v>
      </c>
    </row>
    <row r="511" spans="1:2" x14ac:dyDescent="0.5">
      <c r="A511">
        <v>528.541015625</v>
      </c>
      <c r="B511">
        <v>55.75</v>
      </c>
    </row>
    <row r="512" spans="1:2" x14ac:dyDescent="0.5">
      <c r="A512">
        <v>528.552001953125</v>
      </c>
      <c r="B512">
        <v>29.75</v>
      </c>
    </row>
    <row r="513" spans="1:2" x14ac:dyDescent="0.5">
      <c r="A513">
        <v>528.56201171875</v>
      </c>
      <c r="B513">
        <v>27</v>
      </c>
    </row>
    <row r="514" spans="1:2" x14ac:dyDescent="0.5">
      <c r="A514">
        <v>528.572021484375</v>
      </c>
      <c r="B514">
        <v>29.75</v>
      </c>
    </row>
    <row r="515" spans="1:2" x14ac:dyDescent="0.5">
      <c r="A515">
        <v>528.58197021484375</v>
      </c>
      <c r="B515">
        <v>38.75</v>
      </c>
    </row>
    <row r="516" spans="1:2" x14ac:dyDescent="0.5">
      <c r="A516">
        <v>528.59197998046875</v>
      </c>
      <c r="B516">
        <v>60.75</v>
      </c>
    </row>
    <row r="517" spans="1:2" x14ac:dyDescent="0.5">
      <c r="A517">
        <v>528.60198974609375</v>
      </c>
      <c r="B517">
        <v>76.25</v>
      </c>
    </row>
    <row r="518" spans="1:2" x14ac:dyDescent="0.5">
      <c r="A518">
        <v>528.61199951171875</v>
      </c>
      <c r="B518">
        <v>80.25</v>
      </c>
    </row>
    <row r="519" spans="1:2" x14ac:dyDescent="0.5">
      <c r="A519">
        <v>528.62200927734375</v>
      </c>
      <c r="B519">
        <v>109.30000305175781</v>
      </c>
    </row>
    <row r="520" spans="1:2" x14ac:dyDescent="0.5">
      <c r="A520">
        <v>528.63201904296875</v>
      </c>
      <c r="B520">
        <v>120</v>
      </c>
    </row>
    <row r="521" spans="1:2" x14ac:dyDescent="0.5">
      <c r="A521">
        <v>528.64202880859375</v>
      </c>
      <c r="B521">
        <v>71.75</v>
      </c>
    </row>
    <row r="522" spans="1:2" x14ac:dyDescent="0.5">
      <c r="A522">
        <v>528.6519775390625</v>
      </c>
      <c r="B522">
        <v>29.25</v>
      </c>
    </row>
    <row r="523" spans="1:2" x14ac:dyDescent="0.5">
      <c r="A523">
        <v>528.6619873046875</v>
      </c>
      <c r="B523">
        <v>24.5</v>
      </c>
    </row>
    <row r="524" spans="1:2" x14ac:dyDescent="0.5">
      <c r="A524">
        <v>528.6719970703125</v>
      </c>
      <c r="B524">
        <v>38.75</v>
      </c>
    </row>
    <row r="525" spans="1:2" x14ac:dyDescent="0.5">
      <c r="A525">
        <v>528.6820068359375</v>
      </c>
      <c r="B525">
        <v>77</v>
      </c>
    </row>
    <row r="526" spans="1:2" x14ac:dyDescent="0.5">
      <c r="A526">
        <v>528.6920166015625</v>
      </c>
      <c r="B526">
        <v>127.80000305175781</v>
      </c>
    </row>
    <row r="527" spans="1:2" x14ac:dyDescent="0.5">
      <c r="A527">
        <v>528.7020263671875</v>
      </c>
      <c r="B527">
        <v>152.5</v>
      </c>
    </row>
    <row r="528" spans="1:2" x14ac:dyDescent="0.5">
      <c r="A528">
        <v>528.71197509765625</v>
      </c>
      <c r="B528">
        <v>131.69999694824219</v>
      </c>
    </row>
    <row r="529" spans="1:2" x14ac:dyDescent="0.5">
      <c r="A529">
        <v>528.72198486328125</v>
      </c>
      <c r="B529">
        <v>112.30000305175781</v>
      </c>
    </row>
    <row r="530" spans="1:2" x14ac:dyDescent="0.5">
      <c r="A530">
        <v>528.73199462890625</v>
      </c>
      <c r="B530">
        <v>121.19999694824219</v>
      </c>
    </row>
    <row r="531" spans="1:2" x14ac:dyDescent="0.5">
      <c r="A531">
        <v>528.74200439453125</v>
      </c>
      <c r="B531">
        <v>121.19999694824219</v>
      </c>
    </row>
    <row r="532" spans="1:2" x14ac:dyDescent="0.5">
      <c r="A532">
        <v>528.75201416015625</v>
      </c>
      <c r="B532">
        <v>170</v>
      </c>
    </row>
    <row r="533" spans="1:2" x14ac:dyDescent="0.5">
      <c r="A533">
        <v>528.76202392578125</v>
      </c>
      <c r="B533">
        <v>356</v>
      </c>
    </row>
    <row r="534" spans="1:2" x14ac:dyDescent="0.5">
      <c r="A534">
        <v>528.77197265625</v>
      </c>
      <c r="B534">
        <v>958.20001220703125</v>
      </c>
    </row>
    <row r="535" spans="1:2" x14ac:dyDescent="0.5">
      <c r="A535">
        <v>528.781982421875</v>
      </c>
      <c r="B535">
        <v>2825</v>
      </c>
    </row>
    <row r="536" spans="1:2" x14ac:dyDescent="0.5">
      <c r="A536">
        <v>528.7919921875</v>
      </c>
      <c r="B536">
        <v>5706</v>
      </c>
    </row>
    <row r="537" spans="1:2" x14ac:dyDescent="0.5">
      <c r="A537">
        <v>528.802001953125</v>
      </c>
      <c r="B537">
        <v>6815</v>
      </c>
    </row>
    <row r="538" spans="1:2" x14ac:dyDescent="0.5">
      <c r="A538">
        <v>528.81201171875</v>
      </c>
      <c r="B538">
        <v>4780</v>
      </c>
    </row>
    <row r="539" spans="1:2" x14ac:dyDescent="0.5">
      <c r="A539">
        <v>528.822998046875</v>
      </c>
      <c r="B539">
        <v>2073</v>
      </c>
    </row>
    <row r="540" spans="1:2" x14ac:dyDescent="0.5">
      <c r="A540">
        <v>528.8330078125</v>
      </c>
      <c r="B540">
        <v>758</v>
      </c>
    </row>
    <row r="541" spans="1:2" x14ac:dyDescent="0.5">
      <c r="A541">
        <v>528.843017578125</v>
      </c>
      <c r="B541">
        <v>434.29998779296875</v>
      </c>
    </row>
    <row r="542" spans="1:2" x14ac:dyDescent="0.5">
      <c r="A542">
        <v>528.85302734375</v>
      </c>
      <c r="B542">
        <v>309</v>
      </c>
    </row>
    <row r="543" spans="1:2" x14ac:dyDescent="0.5">
      <c r="A543">
        <v>528.86297607421875</v>
      </c>
      <c r="B543">
        <v>191</v>
      </c>
    </row>
    <row r="544" spans="1:2" x14ac:dyDescent="0.5">
      <c r="A544">
        <v>528.87298583984375</v>
      </c>
      <c r="B544">
        <v>132.69999694824219</v>
      </c>
    </row>
    <row r="545" spans="1:2" x14ac:dyDescent="0.5">
      <c r="A545">
        <v>528.88299560546875</v>
      </c>
      <c r="B545">
        <v>133.30000305175781</v>
      </c>
    </row>
    <row r="546" spans="1:2" x14ac:dyDescent="0.5">
      <c r="A546">
        <v>528.89300537109375</v>
      </c>
      <c r="B546">
        <v>122</v>
      </c>
    </row>
    <row r="547" spans="1:2" x14ac:dyDescent="0.5">
      <c r="A547">
        <v>528.90301513671875</v>
      </c>
      <c r="B547">
        <v>88</v>
      </c>
    </row>
    <row r="548" spans="1:2" x14ac:dyDescent="0.5">
      <c r="A548">
        <v>528.91302490234375</v>
      </c>
      <c r="B548">
        <v>64.5</v>
      </c>
    </row>
    <row r="549" spans="1:2" x14ac:dyDescent="0.5">
      <c r="A549">
        <v>528.9229736328125</v>
      </c>
      <c r="B549">
        <v>64.25</v>
      </c>
    </row>
    <row r="550" spans="1:2" x14ac:dyDescent="0.5">
      <c r="A550">
        <v>528.9329833984375</v>
      </c>
      <c r="B550">
        <v>90.75</v>
      </c>
    </row>
    <row r="551" spans="1:2" x14ac:dyDescent="0.5">
      <c r="A551">
        <v>528.9429931640625</v>
      </c>
      <c r="B551">
        <v>102.30000305175781</v>
      </c>
    </row>
    <row r="552" spans="1:2" x14ac:dyDescent="0.5">
      <c r="A552">
        <v>528.9530029296875</v>
      </c>
      <c r="B552">
        <v>140.5</v>
      </c>
    </row>
    <row r="553" spans="1:2" x14ac:dyDescent="0.5">
      <c r="A553">
        <v>528.9630126953125</v>
      </c>
      <c r="B553">
        <v>177.80000305175781</v>
      </c>
    </row>
    <row r="554" spans="1:2" x14ac:dyDescent="0.5">
      <c r="A554">
        <v>528.9730224609375</v>
      </c>
      <c r="B554">
        <v>129.30000305175781</v>
      </c>
    </row>
    <row r="555" spans="1:2" x14ac:dyDescent="0.5">
      <c r="A555">
        <v>528.98297119140625</v>
      </c>
      <c r="B555">
        <v>111.69999694824219</v>
      </c>
    </row>
    <row r="556" spans="1:2" x14ac:dyDescent="0.5">
      <c r="A556">
        <v>528.99298095703125</v>
      </c>
      <c r="B556">
        <v>150</v>
      </c>
    </row>
    <row r="557" spans="1:2" x14ac:dyDescent="0.5">
      <c r="A557">
        <v>529.00299072265625</v>
      </c>
      <c r="B557">
        <v>140.5</v>
      </c>
    </row>
    <row r="558" spans="1:2" x14ac:dyDescent="0.5">
      <c r="A558">
        <v>529.01300048828125</v>
      </c>
      <c r="B558">
        <v>106</v>
      </c>
    </row>
    <row r="559" spans="1:2" x14ac:dyDescent="0.5">
      <c r="A559">
        <v>529.02301025390625</v>
      </c>
      <c r="B559">
        <v>84</v>
      </c>
    </row>
    <row r="560" spans="1:2" x14ac:dyDescent="0.5">
      <c r="A560">
        <v>529.03302001953125</v>
      </c>
      <c r="B560">
        <v>74.75</v>
      </c>
    </row>
    <row r="561" spans="1:2" x14ac:dyDescent="0.5">
      <c r="A561">
        <v>529.04302978515625</v>
      </c>
      <c r="B561">
        <v>94</v>
      </c>
    </row>
    <row r="562" spans="1:2" x14ac:dyDescent="0.5">
      <c r="A562">
        <v>529.052978515625</v>
      </c>
      <c r="B562">
        <v>102.80000305175781</v>
      </c>
    </row>
    <row r="563" spans="1:2" x14ac:dyDescent="0.5">
      <c r="A563">
        <v>529.06298828125</v>
      </c>
      <c r="B563">
        <v>82.5</v>
      </c>
    </row>
    <row r="564" spans="1:2" x14ac:dyDescent="0.5">
      <c r="A564">
        <v>529.072998046875</v>
      </c>
      <c r="B564">
        <v>59.5</v>
      </c>
    </row>
    <row r="565" spans="1:2" x14ac:dyDescent="0.5">
      <c r="A565">
        <v>529.0830078125</v>
      </c>
      <c r="B565">
        <v>38.75</v>
      </c>
    </row>
    <row r="566" spans="1:2" x14ac:dyDescent="0.5">
      <c r="A566">
        <v>529.093994140625</v>
      </c>
      <c r="B566">
        <v>32.25</v>
      </c>
    </row>
    <row r="567" spans="1:2" x14ac:dyDescent="0.5">
      <c r="A567">
        <v>529.10400390625</v>
      </c>
      <c r="B567">
        <v>55.75</v>
      </c>
    </row>
    <row r="568" spans="1:2" x14ac:dyDescent="0.5">
      <c r="A568">
        <v>529.114013671875</v>
      </c>
      <c r="B568">
        <v>75.25</v>
      </c>
    </row>
    <row r="569" spans="1:2" x14ac:dyDescent="0.5">
      <c r="A569">
        <v>529.1240234375</v>
      </c>
      <c r="B569">
        <v>48.5</v>
      </c>
    </row>
    <row r="570" spans="1:2" x14ac:dyDescent="0.5">
      <c r="A570">
        <v>529.13397216796875</v>
      </c>
      <c r="B570">
        <v>30.5</v>
      </c>
    </row>
    <row r="571" spans="1:2" x14ac:dyDescent="0.5">
      <c r="A571">
        <v>529.14398193359375</v>
      </c>
      <c r="B571">
        <v>46.5</v>
      </c>
    </row>
    <row r="572" spans="1:2" x14ac:dyDescent="0.5">
      <c r="A572">
        <v>529.15399169921875</v>
      </c>
      <c r="B572">
        <v>44.75</v>
      </c>
    </row>
    <row r="573" spans="1:2" x14ac:dyDescent="0.5">
      <c r="A573">
        <v>529.16400146484375</v>
      </c>
      <c r="B573">
        <v>32.5</v>
      </c>
    </row>
    <row r="574" spans="1:2" x14ac:dyDescent="0.5">
      <c r="A574">
        <v>529.17401123046875</v>
      </c>
      <c r="B574">
        <v>37.25</v>
      </c>
    </row>
    <row r="575" spans="1:2" x14ac:dyDescent="0.5">
      <c r="A575">
        <v>529.18402099609375</v>
      </c>
      <c r="B575">
        <v>38.5</v>
      </c>
    </row>
    <row r="576" spans="1:2" x14ac:dyDescent="0.5">
      <c r="A576">
        <v>529.1939697265625</v>
      </c>
      <c r="B576">
        <v>23.25</v>
      </c>
    </row>
    <row r="577" spans="1:2" x14ac:dyDescent="0.5">
      <c r="A577">
        <v>529.2039794921875</v>
      </c>
      <c r="B577">
        <v>11.25</v>
      </c>
    </row>
    <row r="578" spans="1:2" x14ac:dyDescent="0.5">
      <c r="A578">
        <v>529.2139892578125</v>
      </c>
      <c r="B578">
        <v>33.5</v>
      </c>
    </row>
    <row r="579" spans="1:2" x14ac:dyDescent="0.5">
      <c r="A579">
        <v>529.2239990234375</v>
      </c>
      <c r="B579">
        <v>87.5</v>
      </c>
    </row>
    <row r="580" spans="1:2" x14ac:dyDescent="0.5">
      <c r="A580">
        <v>529.2340087890625</v>
      </c>
      <c r="B580">
        <v>138</v>
      </c>
    </row>
    <row r="581" spans="1:2" x14ac:dyDescent="0.5">
      <c r="A581">
        <v>529.2440185546875</v>
      </c>
      <c r="B581">
        <v>155.80000305175781</v>
      </c>
    </row>
    <row r="582" spans="1:2" x14ac:dyDescent="0.5">
      <c r="A582">
        <v>529.2540283203125</v>
      </c>
      <c r="B582">
        <v>136.30000305175781</v>
      </c>
    </row>
    <row r="583" spans="1:2" x14ac:dyDescent="0.5">
      <c r="A583">
        <v>529.26397705078125</v>
      </c>
      <c r="B583">
        <v>133.69999694824219</v>
      </c>
    </row>
    <row r="584" spans="1:2" x14ac:dyDescent="0.5">
      <c r="A584">
        <v>529.27398681640625</v>
      </c>
      <c r="B584">
        <v>311.20001220703125</v>
      </c>
    </row>
    <row r="585" spans="1:2" x14ac:dyDescent="0.5">
      <c r="A585">
        <v>529.28399658203125</v>
      </c>
      <c r="B585">
        <v>864.79998779296875</v>
      </c>
    </row>
    <row r="586" spans="1:2" x14ac:dyDescent="0.5">
      <c r="A586">
        <v>529.29400634765625</v>
      </c>
      <c r="B586">
        <v>1545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T586"/>
  <sheetViews>
    <sheetView tabSelected="1" topLeftCell="A9"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79.75</v>
      </c>
      <c r="C1" s="2" t="s">
        <v>21</v>
      </c>
      <c r="D1">
        <v>523.7750244140625</v>
      </c>
      <c r="E1">
        <v>204800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0.70132164015203657</v>
      </c>
      <c r="M1">
        <f>I$7*(L$1*J1) + $I$4</f>
        <v>199041.14037214642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3.2442750391731756E-3</v>
      </c>
      <c r="O1">
        <f>I$10*(N$1*J1) + $I$4</f>
        <v>4029.9856347909786</v>
      </c>
      <c r="P1">
        <f>IF(ISNUMBER(D1),SUM(M1,O1)-$I$4,"")</f>
        <v>199723.70220067404</v>
      </c>
      <c r="Q1">
        <f>IF(ISNUMBER(P1),P1-E1,"")</f>
        <v>-5076.2977993259556</v>
      </c>
      <c r="R1">
        <f>IF(ISNUMBER(P1),Q1*Q1,"")</f>
        <v>25768799.347441539</v>
      </c>
      <c r="S1">
        <f>IF(ISNUMBER(P1),((IF(P1&gt;E1,I$5*(P1-E1),P1-E1)))^2,"")</f>
        <v>25768799.347441539</v>
      </c>
      <c r="T1">
        <f>IF(ISNUMBER(P1),(M1*D1),"")</f>
        <v>104252778.15782383</v>
      </c>
    </row>
    <row r="2" spans="1:20" ht="14.7" thickTop="1" x14ac:dyDescent="0.5">
      <c r="A2">
        <v>523.44500732421875</v>
      </c>
      <c r="B2">
        <v>101.80000305175781</v>
      </c>
      <c r="C2" s="2" t="s">
        <v>22</v>
      </c>
      <c r="D2">
        <v>524.27398681640625</v>
      </c>
      <c r="E2">
        <v>187000</v>
      </c>
      <c r="F2" s="3" t="s">
        <v>25</v>
      </c>
      <c r="G2" s="4">
        <v>3.96417236328125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0.25503582926470858</v>
      </c>
      <c r="M2">
        <f>I$7*((L$1*J2)+(L$2*J1)) + $I$4</f>
        <v>192114.76260778127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2.838174751873045E-2</v>
      </c>
      <c r="O2">
        <f>I$10*((N$1*J2)+(N$2*J1)) + $I$4</f>
        <v>9728.8386322005099</v>
      </c>
      <c r="P2">
        <f t="shared" ref="P2:P30" si="3">IF(ISNUMBER(D2),SUM(M2,O2)-$I$4,"")</f>
        <v>198496.17743371843</v>
      </c>
      <c r="Q2">
        <f t="shared" ref="Q2:Q30" si="4">IF(ISNUMBER(P2),P2-E2,"")</f>
        <v>11496.177433718432</v>
      </c>
      <c r="R2">
        <f t="shared" ref="R2:R30" si="5">IF(ISNUMBER(P2),Q2*Q2,"")</f>
        <v>132162095.58753692</v>
      </c>
      <c r="S2">
        <f t="shared" ref="S2:S30" si="6">IF(ISNUMBER(P2),((IF(P2&gt;E2,I$5*(P2-E2),P2-E2)))^2,"")</f>
        <v>132162095.58753692</v>
      </c>
      <c r="T2">
        <f t="shared" ref="T2:T30" si="7">IF(ISNUMBER(P2),(M2*D2),"")</f>
        <v>100720772.51866893</v>
      </c>
    </row>
    <row r="3" spans="1:20" x14ac:dyDescent="0.5">
      <c r="A3">
        <v>523.45501708984375</v>
      </c>
      <c r="B3">
        <v>125</v>
      </c>
      <c r="D3">
        <v>524.77398681640625</v>
      </c>
      <c r="E3">
        <v>135200</v>
      </c>
      <c r="F3" s="7" t="s">
        <v>19</v>
      </c>
      <c r="G3" s="8">
        <f>IF(ISBLANK(G2),"",$G$2*$G$6)</f>
        <v>7.9283447265625</v>
      </c>
      <c r="H3" s="21" t="s">
        <v>435</v>
      </c>
      <c r="I3" s="21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3.9949239840183053E-2</v>
      </c>
      <c r="M3">
        <f>I$7*((L$1*J3)+(L$2*J2)+(L$3*J1)) + $I$4</f>
        <v>96832.361097311281</v>
      </c>
      <c r="N3">
        <f t="shared" si="2"/>
        <v>0.10695078191917735</v>
      </c>
      <c r="O3">
        <f>I$10*((N$1*J3)+(N$2*J2)+(N$3*J1)) + $I$4</f>
        <v>29575.222212002955</v>
      </c>
      <c r="P3">
        <f t="shared" si="3"/>
        <v>123060.15950305091</v>
      </c>
      <c r="Q3">
        <f t="shared" si="4"/>
        <v>-12139.840496949095</v>
      </c>
      <c r="R3">
        <f t="shared" si="5"/>
        <v>147375727.29136524</v>
      </c>
      <c r="S3">
        <f t="shared" si="6"/>
        <v>147375727.29136524</v>
      </c>
      <c r="T3">
        <f t="shared" si="7"/>
        <v>50815104.18588192</v>
      </c>
    </row>
    <row r="4" spans="1:20" x14ac:dyDescent="0.5">
      <c r="A4">
        <v>523.46502685546875</v>
      </c>
      <c r="B4">
        <v>123.5</v>
      </c>
      <c r="D4">
        <v>525.28497314453125</v>
      </c>
      <c r="E4">
        <v>100000</v>
      </c>
      <c r="F4" s="5" t="s">
        <v>26</v>
      </c>
      <c r="G4" s="6">
        <v>525.09930419921875</v>
      </c>
      <c r="H4" t="s">
        <v>11</v>
      </c>
      <c r="I4">
        <v>3347.4238062633358</v>
      </c>
      <c r="J4">
        <f>'hidden params'!J4</f>
        <v>4.9195920044795109E-2</v>
      </c>
      <c r="K4">
        <f t="shared" si="0"/>
        <v>3</v>
      </c>
      <c r="L4">
        <f t="shared" si="1"/>
        <v>3.5011034314585479E-3</v>
      </c>
      <c r="M4">
        <f>I$7*((L$1*J4)+(L$2*J3)+(L$3*J2)+(L$4*J1)) + $I$4</f>
        <v>35040.783560168471</v>
      </c>
      <c r="N4">
        <f t="shared" si="2"/>
        <v>0.2254851236475586</v>
      </c>
      <c r="O4">
        <f>I$10*((N$1*J4)+(N$2*J3)+(N$3*J2)+(N$4*J1)) + $I$4</f>
        <v>65550.482547504624</v>
      </c>
      <c r="P4">
        <f t="shared" si="3"/>
        <v>97243.84230140975</v>
      </c>
      <c r="Q4">
        <f t="shared" si="4"/>
        <v>-2756.1576985902502</v>
      </c>
      <c r="R4">
        <f t="shared" si="5"/>
        <v>7596405.2594983047</v>
      </c>
      <c r="S4">
        <f t="shared" si="6"/>
        <v>7596405.2594983047</v>
      </c>
      <c r="T4">
        <f t="shared" si="7"/>
        <v>18406397.051366426</v>
      </c>
    </row>
    <row r="5" spans="1:20" ht="14.7" thickBot="1" x14ac:dyDescent="0.55000000000000004">
      <c r="A5">
        <v>523.4749755859375</v>
      </c>
      <c r="B5">
        <v>83.5</v>
      </c>
      <c r="D5">
        <v>525.78497314453125</v>
      </c>
      <c r="E5">
        <v>101200</v>
      </c>
      <c r="F5" s="9" t="s">
        <v>27</v>
      </c>
      <c r="G5" s="10">
        <f>($G$4-1.00794)*$G$6</f>
        <v>1048.1827283984376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1.8603939853291491E-4</v>
      </c>
      <c r="M5">
        <f>I$7*((L$1*J5)+(L$2*J4)+(L$3*J3)+(L$4*J2)+(L$5*J1)) + $I$4</f>
        <v>11612.87150450457</v>
      </c>
      <c r="N5">
        <f t="shared" si="2"/>
        <v>0.28824075698200174</v>
      </c>
      <c r="O5">
        <f>I$10*((N$1*J5)+(N$2*J4)+(N$3*J3)+(N$4*J2)+(N$5*J1)) + $I$4</f>
        <v>97349.749626393866</v>
      </c>
      <c r="P5">
        <f t="shared" si="3"/>
        <v>105615.1973246351</v>
      </c>
      <c r="Q5">
        <f t="shared" si="4"/>
        <v>4415.1973246350972</v>
      </c>
      <c r="R5">
        <f t="shared" si="5"/>
        <v>19493967.415464919</v>
      </c>
      <c r="S5">
        <f t="shared" si="6"/>
        <v>19493967.415464919</v>
      </c>
      <c r="T5">
        <f t="shared" si="7"/>
        <v>6105873.3321268279</v>
      </c>
    </row>
    <row r="6" spans="1:20" ht="14.7" thickTop="1" x14ac:dyDescent="0.5">
      <c r="A6">
        <v>523.4849853515625</v>
      </c>
      <c r="B6">
        <v>46.25</v>
      </c>
      <c r="D6">
        <v>526.2860107421875</v>
      </c>
      <c r="E6">
        <v>93190</v>
      </c>
      <c r="F6" t="s">
        <v>28</v>
      </c>
      <c r="G6">
        <v>2</v>
      </c>
      <c r="H6" t="s">
        <v>437</v>
      </c>
      <c r="I6">
        <f>SUM(S1:S30)</f>
        <v>524165772.25434339</v>
      </c>
      <c r="J6">
        <f>'hidden params'!J6</f>
        <v>1.5654537401586068E-3</v>
      </c>
      <c r="K6">
        <f t="shared" si="0"/>
        <v>5</v>
      </c>
      <c r="L6">
        <f t="shared" si="1"/>
        <v>6.0344666650881627E-6</v>
      </c>
      <c r="M6">
        <f>I$7*((L$1*J6)+(L$2*J5)+(L$3*J4)+(L$4*J3)+(L$5*J2)+(L$6*J1)) + $I$4</f>
        <v>5113.1244580302628</v>
      </c>
      <c r="N6">
        <f t="shared" si="2"/>
        <v>0.22491937334437548</v>
      </c>
      <c r="O6">
        <f>I$10*((N$1*J6)+(N$2*J5)+(N$3*J4)+(N$4*J3)+(N$5*J2)+(N$6*J1)) + $I$4</f>
        <v>97869.734837255455</v>
      </c>
      <c r="P6">
        <f t="shared" si="3"/>
        <v>99635.435489022377</v>
      </c>
      <c r="Q6">
        <f t="shared" si="4"/>
        <v>6445.4354890223767</v>
      </c>
      <c r="R6">
        <f t="shared" si="5"/>
        <v>41543638.643149123</v>
      </c>
      <c r="S6">
        <f t="shared" si="6"/>
        <v>41543638.643149123</v>
      </c>
      <c r="T6">
        <f t="shared" si="7"/>
        <v>2690965.8734450564</v>
      </c>
    </row>
    <row r="7" spans="1:20" x14ac:dyDescent="0.5">
      <c r="A7">
        <v>523.4949951171875</v>
      </c>
      <c r="B7">
        <v>40.75</v>
      </c>
      <c r="D7">
        <v>526.7860107421875</v>
      </c>
      <c r="E7">
        <v>74360</v>
      </c>
      <c r="F7" t="s">
        <v>29</v>
      </c>
      <c r="G7" s="11">
        <v>0.10000000149011612</v>
      </c>
      <c r="H7" s="21" t="s">
        <v>438</v>
      </c>
      <c r="I7" s="21">
        <v>279035.61698660755</v>
      </c>
      <c r="J7">
        <f>'hidden params'!J7</f>
        <v>2.2288478874357397E-4</v>
      </c>
      <c r="K7">
        <f t="shared" si="0"/>
        <v>6</v>
      </c>
      <c r="L7">
        <f t="shared" si="1"/>
        <v>1.1245785695451527E-7</v>
      </c>
      <c r="M7">
        <f>I$7*((L$1*J7)+(L$2*J6)+(L$3*J5)+(L$4*J4)+(L$5*J3)+(L$6*J2)+(L$7*J1)) + $I$4</f>
        <v>3668.6451258880006</v>
      </c>
      <c r="N7">
        <f t="shared" si="2"/>
        <v>0.10083592459166224</v>
      </c>
      <c r="O7">
        <f>I$10*((N$1*J7)+(N$2*J6)+(N$3*J5)+(N$4*J4)+(N$5*J3)+(N$6*J2)+(N$7*J1)) + $I$4</f>
        <v>67821.011358479111</v>
      </c>
      <c r="P7">
        <f t="shared" si="3"/>
        <v>68142.23267810377</v>
      </c>
      <c r="Q7">
        <f t="shared" si="4"/>
        <v>-6217.76732189623</v>
      </c>
      <c r="R7">
        <f t="shared" si="5"/>
        <v>38660630.469240613</v>
      </c>
      <c r="S7">
        <f t="shared" si="6"/>
        <v>38660630.469240613</v>
      </c>
      <c r="T7">
        <f t="shared" si="7"/>
        <v>1932590.93069531</v>
      </c>
    </row>
    <row r="8" spans="1:20" x14ac:dyDescent="0.5">
      <c r="A8">
        <v>523.5050048828125</v>
      </c>
      <c r="B8">
        <v>48</v>
      </c>
      <c r="D8">
        <v>527.2979736328125</v>
      </c>
      <c r="E8">
        <v>39910</v>
      </c>
      <c r="F8" t="s">
        <v>30</v>
      </c>
      <c r="G8" s="11">
        <v>2.9999999329447746E-2</v>
      </c>
      <c r="H8" s="21" t="s">
        <v>439</v>
      </c>
      <c r="I8" s="21">
        <v>4.7951768977694445E-2</v>
      </c>
      <c r="J8">
        <f>'hidden params'!J8</f>
        <v>2.8200854503395628E-5</v>
      </c>
      <c r="K8">
        <f t="shared" si="0"/>
        <v>7</v>
      </c>
      <c r="L8">
        <f t="shared" si="1"/>
        <v>9.8719660284471302E-10</v>
      </c>
      <c r="M8">
        <f>I$7*((L$1*J8)+(L$2*J7)+(L$3*J6)+(L$4*J5)+(L$5*J4)+(L$6*J3)+(L$7*J2)+(L$8*J1)) + $I$4</f>
        <v>3398.5100876998235</v>
      </c>
      <c r="N8">
        <f t="shared" si="2"/>
        <v>2.129446058012463E-2</v>
      </c>
      <c r="O8">
        <f>I$10*((N$1*J8)+(N$2*J7)+(N$3*J6)+(N$4*J5)+(N$5*J4)+(N$6*J3)+(N$7*J2)+(N$8*J1)) + $I$4</f>
        <v>33619.061355560691</v>
      </c>
      <c r="P8">
        <f t="shared" si="3"/>
        <v>33670.147636997179</v>
      </c>
      <c r="Q8">
        <f t="shared" si="4"/>
        <v>-6239.8523630028212</v>
      </c>
      <c r="R8">
        <f t="shared" si="5"/>
        <v>38935757.512071893</v>
      </c>
      <c r="S8">
        <f t="shared" si="6"/>
        <v>38935757.512071893</v>
      </c>
      <c r="T8">
        <f t="shared" si="7"/>
        <v>1792027.4826147889</v>
      </c>
    </row>
    <row r="9" spans="1:20" x14ac:dyDescent="0.5">
      <c r="A9">
        <v>523.5150146484375</v>
      </c>
      <c r="B9">
        <v>50.25</v>
      </c>
      <c r="D9">
        <v>527.79901123046875</v>
      </c>
      <c r="E9">
        <v>16680</v>
      </c>
      <c r="F9" t="s">
        <v>31</v>
      </c>
      <c r="G9">
        <v>6</v>
      </c>
      <c r="H9" t="s">
        <v>445</v>
      </c>
      <c r="I9">
        <f>I3*I8</f>
        <v>0.3462126308353119</v>
      </c>
      <c r="J9">
        <f>'hidden params'!J9</f>
        <v>3.2198967658273084E-6</v>
      </c>
      <c r="K9">
        <f t="shared" si="0"/>
        <v>8</v>
      </c>
      <c r="L9">
        <f t="shared" si="1"/>
        <v>1.3674686634764365E-12</v>
      </c>
      <c r="M9">
        <f>I$7*((L$1*J9)+(L$2*J8)+(L$3*J7)+(L$4*J6)+(L$5*J5)+(L$6*J4)+(L$7*J3)+(L$8*J2)+(L$9*J1)) + $I$4</f>
        <v>3354.6604728591392</v>
      </c>
      <c r="N9">
        <f t="shared" si="2"/>
        <v>7.0960698754978489E-4</v>
      </c>
      <c r="O9">
        <f>I$10*((N$1*J9)+(N$2*J8)+(N$3*J7)+(N$4*J6)+(N$5*J5)+(N$6*J4)+(N$7*J3)+(N$8*J2)+(N$9*J1)) + $I$4</f>
        <v>13466.279629442262</v>
      </c>
      <c r="P9">
        <f t="shared" si="3"/>
        <v>13473.516296038064</v>
      </c>
      <c r="Q9">
        <f t="shared" si="4"/>
        <v>-3206.483703961936</v>
      </c>
      <c r="R9">
        <f t="shared" si="5"/>
        <v>10281537.743773457</v>
      </c>
      <c r="S9">
        <f t="shared" si="6"/>
        <v>10281537.743773457</v>
      </c>
      <c r="T9">
        <f t="shared" si="7"/>
        <v>1770586.4805889905</v>
      </c>
    </row>
    <row r="10" spans="1:20" x14ac:dyDescent="0.5">
      <c r="A10">
        <v>523.5250244140625</v>
      </c>
      <c r="B10">
        <v>56.5</v>
      </c>
      <c r="D10">
        <f>D9 + (1/$G$6)</f>
        <v>528.29901123046875</v>
      </c>
      <c r="E10">
        <v>0</v>
      </c>
      <c r="F10" s="2" t="s">
        <v>22</v>
      </c>
      <c r="G10">
        <v>523.75286865234375</v>
      </c>
      <c r="H10" s="22" t="s">
        <v>454</v>
      </c>
      <c r="I10" s="22">
        <v>210389.63105347508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3348.34968608397</v>
      </c>
      <c r="N10">
        <f t="shared" si="2"/>
        <v>0</v>
      </c>
      <c r="O10">
        <f>I$10*((N1*J$10)+(N2*J$9)+(N3*J$8)+(N4*J$7)+(N5*J$6)+(N6*J$5)+(N7*J$4)+(N8*J$3)+(N9*J$2)+(N10*J$1)) + $I$4</f>
        <v>5945.4317698415034</v>
      </c>
      <c r="P10">
        <f t="shared" si="3"/>
        <v>5946.3576496621372</v>
      </c>
      <c r="Q10">
        <f t="shared" si="4"/>
        <v>5946.3576496621372</v>
      </c>
      <c r="R10">
        <f t="shared" si="5"/>
        <v>35359169.297695413</v>
      </c>
      <c r="S10">
        <f t="shared" si="6"/>
        <v>35359169.297695413</v>
      </c>
      <c r="T10">
        <f t="shared" si="7"/>
        <v>1768929.8284120117</v>
      </c>
    </row>
    <row r="11" spans="1:20" x14ac:dyDescent="0.5">
      <c r="A11">
        <v>523.53497314453125</v>
      </c>
      <c r="B11">
        <v>94.75</v>
      </c>
      <c r="D11">
        <f>D10 + (1/$G$6)</f>
        <v>528.79901123046875</v>
      </c>
      <c r="E11">
        <v>0</v>
      </c>
      <c r="F11" s="2" t="s">
        <v>32</v>
      </c>
      <c r="G11">
        <v>527.717041015625</v>
      </c>
      <c r="H11" s="22" t="s">
        <v>455</v>
      </c>
      <c r="I11" s="22">
        <v>0.54785231652478039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3347.525649111099</v>
      </c>
      <c r="N11">
        <f t="shared" si="2"/>
        <v>0</v>
      </c>
      <c r="O11">
        <f t="shared" ref="O11:O30" si="9">I$10*((N2*J$10)+(N3*J$9)+(N4*J$8)+(N5*J$7)+(N6*J$6)+(N7*J$5)+(N8*J$4)+(N9*J$3)+(N10*J$2)+(N11*J$1)) + $I$4</f>
        <v>3889.8963841006357</v>
      </c>
      <c r="P11">
        <f t="shared" si="3"/>
        <v>3889.998226948399</v>
      </c>
      <c r="Q11">
        <f t="shared" si="4"/>
        <v>3889.998226948399</v>
      </c>
      <c r="R11">
        <f t="shared" si="5"/>
        <v>15132086.205661688</v>
      </c>
      <c r="S11">
        <f t="shared" si="6"/>
        <v>15132086.205661688</v>
      </c>
      <c r="T11">
        <f t="shared" si="7"/>
        <v>1770168.2533185822</v>
      </c>
    </row>
    <row r="12" spans="1:20" x14ac:dyDescent="0.5">
      <c r="A12">
        <v>523.54498291015625</v>
      </c>
      <c r="B12">
        <v>149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3.9555035373459098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3347.4325834406468</v>
      </c>
      <c r="N12">
        <f t="shared" si="2"/>
        <v>0</v>
      </c>
      <c r="O12">
        <f t="shared" si="9"/>
        <v>3443.2393233005228</v>
      </c>
      <c r="P12">
        <f t="shared" si="3"/>
        <v>3443.2481004778338</v>
      </c>
      <c r="Q12">
        <f t="shared" si="4"/>
        <v>3443.2481004778338</v>
      </c>
      <c r="R12">
        <f t="shared" si="5"/>
        <v>11855957.48144421</v>
      </c>
      <c r="S12">
        <f t="shared" si="6"/>
        <v>11855957.48144421</v>
      </c>
      <c r="T12">
        <f t="shared" si="7"/>
        <v>1771792.7565757879</v>
      </c>
    </row>
    <row r="13" spans="1:20" x14ac:dyDescent="0.5">
      <c r="A13">
        <v>523.55499267578125</v>
      </c>
      <c r="B13">
        <v>167.30000305175781</v>
      </c>
      <c r="E13">
        <v>0</v>
      </c>
      <c r="F13">
        <v>20480</v>
      </c>
      <c r="H13" s="23"/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3347.4243561430585</v>
      </c>
      <c r="N13">
        <f t="shared" si="2"/>
        <v>0</v>
      </c>
      <c r="O13">
        <f t="shared" si="9"/>
        <v>3362.1390419709619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156.69999694824219</v>
      </c>
      <c r="E14">
        <v>0</v>
      </c>
      <c r="F14">
        <v>20480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3347.4238300512652</v>
      </c>
      <c r="N14">
        <f t="shared" si="2"/>
        <v>0</v>
      </c>
      <c r="O14">
        <f t="shared" si="9"/>
        <v>3349.427065950656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159.30000305175781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3347.4238069372477</v>
      </c>
      <c r="N15">
        <f t="shared" si="2"/>
        <v>0</v>
      </c>
      <c r="O15">
        <f t="shared" si="9"/>
        <v>3347.6676135154098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162.5</v>
      </c>
      <c r="E16">
        <v>0</v>
      </c>
      <c r="F16">
        <v>524165752.07508111</v>
      </c>
      <c r="H16" t="s">
        <v>456</v>
      </c>
      <c r="I16">
        <f>I7/(I7+I10)</f>
        <v>0.57012918337174812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3347.4238062747631</v>
      </c>
      <c r="N16">
        <f t="shared" si="2"/>
        <v>0</v>
      </c>
      <c r="O16">
        <f t="shared" si="9"/>
        <v>3347.4495608057405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145.19999694824219</v>
      </c>
      <c r="E17">
        <v>0</v>
      </c>
      <c r="F17">
        <v>524165752.04936898</v>
      </c>
      <c r="H17" t="s">
        <v>457</v>
      </c>
      <c r="I17">
        <f>I10/(I10+I7)</f>
        <v>0.42987081662825194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3347.4238062634295</v>
      </c>
      <c r="N17">
        <f t="shared" si="2"/>
        <v>0</v>
      </c>
      <c r="O17">
        <f t="shared" si="9"/>
        <v>3347.4257903086873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157.30000305175781</v>
      </c>
      <c r="E18">
        <v>0</v>
      </c>
      <c r="F18">
        <v>524165752.04937297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3347.4238062633358</v>
      </c>
      <c r="N18">
        <f t="shared" si="2"/>
        <v>0</v>
      </c>
      <c r="O18">
        <f t="shared" si="9"/>
        <v>3347.4238563597669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167.30000305175781</v>
      </c>
      <c r="E19">
        <v>0</v>
      </c>
      <c r="H19" t="s">
        <v>444</v>
      </c>
      <c r="I19">
        <v>9372.167300380228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3347.4238062633358</v>
      </c>
      <c r="N19">
        <f t="shared" si="2"/>
        <v>0</v>
      </c>
      <c r="O19">
        <f t="shared" si="9"/>
        <v>3347.4238062633358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169.19999694824219</v>
      </c>
      <c r="E20">
        <v>0</v>
      </c>
      <c r="F20">
        <v>4.7951768977694445E-2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3347.4238062633358</v>
      </c>
      <c r="N20">
        <f t="shared" si="2"/>
        <v>0</v>
      </c>
      <c r="O20">
        <f t="shared" si="9"/>
        <v>3347.4238062633358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211.80000305175781</v>
      </c>
      <c r="E21">
        <v>0</v>
      </c>
      <c r="F21">
        <v>0.54785231652478039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3347.4238062633358</v>
      </c>
      <c r="N21">
        <f t="shared" si="2"/>
        <v>0</v>
      </c>
      <c r="O21">
        <f t="shared" si="9"/>
        <v>3347.4238062633358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184.69999694824219</v>
      </c>
      <c r="E22">
        <v>0</v>
      </c>
      <c r="F22">
        <v>279035.61698660755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3347.4238062633358</v>
      </c>
      <c r="N22">
        <f t="shared" si="2"/>
        <v>0</v>
      </c>
      <c r="O22">
        <f t="shared" si="9"/>
        <v>3347.4238062633358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105.5</v>
      </c>
      <c r="E23">
        <v>0</v>
      </c>
      <c r="F23">
        <v>7.2200180148492263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3347.4238062633358</v>
      </c>
      <c r="N23">
        <f t="shared" si="2"/>
        <v>0</v>
      </c>
      <c r="O23">
        <f t="shared" si="9"/>
        <v>3347.4238062633358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148</v>
      </c>
      <c r="E24">
        <v>0</v>
      </c>
      <c r="F24">
        <v>7.2200180148492263</v>
      </c>
      <c r="H24" t="s">
        <v>446</v>
      </c>
      <c r="I24">
        <v>25609269218.37178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3347.4238062633358</v>
      </c>
      <c r="N24">
        <f t="shared" si="2"/>
        <v>0</v>
      </c>
      <c r="O24">
        <f t="shared" si="9"/>
        <v>3347.4238062633358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273</v>
      </c>
      <c r="E25">
        <v>0</v>
      </c>
      <c r="H25" t="s">
        <v>452</v>
      </c>
      <c r="I25">
        <v>16307727004.341179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3347.4238062633358</v>
      </c>
      <c r="N25">
        <f t="shared" si="2"/>
        <v>0</v>
      </c>
      <c r="O25">
        <f t="shared" si="9"/>
        <v>3347.4238062633358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289.29998779296875</v>
      </c>
      <c r="E26">
        <v>0</v>
      </c>
      <c r="H26" t="s">
        <v>453</v>
      </c>
      <c r="I26">
        <v>170.02284247885788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3347.4238062633358</v>
      </c>
      <c r="N26">
        <f t="shared" si="2"/>
        <v>0</v>
      </c>
      <c r="O26">
        <f t="shared" si="9"/>
        <v>3347.4238062633358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228.30000305175781</v>
      </c>
      <c r="E27">
        <v>0</v>
      </c>
      <c r="H27" t="s">
        <v>474</v>
      </c>
      <c r="I27">
        <f xml:space="preserve"> 1 + 1.5*EXP(-(I22 * 0.000239 * I19))</f>
        <v>1.0000001420623972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3347.4238062633358</v>
      </c>
      <c r="N27">
        <f t="shared" si="2"/>
        <v>0</v>
      </c>
      <c r="O27">
        <f t="shared" si="9"/>
        <v>3347.4238062633358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281.29998779296875</v>
      </c>
      <c r="E28">
        <v>0</v>
      </c>
      <c r="H28" t="s">
        <v>473</v>
      </c>
      <c r="I28">
        <f>(2^0.5)*(ABS((I3*I8)-I22*I11))/((((I3*I8*(1-I8))+(I22*I11*(1-I11))))^0.5)</f>
        <v>3.5072393874786312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3347.4238062633358</v>
      </c>
      <c r="N28">
        <f t="shared" si="2"/>
        <v>0</v>
      </c>
      <c r="O28">
        <f t="shared" si="9"/>
        <v>3347.4238062633358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369.20001220703125</v>
      </c>
      <c r="H29" t="s">
        <v>475</v>
      </c>
      <c r="I29">
        <f>(I24-I25)/I25</f>
        <v>0.57037637504935512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3347.4238062633358</v>
      </c>
      <c r="N29">
        <f t="shared" si="2"/>
        <v>0</v>
      </c>
      <c r="O29">
        <f t="shared" si="9"/>
        <v>3347.4238062633358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348.5</v>
      </c>
      <c r="H30" t="s">
        <v>476</v>
      </c>
      <c r="I30">
        <f>(I25-I6)/I6</f>
        <v>30.111773922598108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3347.4238062633358</v>
      </c>
      <c r="N30">
        <f t="shared" si="2"/>
        <v>0</v>
      </c>
      <c r="O30">
        <f t="shared" si="9"/>
        <v>3347.4238062633358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640.20001220703125</v>
      </c>
      <c r="H31" t="s">
        <v>477</v>
      </c>
      <c r="I31">
        <f>(0.25* 0.0058*I22*I19)*EXP(-((I17-0.5)^2)/(2*((0.174318)^2)))</f>
        <v>90.49008518199139</v>
      </c>
      <c r="J31">
        <f>'hidden params'!J31</f>
        <v>0</v>
      </c>
    </row>
    <row r="32" spans="1:20" x14ac:dyDescent="0.5">
      <c r="A32">
        <v>523.7449951171875</v>
      </c>
      <c r="B32">
        <v>4380</v>
      </c>
      <c r="H32" t="s">
        <v>500</v>
      </c>
      <c r="I32">
        <f xml:space="preserve"> ($R$69 / 100)^-1</f>
        <v>8.7069913695824681</v>
      </c>
      <c r="J32">
        <f>'hidden params'!J32</f>
        <v>0</v>
      </c>
    </row>
    <row r="33" spans="1:9" x14ac:dyDescent="0.5">
      <c r="A33">
        <v>523.7550048828125</v>
      </c>
      <c r="B33">
        <v>42680</v>
      </c>
      <c r="F33">
        <v>16680</v>
      </c>
      <c r="H33" t="s">
        <v>501</v>
      </c>
      <c r="I33">
        <f xml:space="preserve"> ($R$72 / 100)^-1</f>
        <v>5.9680915852719343</v>
      </c>
    </row>
    <row r="34" spans="1:9" x14ac:dyDescent="0.5">
      <c r="A34">
        <v>523.7650146484375</v>
      </c>
      <c r="B34">
        <v>147500</v>
      </c>
    </row>
    <row r="35" spans="1:9" ht="14.7" thickBot="1" x14ac:dyDescent="0.55000000000000004">
      <c r="A35">
        <v>523.7750244140625</v>
      </c>
      <c r="B35">
        <v>204800</v>
      </c>
    </row>
    <row r="36" spans="1:9" x14ac:dyDescent="0.5">
      <c r="A36">
        <v>523.78497314453125</v>
      </c>
      <c r="B36">
        <v>120600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26480</v>
      </c>
      <c r="G37" s="13" t="s">
        <v>462</v>
      </c>
      <c r="H37">
        <f>AVERAGE(K101:K110)</f>
        <v>0.37502590445799455</v>
      </c>
      <c r="I37" s="19">
        <f>STDEV(K101:K110)</f>
        <v>5.128700371438849E-2</v>
      </c>
    </row>
    <row r="38" spans="1:9" x14ac:dyDescent="0.5">
      <c r="A38">
        <v>523.80499267578125</v>
      </c>
      <c r="B38">
        <v>2326</v>
      </c>
      <c r="G38" s="13" t="s">
        <v>464</v>
      </c>
      <c r="H38">
        <f>AVERAGE(M101:M110)</f>
        <v>3.9326041340428413</v>
      </c>
      <c r="I38" s="19">
        <f>STDEV(M101:M110)</f>
        <v>0.14310531434807416</v>
      </c>
    </row>
    <row r="39" spans="1:9" x14ac:dyDescent="0.5">
      <c r="A39">
        <v>523.81500244140625</v>
      </c>
      <c r="B39">
        <v>760.29998779296875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1150</v>
      </c>
      <c r="G40" s="13" t="s">
        <v>509</v>
      </c>
      <c r="H40">
        <f>AVERAGE(Q101:Q110)</f>
        <v>0.58506466662701706</v>
      </c>
      <c r="I40" s="19">
        <f>STDEV(Q101:Q110)</f>
        <v>2.2630640888441488E-2</v>
      </c>
    </row>
    <row r="41" spans="1:9" x14ac:dyDescent="0.5">
      <c r="A41">
        <v>523.83502197265625</v>
      </c>
      <c r="B41">
        <v>1677</v>
      </c>
      <c r="G41" s="13" t="s">
        <v>510</v>
      </c>
      <c r="H41">
        <f>AVERAGE(R101:R110)</f>
        <v>0.414935333372983</v>
      </c>
      <c r="I41" s="19">
        <f>STDEV(R101:R110)</f>
        <v>2.2630640888441463E-2</v>
      </c>
    </row>
    <row r="42" spans="1:9" ht="14.7" thickBot="1" x14ac:dyDescent="0.55000000000000004">
      <c r="A42">
        <v>523.844970703125</v>
      </c>
      <c r="B42">
        <v>1767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1319</v>
      </c>
      <c r="F43">
        <v>64.94206259667456</v>
      </c>
    </row>
    <row r="44" spans="1:9" x14ac:dyDescent="0.5">
      <c r="A44">
        <v>523.864990234375</v>
      </c>
      <c r="B44">
        <v>789.5</v>
      </c>
      <c r="F44">
        <f xml:space="preserve"> $F$51 / 2</f>
        <v>64.94206259667456</v>
      </c>
    </row>
    <row r="45" spans="1:9" x14ac:dyDescent="0.5">
      <c r="A45">
        <v>523.875</v>
      </c>
      <c r="B45">
        <v>464.5</v>
      </c>
    </row>
    <row r="46" spans="1:9" x14ac:dyDescent="0.5">
      <c r="A46">
        <v>523.885009765625</v>
      </c>
      <c r="B46">
        <v>394</v>
      </c>
    </row>
    <row r="47" spans="1:9" x14ac:dyDescent="0.5">
      <c r="A47">
        <v>523.89501953125</v>
      </c>
      <c r="B47">
        <v>502.70001220703125</v>
      </c>
    </row>
    <row r="48" spans="1:9" x14ac:dyDescent="0.5">
      <c r="A48">
        <v>523.905029296875</v>
      </c>
      <c r="B48">
        <v>520.20001220703125</v>
      </c>
    </row>
    <row r="49" spans="1:16" x14ac:dyDescent="0.5">
      <c r="A49">
        <v>523.91497802734375</v>
      </c>
      <c r="B49">
        <v>336.79998779296875</v>
      </c>
    </row>
    <row r="50" spans="1:16" x14ac:dyDescent="0.5">
      <c r="A50">
        <v>523.92498779296875</v>
      </c>
      <c r="B50">
        <v>200.69999694824219</v>
      </c>
      <c r="E50" t="s">
        <v>440</v>
      </c>
      <c r="F50">
        <f>MEDIAN(F54:F67)</f>
        <v>101.61363636363636</v>
      </c>
    </row>
    <row r="51" spans="1:16" x14ac:dyDescent="0.5">
      <c r="A51">
        <v>523.93499755859375</v>
      </c>
      <c r="B51">
        <v>239.30000305175781</v>
      </c>
      <c r="E51" t="s">
        <v>441</v>
      </c>
      <c r="F51">
        <f>AVERAGE(F54:F67)</f>
        <v>129.88412519334912</v>
      </c>
    </row>
    <row r="52" spans="1:16" x14ac:dyDescent="0.5">
      <c r="A52">
        <v>523.94500732421875</v>
      </c>
      <c r="B52">
        <v>351</v>
      </c>
      <c r="E52" t="s">
        <v>442</v>
      </c>
      <c r="F52">
        <f>SUM(E$1:E$11)</f>
        <v>952340</v>
      </c>
    </row>
    <row r="53" spans="1:16" x14ac:dyDescent="0.5">
      <c r="A53">
        <v>523.95501708984375</v>
      </c>
      <c r="B53">
        <v>697.29998779296875</v>
      </c>
      <c r="E53" t="s">
        <v>443</v>
      </c>
      <c r="F53">
        <f>ABS(F52/F50)</f>
        <v>9372.167300380228</v>
      </c>
    </row>
    <row r="54" spans="1:16" x14ac:dyDescent="0.5">
      <c r="A54">
        <v>523.96502685546875</v>
      </c>
      <c r="B54">
        <v>1056</v>
      </c>
      <c r="F54">
        <f>AVERAGE(B1:B10)</f>
        <v>75.530000305175776</v>
      </c>
    </row>
    <row r="55" spans="1:16" x14ac:dyDescent="0.5">
      <c r="A55">
        <v>523.9749755859375</v>
      </c>
      <c r="B55">
        <v>898.5</v>
      </c>
      <c r="F55">
        <v>365.5</v>
      </c>
    </row>
    <row r="56" spans="1:16" x14ac:dyDescent="0.5">
      <c r="A56">
        <v>523.9849853515625</v>
      </c>
      <c r="B56">
        <v>478.5</v>
      </c>
      <c r="F56">
        <v>304.29998779296875</v>
      </c>
    </row>
    <row r="57" spans="1:16" x14ac:dyDescent="0.5">
      <c r="A57">
        <v>523.9949951171875</v>
      </c>
      <c r="B57">
        <v>266</v>
      </c>
      <c r="F57">
        <v>183.69999694824219</v>
      </c>
    </row>
    <row r="58" spans="1:16" x14ac:dyDescent="0.5">
      <c r="A58">
        <v>524.0050048828125</v>
      </c>
      <c r="B58">
        <v>267.79998779296875</v>
      </c>
      <c r="F58">
        <v>124.80000305175781</v>
      </c>
    </row>
    <row r="59" spans="1:16" x14ac:dyDescent="0.5">
      <c r="A59">
        <v>524.0150146484375</v>
      </c>
      <c r="B59">
        <v>336.79998779296875</v>
      </c>
      <c r="F59">
        <v>126.80000305175781</v>
      </c>
    </row>
    <row r="60" spans="1:16" x14ac:dyDescent="0.5">
      <c r="A60">
        <v>524.0250244140625</v>
      </c>
      <c r="B60">
        <v>365.5</v>
      </c>
      <c r="F60">
        <v>91.25</v>
      </c>
    </row>
    <row r="61" spans="1:16" x14ac:dyDescent="0.5">
      <c r="A61">
        <v>524.03497314453125</v>
      </c>
      <c r="B61">
        <v>328.29998779296875</v>
      </c>
      <c r="F61">
        <v>86.25</v>
      </c>
    </row>
    <row r="62" spans="1:16" x14ac:dyDescent="0.5">
      <c r="A62">
        <v>524.04498291015625</v>
      </c>
      <c r="B62">
        <v>273.20001220703125</v>
      </c>
      <c r="F62">
        <v>35.25</v>
      </c>
    </row>
    <row r="63" spans="1:16" x14ac:dyDescent="0.5">
      <c r="A63">
        <v>524.05499267578125</v>
      </c>
      <c r="B63">
        <v>209</v>
      </c>
      <c r="F63">
        <v>110.5</v>
      </c>
    </row>
    <row r="64" spans="1:16" x14ac:dyDescent="0.5">
      <c r="A64">
        <v>524.06500244140625</v>
      </c>
      <c r="B64">
        <v>234.5</v>
      </c>
      <c r="F64">
        <v>19.5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377</v>
      </c>
      <c r="F65">
        <v>63.5</v>
      </c>
      <c r="I65" t="s">
        <v>493</v>
      </c>
      <c r="L65">
        <v>0.99530373769387048</v>
      </c>
      <c r="M65">
        <v>0.97297475263787048</v>
      </c>
      <c r="N65">
        <v>0.99919147602685177</v>
      </c>
      <c r="O65">
        <v>0.99062953026738887</v>
      </c>
      <c r="P65">
        <v>0.98282080549021289</v>
      </c>
    </row>
    <row r="66" spans="1:20" x14ac:dyDescent="0.5">
      <c r="A66">
        <v>524.08502197265625</v>
      </c>
      <c r="B66">
        <v>394</v>
      </c>
      <c r="F66">
        <f>AVERAGE(B$576:B$586)</f>
        <v>101.61363636363636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288.20001220703125</v>
      </c>
      <c r="I67" t="s">
        <v>478</v>
      </c>
      <c r="J67">
        <v>7.2200179100036621</v>
      </c>
      <c r="K67">
        <v>84.241261498624723</v>
      </c>
      <c r="L67">
        <v>8.5706431522532836E-2</v>
      </c>
      <c r="M67">
        <v>2.4469118511449697</v>
      </c>
      <c r="N67">
        <v>-198.91092320638361</v>
      </c>
      <c r="O67">
        <v>213.35095902639094</v>
      </c>
      <c r="P67">
        <v>0.93448822980487134</v>
      </c>
      <c r="Q67" s="12" t="s">
        <v>492</v>
      </c>
      <c r="R67">
        <v>1166.7735807400788</v>
      </c>
      <c r="S67">
        <v>0.99999998175114069</v>
      </c>
      <c r="T67" s="12" t="s">
        <v>492</v>
      </c>
    </row>
    <row r="68" spans="1:20" x14ac:dyDescent="0.5">
      <c r="A68">
        <v>524.10400390625</v>
      </c>
      <c r="B68">
        <v>225.5</v>
      </c>
      <c r="I68" t="s">
        <v>479</v>
      </c>
      <c r="J68">
        <v>4.7951768977694445E-2</v>
      </c>
      <c r="K68">
        <v>0.53407198294804914</v>
      </c>
      <c r="L68">
        <v>8.9785217178035087E-2</v>
      </c>
      <c r="M68">
        <v>2.4469118511449697</v>
      </c>
      <c r="N68">
        <v>-1.2588752954623812</v>
      </c>
      <c r="O68">
        <v>1.3547788334177699</v>
      </c>
      <c r="P68">
        <v>0.93138004453727663</v>
      </c>
      <c r="Q68" s="12" t="s">
        <v>492</v>
      </c>
      <c r="R68">
        <v>1113.7690941005358</v>
      </c>
      <c r="S68">
        <v>0.99999997589254019</v>
      </c>
      <c r="T68" s="12" t="s">
        <v>492</v>
      </c>
    </row>
    <row r="69" spans="1:20" x14ac:dyDescent="0.5">
      <c r="A69">
        <v>524.114990234375</v>
      </c>
      <c r="B69">
        <v>223.5</v>
      </c>
      <c r="I69" t="s">
        <v>480</v>
      </c>
      <c r="J69">
        <v>279035.61698660755</v>
      </c>
      <c r="K69">
        <v>32047.306025983613</v>
      </c>
      <c r="L69">
        <v>8.7069913695824681</v>
      </c>
      <c r="M69">
        <v>2.4469118511449697</v>
      </c>
      <c r="N69">
        <v>200618.68407435864</v>
      </c>
      <c r="O69">
        <v>357452.54989885644</v>
      </c>
      <c r="P69">
        <v>1.2681745792552979E-4</v>
      </c>
      <c r="Q69" t="s">
        <v>486</v>
      </c>
      <c r="R69">
        <v>11.485023443269515</v>
      </c>
      <c r="S69">
        <v>3.5234264549945269E-3</v>
      </c>
      <c r="T69" t="s">
        <v>486</v>
      </c>
    </row>
    <row r="70" spans="1:20" x14ac:dyDescent="0.5">
      <c r="A70">
        <v>524.125</v>
      </c>
      <c r="B70">
        <v>247.80000305175781</v>
      </c>
      <c r="I70" t="s">
        <v>481</v>
      </c>
      <c r="J70">
        <v>7.2200179100036621</v>
      </c>
      <c r="K70">
        <v>1.9275201207665746</v>
      </c>
      <c r="L70">
        <v>3.7457548858853218</v>
      </c>
      <c r="M70">
        <v>2.4469118511449697</v>
      </c>
      <c r="N70">
        <v>2.5035460831795473</v>
      </c>
      <c r="O70">
        <v>11.936489736827777</v>
      </c>
      <c r="P70">
        <v>9.5574337227742404E-3</v>
      </c>
      <c r="Q70" t="s">
        <v>486</v>
      </c>
      <c r="R70">
        <v>26.696888356688259</v>
      </c>
      <c r="S70">
        <v>0.16247262686471442</v>
      </c>
      <c r="T70" s="12" t="s">
        <v>492</v>
      </c>
    </row>
    <row r="71" spans="1:20" x14ac:dyDescent="0.5">
      <c r="A71">
        <v>524.135009765625</v>
      </c>
      <c r="B71">
        <v>240</v>
      </c>
      <c r="I71" t="s">
        <v>482</v>
      </c>
      <c r="J71">
        <v>0.54785231652478039</v>
      </c>
      <c r="K71">
        <v>0.16883381931152988</v>
      </c>
      <c r="L71">
        <v>3.2449204712587276</v>
      </c>
      <c r="M71">
        <v>2.4469118511449697</v>
      </c>
      <c r="N71">
        <v>0.13473084317732947</v>
      </c>
      <c r="O71">
        <v>0.96097378987223125</v>
      </c>
      <c r="P71">
        <v>1.7577991162599119E-2</v>
      </c>
      <c r="Q71" t="s">
        <v>486</v>
      </c>
      <c r="R71">
        <v>30.817396261551302</v>
      </c>
      <c r="S71">
        <v>0.25567164973360973</v>
      </c>
      <c r="T71" s="12" t="s">
        <v>492</v>
      </c>
    </row>
    <row r="72" spans="1:20" x14ac:dyDescent="0.5">
      <c r="A72">
        <v>524.14398193359375</v>
      </c>
      <c r="B72">
        <v>191.30000305175781</v>
      </c>
      <c r="I72" t="s">
        <v>483</v>
      </c>
      <c r="J72">
        <v>210389.63105347508</v>
      </c>
      <c r="K72">
        <v>35252.413279426706</v>
      </c>
      <c r="L72">
        <v>5.9680915852719334</v>
      </c>
      <c r="M72">
        <v>2.4469118511449697</v>
      </c>
      <c r="N72">
        <v>124130.08321858557</v>
      </c>
      <c r="O72">
        <v>296649.17888836458</v>
      </c>
      <c r="P72">
        <v>9.9188434475435544E-4</v>
      </c>
      <c r="Q72" t="s">
        <v>486</v>
      </c>
      <c r="R72">
        <v>16.75577503649243</v>
      </c>
      <c r="S72">
        <v>2.3858263038928022E-2</v>
      </c>
      <c r="T72" t="s">
        <v>486</v>
      </c>
    </row>
    <row r="73" spans="1:20" x14ac:dyDescent="0.5">
      <c r="A73">
        <v>524.15399169921875</v>
      </c>
      <c r="B73">
        <v>171.19999694824219</v>
      </c>
    </row>
    <row r="74" spans="1:20" x14ac:dyDescent="0.5">
      <c r="A74">
        <v>524.16400146484375</v>
      </c>
      <c r="B74">
        <v>208.69999694824219</v>
      </c>
    </row>
    <row r="75" spans="1:20" x14ac:dyDescent="0.5">
      <c r="A75">
        <v>524.17401123046875</v>
      </c>
      <c r="B75">
        <v>210</v>
      </c>
    </row>
    <row r="76" spans="1:20" x14ac:dyDescent="0.5">
      <c r="A76">
        <v>524.18402099609375</v>
      </c>
      <c r="B76">
        <v>197.80000305175781</v>
      </c>
    </row>
    <row r="77" spans="1:20" x14ac:dyDescent="0.5">
      <c r="A77">
        <v>524.1939697265625</v>
      </c>
      <c r="B77">
        <v>211.5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187.30000305175781</v>
      </c>
      <c r="I78">
        <f>MIN(I32:I34)</f>
        <v>5.9680915852719343</v>
      </c>
      <c r="J78">
        <f>I30</f>
        <v>30.111773922598108</v>
      </c>
      <c r="K78">
        <f>I28</f>
        <v>3.5072393874786312</v>
      </c>
    </row>
    <row r="79" spans="1:20" x14ac:dyDescent="0.5">
      <c r="A79">
        <v>524.2139892578125</v>
      </c>
      <c r="B79">
        <v>189.30000305175781</v>
      </c>
      <c r="I79">
        <f>8</f>
        <v>8</v>
      </c>
      <c r="J79">
        <f>J80*2</f>
        <v>180.98017036398278</v>
      </c>
      <c r="K79">
        <v>2</v>
      </c>
    </row>
    <row r="80" spans="1:20" x14ac:dyDescent="0.5">
      <c r="A80">
        <v>524.2239990234375</v>
      </c>
      <c r="B80">
        <v>259.5</v>
      </c>
      <c r="I80">
        <f>4</f>
        <v>4</v>
      </c>
      <c r="J80">
        <f>I31</f>
        <v>90.49008518199139</v>
      </c>
      <c r="K80">
        <v>1.5</v>
      </c>
    </row>
    <row r="81" spans="1:11" x14ac:dyDescent="0.5">
      <c r="A81">
        <v>524.2340087890625</v>
      </c>
      <c r="B81">
        <v>510.70001220703125</v>
      </c>
      <c r="I81">
        <f>2</f>
        <v>2</v>
      </c>
      <c r="J81">
        <f>J80/2</f>
        <v>45.245042590995695</v>
      </c>
      <c r="K81">
        <v>1</v>
      </c>
    </row>
    <row r="82" spans="1:11" x14ac:dyDescent="0.5">
      <c r="A82">
        <v>524.2440185546875</v>
      </c>
      <c r="B82">
        <v>2627</v>
      </c>
    </row>
    <row r="83" spans="1:11" x14ac:dyDescent="0.5">
      <c r="A83">
        <v>524.2540283203125</v>
      </c>
      <c r="B83">
        <v>26300</v>
      </c>
    </row>
    <row r="84" spans="1:11" x14ac:dyDescent="0.5">
      <c r="A84">
        <v>524.26397705078125</v>
      </c>
      <c r="B84">
        <v>112800</v>
      </c>
    </row>
    <row r="85" spans="1:11" x14ac:dyDescent="0.5">
      <c r="A85">
        <v>524.27398681640625</v>
      </c>
      <c r="B85">
        <v>187000</v>
      </c>
    </row>
    <row r="86" spans="1:11" x14ac:dyDescent="0.5">
      <c r="A86">
        <v>524.28399658203125</v>
      </c>
      <c r="B86">
        <v>133400</v>
      </c>
    </row>
    <row r="87" spans="1:11" x14ac:dyDescent="0.5">
      <c r="A87">
        <v>524.29400634765625</v>
      </c>
      <c r="B87">
        <v>39020</v>
      </c>
    </row>
    <row r="88" spans="1:11" x14ac:dyDescent="0.5">
      <c r="A88">
        <v>524.30401611328125</v>
      </c>
      <c r="B88">
        <v>4425</v>
      </c>
    </row>
    <row r="89" spans="1:11" x14ac:dyDescent="0.5">
      <c r="A89">
        <v>524.31402587890625</v>
      </c>
      <c r="B89">
        <v>883.5</v>
      </c>
      <c r="I89">
        <v>16307727004.341179</v>
      </c>
    </row>
    <row r="90" spans="1:11" x14ac:dyDescent="0.5">
      <c r="A90">
        <v>524.323974609375</v>
      </c>
      <c r="B90">
        <v>930</v>
      </c>
      <c r="H90" t="s">
        <v>505</v>
      </c>
      <c r="I90">
        <f>((MIN(I24:I25)-I6)/(I98-I97))/((I6/(I96-I98)))</f>
        <v>20.074515948398741</v>
      </c>
    </row>
    <row r="91" spans="1:11" x14ac:dyDescent="0.5">
      <c r="A91">
        <v>524.333984375</v>
      </c>
      <c r="B91">
        <v>1548</v>
      </c>
      <c r="H91" t="s">
        <v>506</v>
      </c>
      <c r="I91">
        <f>_xlfn.F.DIST(I90,I96-I97,I96-I98,FALSE)</f>
        <v>2.3159003703705138E-3</v>
      </c>
    </row>
    <row r="92" spans="1:11" x14ac:dyDescent="0.5">
      <c r="A92">
        <v>524.343994140625</v>
      </c>
      <c r="B92">
        <v>1740</v>
      </c>
      <c r="I92">
        <f>ROUND(I91,3-(1+INT(LOG10(I91))))</f>
        <v>2.32E-3</v>
      </c>
    </row>
    <row r="93" spans="1:11" x14ac:dyDescent="0.5">
      <c r="A93">
        <v>524.35400390625</v>
      </c>
      <c r="B93">
        <v>1187</v>
      </c>
    </row>
    <row r="94" spans="1:11" x14ac:dyDescent="0.5">
      <c r="A94">
        <v>524.364013671875</v>
      </c>
      <c r="B94">
        <v>657</v>
      </c>
    </row>
    <row r="95" spans="1:11" x14ac:dyDescent="0.5">
      <c r="A95">
        <v>524.3740234375</v>
      </c>
      <c r="B95">
        <v>378.29998779296875</v>
      </c>
      <c r="I95" t="e">
        <f>ROUND(I94,3-(1+INT(LOG10(I94))))</f>
        <v>#NUM!</v>
      </c>
    </row>
    <row r="96" spans="1:11" x14ac:dyDescent="0.5">
      <c r="A96">
        <v>524.38397216796875</v>
      </c>
      <c r="B96">
        <v>642.5</v>
      </c>
      <c r="H96" t="s">
        <v>504</v>
      </c>
      <c r="I96">
        <v>9</v>
      </c>
    </row>
    <row r="97" spans="1:19" x14ac:dyDescent="0.5">
      <c r="A97">
        <v>524.39398193359375</v>
      </c>
      <c r="B97">
        <v>1338</v>
      </c>
      <c r="H97" t="s">
        <v>23</v>
      </c>
      <c r="I97">
        <v>4</v>
      </c>
      <c r="J97" t="s">
        <v>468</v>
      </c>
      <c r="K97">
        <f>AVERAGE(K101:K120)</f>
        <v>0.37502590445799455</v>
      </c>
      <c r="L97">
        <f t="shared" ref="L97:P97" si="10">AVERAGE(L101:L120)</f>
        <v>287485.90817405953</v>
      </c>
      <c r="M97">
        <f t="shared" si="10"/>
        <v>3.9326041340428413</v>
      </c>
      <c r="N97">
        <f t="shared" si="10"/>
        <v>203535.42610034771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1323</v>
      </c>
      <c r="H98" t="s">
        <v>24</v>
      </c>
      <c r="I98">
        <v>7</v>
      </c>
      <c r="J98" t="s">
        <v>469</v>
      </c>
      <c r="K98">
        <f>K99/AVERAGE(K101:K120)</f>
        <v>0.13675589633871008</v>
      </c>
      <c r="L98">
        <f t="shared" ref="L98:P98" si="11">L99/AVERAGE(L101:L120)</f>
        <v>7.3874661862267071E-2</v>
      </c>
      <c r="M98">
        <f t="shared" si="11"/>
        <v>3.6389453265655139E-2</v>
      </c>
      <c r="N98">
        <f t="shared" si="11"/>
        <v>5.738479811185479E-2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650.79998779296875</v>
      </c>
      <c r="H99" t="s">
        <v>1</v>
      </c>
      <c r="I99">
        <v>10</v>
      </c>
      <c r="J99" t="s">
        <v>460</v>
      </c>
      <c r="K99">
        <f>STDEV(K101:K120)</f>
        <v>5.128700371438849E-2</v>
      </c>
      <c r="L99">
        <f t="shared" ref="L99:P99" si="12">STDEV(L101:L120)</f>
        <v>21237.92425652541</v>
      </c>
      <c r="M99">
        <f t="shared" si="12"/>
        <v>0.14310531434807416</v>
      </c>
      <c r="N99">
        <f t="shared" si="12"/>
        <v>11679.839335378794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241.80000305175781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193.80000305175781</v>
      </c>
      <c r="J101">
        <v>1</v>
      </c>
      <c r="K101">
        <v>0.31261280226275806</v>
      </c>
      <c r="L101">
        <v>257968.68261704178</v>
      </c>
      <c r="M101">
        <v>3.6894666994032139</v>
      </c>
      <c r="N101">
        <v>199314.31547528671</v>
      </c>
      <c r="Q101">
        <f>L101/SUM(P101,N101,L101)</f>
        <v>0.56413355338646587</v>
      </c>
      <c r="R101">
        <f>N101/SUM(P101,N101,L101)</f>
        <v>0.43586644661353408</v>
      </c>
      <c r="S101">
        <f>P101/SUM(P101,N101,L101)</f>
        <v>0</v>
      </c>
    </row>
    <row r="102" spans="1:19" x14ac:dyDescent="0.5">
      <c r="A102">
        <v>524.4439697265625</v>
      </c>
      <c r="B102">
        <v>216.80000305175781</v>
      </c>
      <c r="J102">
        <v>2</v>
      </c>
      <c r="K102">
        <v>0.40005200808150321</v>
      </c>
      <c r="L102">
        <v>260612.20795689401</v>
      </c>
      <c r="M102">
        <v>3.9514729955387482</v>
      </c>
      <c r="N102">
        <v>195678.64994043356</v>
      </c>
      <c r="Q102">
        <f t="shared" ref="Q102:Q120" si="13">L102/SUM(P102,N102,L102)</f>
        <v>0.57115369165589491</v>
      </c>
      <c r="R102">
        <f t="shared" ref="R102:R120" si="14">N102/SUM(P102,N102,L102)</f>
        <v>0.42884630834410503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364.5</v>
      </c>
      <c r="J103">
        <v>3</v>
      </c>
      <c r="K103">
        <v>0.38870707854436953</v>
      </c>
      <c r="L103">
        <v>307646.35666699108</v>
      </c>
      <c r="M103">
        <v>4.1029212432470548</v>
      </c>
      <c r="N103">
        <v>221320.18129365804</v>
      </c>
      <c r="Q103">
        <f t="shared" si="13"/>
        <v>0.58159890009881399</v>
      </c>
      <c r="R103">
        <f t="shared" si="14"/>
        <v>0.41840109990118596</v>
      </c>
      <c r="S103">
        <f t="shared" si="15"/>
        <v>0</v>
      </c>
    </row>
    <row r="104" spans="1:19" x14ac:dyDescent="0.5">
      <c r="A104">
        <v>524.4639892578125</v>
      </c>
      <c r="B104">
        <v>626</v>
      </c>
      <c r="J104">
        <v>4</v>
      </c>
      <c r="K104">
        <v>0.31833452327597217</v>
      </c>
      <c r="L104">
        <v>301459.16237108235</v>
      </c>
      <c r="M104">
        <v>3.8466913761222847</v>
      </c>
      <c r="N104">
        <v>206860.92533803667</v>
      </c>
      <c r="Q104">
        <f t="shared" si="13"/>
        <v>0.5930498708593025</v>
      </c>
      <c r="R104">
        <f t="shared" si="14"/>
        <v>0.4069501291406975</v>
      </c>
      <c r="S104">
        <f t="shared" si="15"/>
        <v>0</v>
      </c>
    </row>
    <row r="105" spans="1:19" x14ac:dyDescent="0.5">
      <c r="A105">
        <v>524.4739990234375</v>
      </c>
      <c r="B105">
        <v>618.79998779296875</v>
      </c>
      <c r="J105">
        <v>5</v>
      </c>
      <c r="K105">
        <v>0.41307550372529489</v>
      </c>
      <c r="L105">
        <v>306116.06927025178</v>
      </c>
      <c r="M105">
        <v>3.9563411460133096</v>
      </c>
      <c r="N105">
        <v>192504.22440452356</v>
      </c>
      <c r="Q105">
        <f t="shared" si="13"/>
        <v>0.6139262143026929</v>
      </c>
      <c r="R105">
        <f t="shared" si="14"/>
        <v>0.3860737856973071</v>
      </c>
      <c r="S105">
        <f t="shared" si="15"/>
        <v>0</v>
      </c>
    </row>
    <row r="106" spans="1:19" x14ac:dyDescent="0.5">
      <c r="A106">
        <v>524.4840087890625</v>
      </c>
      <c r="B106">
        <v>398.70001220703125</v>
      </c>
      <c r="J106">
        <v>6</v>
      </c>
      <c r="K106">
        <v>0.32332402949095906</v>
      </c>
      <c r="L106">
        <v>258067.67198434917</v>
      </c>
      <c r="M106">
        <v>3.7339011477187092</v>
      </c>
      <c r="N106">
        <v>210026.2360993062</v>
      </c>
      <c r="Q106">
        <f t="shared" si="13"/>
        <v>0.55131602340406571</v>
      </c>
      <c r="R106">
        <f t="shared" si="14"/>
        <v>0.44868397659593418</v>
      </c>
      <c r="S106">
        <f t="shared" si="15"/>
        <v>0</v>
      </c>
    </row>
    <row r="107" spans="1:19" x14ac:dyDescent="0.5">
      <c r="A107">
        <v>524.4940185546875</v>
      </c>
      <c r="B107">
        <v>279.70001220703125</v>
      </c>
      <c r="J107">
        <v>7</v>
      </c>
      <c r="K107">
        <v>0.45397106444572793</v>
      </c>
      <c r="L107">
        <v>300360.52457535878</v>
      </c>
      <c r="M107">
        <v>3.9286636228179672</v>
      </c>
      <c r="N107">
        <v>218816.23171786816</v>
      </c>
      <c r="Q107">
        <f t="shared" si="13"/>
        <v>0.57853230317906901</v>
      </c>
      <c r="R107">
        <f t="shared" si="14"/>
        <v>0.42146769682093099</v>
      </c>
      <c r="S107">
        <f t="shared" si="15"/>
        <v>0</v>
      </c>
    </row>
    <row r="108" spans="1:19" x14ac:dyDescent="0.5">
      <c r="A108">
        <v>524.5040283203125</v>
      </c>
      <c r="B108">
        <v>241.80000305175781</v>
      </c>
      <c r="J108">
        <v>8</v>
      </c>
      <c r="K108">
        <v>0.35454270155188006</v>
      </c>
      <c r="L108">
        <v>303381.98886313767</v>
      </c>
      <c r="M108">
        <v>4.1257906163902467</v>
      </c>
      <c r="N108">
        <v>186900.39130216173</v>
      </c>
      <c r="Q108">
        <f t="shared" si="13"/>
        <v>0.61879031581932842</v>
      </c>
      <c r="R108">
        <f t="shared" si="14"/>
        <v>0.38120968418067158</v>
      </c>
      <c r="S108">
        <f t="shared" si="15"/>
        <v>0</v>
      </c>
    </row>
    <row r="109" spans="1:19" x14ac:dyDescent="0.5">
      <c r="A109">
        <v>524.51397705078125</v>
      </c>
      <c r="B109">
        <v>255.5</v>
      </c>
      <c r="J109">
        <v>9</v>
      </c>
      <c r="K109">
        <v>0.43942669733863843</v>
      </c>
      <c r="L109">
        <v>300210.80044888105</v>
      </c>
      <c r="M109">
        <v>4.0352888983910784</v>
      </c>
      <c r="N109">
        <v>193543.47437872709</v>
      </c>
      <c r="Q109">
        <f t="shared" si="13"/>
        <v>0.60801661019278908</v>
      </c>
      <c r="R109">
        <f t="shared" si="14"/>
        <v>0.39198338980721092</v>
      </c>
      <c r="S109">
        <f t="shared" si="15"/>
        <v>0</v>
      </c>
    </row>
    <row r="110" spans="1:19" x14ac:dyDescent="0.5">
      <c r="A110">
        <v>524.52398681640625</v>
      </c>
      <c r="B110">
        <v>304.29998779296875</v>
      </c>
      <c r="J110">
        <v>10</v>
      </c>
      <c r="K110">
        <v>0.34621263586284218</v>
      </c>
      <c r="L110">
        <v>279035.61698660755</v>
      </c>
      <c r="M110">
        <v>3.9555035947857951</v>
      </c>
      <c r="N110">
        <v>210389.63105347508</v>
      </c>
      <c r="Q110">
        <f t="shared" si="13"/>
        <v>0.57012918337174812</v>
      </c>
      <c r="R110">
        <f t="shared" si="14"/>
        <v>0.42987081662825194</v>
      </c>
      <c r="S110">
        <f t="shared" si="15"/>
        <v>0</v>
      </c>
    </row>
    <row r="111" spans="1:19" x14ac:dyDescent="0.5">
      <c r="A111">
        <v>524.53399658203125</v>
      </c>
      <c r="B111">
        <v>295.79998779296875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202.69999694824219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130.30000305175781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171.19999694824219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254.69999694824219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268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222.80000305175781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170.5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169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206.69999694824219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217.80000305175781</v>
      </c>
    </row>
    <row r="122" spans="1:19" x14ac:dyDescent="0.5">
      <c r="A122">
        <v>524.64398193359375</v>
      </c>
      <c r="B122">
        <v>210</v>
      </c>
    </row>
    <row r="123" spans="1:19" x14ac:dyDescent="0.5">
      <c r="A123">
        <v>524.65399169921875</v>
      </c>
      <c r="B123">
        <v>166.80000305175781</v>
      </c>
    </row>
    <row r="124" spans="1:19" x14ac:dyDescent="0.5">
      <c r="A124">
        <v>524.66400146484375</v>
      </c>
      <c r="B124">
        <v>152</v>
      </c>
    </row>
    <row r="125" spans="1:19" x14ac:dyDescent="0.5">
      <c r="A125">
        <v>524.67401123046875</v>
      </c>
      <c r="B125">
        <v>184</v>
      </c>
    </row>
    <row r="126" spans="1:19" x14ac:dyDescent="0.5">
      <c r="A126">
        <v>524.68402099609375</v>
      </c>
      <c r="B126">
        <v>158</v>
      </c>
    </row>
    <row r="127" spans="1:19" x14ac:dyDescent="0.5">
      <c r="A127">
        <v>524.6939697265625</v>
      </c>
      <c r="B127">
        <v>144.80000305175781</v>
      </c>
    </row>
    <row r="128" spans="1:19" x14ac:dyDescent="0.5">
      <c r="A128">
        <v>524.7039794921875</v>
      </c>
      <c r="B128">
        <v>195.80000305175781</v>
      </c>
    </row>
    <row r="129" spans="1:2" x14ac:dyDescent="0.5">
      <c r="A129">
        <v>524.7139892578125</v>
      </c>
      <c r="B129">
        <v>242</v>
      </c>
    </row>
    <row r="130" spans="1:2" x14ac:dyDescent="0.5">
      <c r="A130">
        <v>524.7239990234375</v>
      </c>
      <c r="B130">
        <v>330.29998779296875</v>
      </c>
    </row>
    <row r="131" spans="1:2" x14ac:dyDescent="0.5">
      <c r="A131">
        <v>524.7340087890625</v>
      </c>
      <c r="B131">
        <v>513.5</v>
      </c>
    </row>
    <row r="132" spans="1:2" x14ac:dyDescent="0.5">
      <c r="A132">
        <v>524.7440185546875</v>
      </c>
      <c r="B132">
        <v>1648</v>
      </c>
    </row>
    <row r="133" spans="1:2" x14ac:dyDescent="0.5">
      <c r="A133">
        <v>524.7540283203125</v>
      </c>
      <c r="B133">
        <v>13340</v>
      </c>
    </row>
    <row r="134" spans="1:2" x14ac:dyDescent="0.5">
      <c r="A134">
        <v>524.76397705078125</v>
      </c>
      <c r="B134">
        <v>67600</v>
      </c>
    </row>
    <row r="135" spans="1:2" x14ac:dyDescent="0.5">
      <c r="A135">
        <v>524.77398681640625</v>
      </c>
      <c r="B135">
        <v>135200</v>
      </c>
    </row>
    <row r="136" spans="1:2" x14ac:dyDescent="0.5">
      <c r="A136">
        <v>524.78399658203125</v>
      </c>
      <c r="B136">
        <v>120900</v>
      </c>
    </row>
    <row r="137" spans="1:2" x14ac:dyDescent="0.5">
      <c r="A137">
        <v>524.79400634765625</v>
      </c>
      <c r="B137">
        <v>48450</v>
      </c>
    </row>
    <row r="138" spans="1:2" x14ac:dyDescent="0.5">
      <c r="A138">
        <v>524.80401611328125</v>
      </c>
      <c r="B138">
        <v>8154</v>
      </c>
    </row>
    <row r="139" spans="1:2" x14ac:dyDescent="0.5">
      <c r="A139">
        <v>524.81402587890625</v>
      </c>
      <c r="B139">
        <v>1413</v>
      </c>
    </row>
    <row r="140" spans="1:2" x14ac:dyDescent="0.5">
      <c r="A140">
        <v>524.823974609375</v>
      </c>
      <c r="B140">
        <v>1014</v>
      </c>
    </row>
    <row r="141" spans="1:2" x14ac:dyDescent="0.5">
      <c r="A141">
        <v>524.833984375</v>
      </c>
      <c r="B141">
        <v>1647</v>
      </c>
    </row>
    <row r="142" spans="1:2" x14ac:dyDescent="0.5">
      <c r="A142">
        <v>524.843994140625</v>
      </c>
      <c r="B142">
        <v>2087</v>
      </c>
    </row>
    <row r="143" spans="1:2" x14ac:dyDescent="0.5">
      <c r="A143">
        <v>524.85400390625</v>
      </c>
      <c r="B143">
        <v>1476</v>
      </c>
    </row>
    <row r="144" spans="1:2" x14ac:dyDescent="0.5">
      <c r="A144">
        <v>524.864013671875</v>
      </c>
      <c r="B144">
        <v>607.20001220703125</v>
      </c>
    </row>
    <row r="145" spans="1:2" x14ac:dyDescent="0.5">
      <c r="A145">
        <v>524.8740234375</v>
      </c>
      <c r="B145">
        <v>284</v>
      </c>
    </row>
    <row r="146" spans="1:2" x14ac:dyDescent="0.5">
      <c r="A146">
        <v>524.88397216796875</v>
      </c>
      <c r="B146">
        <v>424.70001220703125</v>
      </c>
    </row>
    <row r="147" spans="1:2" x14ac:dyDescent="0.5">
      <c r="A147">
        <v>524.89398193359375</v>
      </c>
      <c r="B147">
        <v>918.79998779296875</v>
      </c>
    </row>
    <row r="148" spans="1:2" x14ac:dyDescent="0.5">
      <c r="A148">
        <v>524.90399169921875</v>
      </c>
      <c r="B148">
        <v>1111</v>
      </c>
    </row>
    <row r="149" spans="1:2" x14ac:dyDescent="0.5">
      <c r="A149">
        <v>524.91400146484375</v>
      </c>
      <c r="B149">
        <v>637.20001220703125</v>
      </c>
    </row>
    <row r="150" spans="1:2" x14ac:dyDescent="0.5">
      <c r="A150">
        <v>524.92401123046875</v>
      </c>
      <c r="B150">
        <v>205.5</v>
      </c>
    </row>
    <row r="151" spans="1:2" x14ac:dyDescent="0.5">
      <c r="A151">
        <v>524.93402099609375</v>
      </c>
      <c r="B151">
        <v>150.19999694824219</v>
      </c>
    </row>
    <row r="152" spans="1:2" x14ac:dyDescent="0.5">
      <c r="A152">
        <v>524.9439697265625</v>
      </c>
      <c r="B152">
        <v>216.5</v>
      </c>
    </row>
    <row r="153" spans="1:2" x14ac:dyDescent="0.5">
      <c r="A153">
        <v>524.9539794921875</v>
      </c>
      <c r="B153">
        <v>291</v>
      </c>
    </row>
    <row r="154" spans="1:2" x14ac:dyDescent="0.5">
      <c r="A154">
        <v>524.9639892578125</v>
      </c>
      <c r="B154">
        <v>385.70001220703125</v>
      </c>
    </row>
    <row r="155" spans="1:2" x14ac:dyDescent="0.5">
      <c r="A155">
        <v>524.9739990234375</v>
      </c>
      <c r="B155">
        <v>377</v>
      </c>
    </row>
    <row r="156" spans="1:2" x14ac:dyDescent="0.5">
      <c r="A156">
        <v>524.9840087890625</v>
      </c>
      <c r="B156">
        <v>213.19999694824219</v>
      </c>
    </row>
    <row r="157" spans="1:2" x14ac:dyDescent="0.5">
      <c r="A157">
        <v>524.9940185546875</v>
      </c>
      <c r="B157">
        <v>114.30000305175781</v>
      </c>
    </row>
    <row r="158" spans="1:2" x14ac:dyDescent="0.5">
      <c r="A158">
        <v>525.0040283203125</v>
      </c>
      <c r="B158">
        <v>130.5</v>
      </c>
    </row>
    <row r="159" spans="1:2" x14ac:dyDescent="0.5">
      <c r="A159">
        <v>525.01397705078125</v>
      </c>
      <c r="B159">
        <v>154.30000305175781</v>
      </c>
    </row>
    <row r="160" spans="1:2" x14ac:dyDescent="0.5">
      <c r="A160">
        <v>525.02398681640625</v>
      </c>
      <c r="B160">
        <v>183.69999694824219</v>
      </c>
    </row>
    <row r="161" spans="1:2" x14ac:dyDescent="0.5">
      <c r="A161">
        <v>525.03399658203125</v>
      </c>
      <c r="B161">
        <v>197.80000305175781</v>
      </c>
    </row>
    <row r="162" spans="1:2" x14ac:dyDescent="0.5">
      <c r="A162">
        <v>525.04400634765625</v>
      </c>
      <c r="B162">
        <v>189</v>
      </c>
    </row>
    <row r="163" spans="1:2" x14ac:dyDescent="0.5">
      <c r="A163">
        <v>525.05401611328125</v>
      </c>
      <c r="B163">
        <v>211.5</v>
      </c>
    </row>
    <row r="164" spans="1:2" x14ac:dyDescent="0.5">
      <c r="A164">
        <v>525.06402587890625</v>
      </c>
      <c r="B164">
        <v>228.30000305175781</v>
      </c>
    </row>
    <row r="165" spans="1:2" x14ac:dyDescent="0.5">
      <c r="A165">
        <v>525.073974609375</v>
      </c>
      <c r="B165">
        <v>230.5</v>
      </c>
    </row>
    <row r="166" spans="1:2" x14ac:dyDescent="0.5">
      <c r="A166">
        <v>525.083984375</v>
      </c>
      <c r="B166">
        <v>229</v>
      </c>
    </row>
    <row r="167" spans="1:2" x14ac:dyDescent="0.5">
      <c r="A167">
        <v>525.093994140625</v>
      </c>
      <c r="B167">
        <v>180.5</v>
      </c>
    </row>
    <row r="168" spans="1:2" x14ac:dyDescent="0.5">
      <c r="A168">
        <v>525.10400390625</v>
      </c>
      <c r="B168">
        <v>103</v>
      </c>
    </row>
    <row r="169" spans="1:2" x14ac:dyDescent="0.5">
      <c r="A169">
        <v>525.114013671875</v>
      </c>
      <c r="B169">
        <v>67</v>
      </c>
    </row>
    <row r="170" spans="1:2" x14ac:dyDescent="0.5">
      <c r="A170">
        <v>525.1240234375</v>
      </c>
      <c r="B170">
        <v>91</v>
      </c>
    </row>
    <row r="171" spans="1:2" x14ac:dyDescent="0.5">
      <c r="A171">
        <v>525.13397216796875</v>
      </c>
      <c r="B171">
        <v>109.69999694824219</v>
      </c>
    </row>
    <row r="172" spans="1:2" x14ac:dyDescent="0.5">
      <c r="A172">
        <v>525.14398193359375</v>
      </c>
      <c r="B172">
        <v>126.80000305175781</v>
      </c>
    </row>
    <row r="173" spans="1:2" x14ac:dyDescent="0.5">
      <c r="A173">
        <v>525.15399169921875</v>
      </c>
      <c r="B173">
        <v>156</v>
      </c>
    </row>
    <row r="174" spans="1:2" x14ac:dyDescent="0.5">
      <c r="A174">
        <v>525.16400146484375</v>
      </c>
      <c r="B174">
        <v>148.5</v>
      </c>
    </row>
    <row r="175" spans="1:2" x14ac:dyDescent="0.5">
      <c r="A175">
        <v>525.17401123046875</v>
      </c>
      <c r="B175">
        <v>154.5</v>
      </c>
    </row>
    <row r="176" spans="1:2" x14ac:dyDescent="0.5">
      <c r="A176">
        <v>525.18499755859375</v>
      </c>
      <c r="B176">
        <v>205</v>
      </c>
    </row>
    <row r="177" spans="1:2" x14ac:dyDescent="0.5">
      <c r="A177">
        <v>525.19500732421875</v>
      </c>
      <c r="B177">
        <v>256.29998779296875</v>
      </c>
    </row>
    <row r="178" spans="1:2" x14ac:dyDescent="0.5">
      <c r="A178">
        <v>525.2039794921875</v>
      </c>
      <c r="B178">
        <v>292</v>
      </c>
    </row>
    <row r="179" spans="1:2" x14ac:dyDescent="0.5">
      <c r="A179">
        <v>525.2139892578125</v>
      </c>
      <c r="B179">
        <v>326.5</v>
      </c>
    </row>
    <row r="180" spans="1:2" x14ac:dyDescent="0.5">
      <c r="A180">
        <v>525.2239990234375</v>
      </c>
      <c r="B180">
        <v>393.29998779296875</v>
      </c>
    </row>
    <row r="181" spans="1:2" x14ac:dyDescent="0.5">
      <c r="A181">
        <v>525.2340087890625</v>
      </c>
      <c r="B181">
        <v>579.79998779296875</v>
      </c>
    </row>
    <row r="182" spans="1:2" x14ac:dyDescent="0.5">
      <c r="A182">
        <v>525.2449951171875</v>
      </c>
      <c r="B182">
        <v>1258</v>
      </c>
    </row>
    <row r="183" spans="1:2" x14ac:dyDescent="0.5">
      <c r="A183">
        <v>525.2550048828125</v>
      </c>
      <c r="B183">
        <v>6579</v>
      </c>
    </row>
    <row r="184" spans="1:2" x14ac:dyDescent="0.5">
      <c r="A184">
        <v>525.2650146484375</v>
      </c>
      <c r="B184">
        <v>37580</v>
      </c>
    </row>
    <row r="185" spans="1:2" x14ac:dyDescent="0.5">
      <c r="A185">
        <v>525.2750244140625</v>
      </c>
      <c r="B185">
        <v>90790</v>
      </c>
    </row>
    <row r="186" spans="1:2" x14ac:dyDescent="0.5">
      <c r="A186">
        <v>525.28497314453125</v>
      </c>
      <c r="B186">
        <v>100000</v>
      </c>
    </row>
    <row r="187" spans="1:2" x14ac:dyDescent="0.5">
      <c r="A187">
        <v>525.29400634765625</v>
      </c>
      <c r="B187">
        <v>51310</v>
      </c>
    </row>
    <row r="188" spans="1:2" x14ac:dyDescent="0.5">
      <c r="A188">
        <v>525.30499267578125</v>
      </c>
      <c r="B188">
        <v>11350</v>
      </c>
    </row>
    <row r="189" spans="1:2" x14ac:dyDescent="0.5">
      <c r="A189">
        <v>525.31500244140625</v>
      </c>
      <c r="B189">
        <v>1401</v>
      </c>
    </row>
    <row r="190" spans="1:2" x14ac:dyDescent="0.5">
      <c r="A190">
        <v>525.32501220703125</v>
      </c>
      <c r="B190">
        <v>467.29998779296875</v>
      </c>
    </row>
    <row r="191" spans="1:2" x14ac:dyDescent="0.5">
      <c r="A191">
        <v>525.33502197265625</v>
      </c>
      <c r="B191">
        <v>585.5</v>
      </c>
    </row>
    <row r="192" spans="1:2" x14ac:dyDescent="0.5">
      <c r="A192">
        <v>525.344970703125</v>
      </c>
      <c r="B192">
        <v>734</v>
      </c>
    </row>
    <row r="193" spans="1:2" x14ac:dyDescent="0.5">
      <c r="A193">
        <v>525.35498046875</v>
      </c>
      <c r="B193">
        <v>657.20001220703125</v>
      </c>
    </row>
    <row r="194" spans="1:2" x14ac:dyDescent="0.5">
      <c r="A194">
        <v>525.364990234375</v>
      </c>
      <c r="B194">
        <v>420.70001220703125</v>
      </c>
    </row>
    <row r="195" spans="1:2" x14ac:dyDescent="0.5">
      <c r="A195">
        <v>525.375</v>
      </c>
      <c r="B195">
        <v>290.79998779296875</v>
      </c>
    </row>
    <row r="196" spans="1:2" x14ac:dyDescent="0.5">
      <c r="A196">
        <v>525.385009765625</v>
      </c>
      <c r="B196">
        <v>302.70001220703125</v>
      </c>
    </row>
    <row r="197" spans="1:2" x14ac:dyDescent="0.5">
      <c r="A197">
        <v>525.39501953125</v>
      </c>
      <c r="B197">
        <v>422</v>
      </c>
    </row>
    <row r="198" spans="1:2" x14ac:dyDescent="0.5">
      <c r="A198">
        <v>525.405029296875</v>
      </c>
      <c r="B198">
        <v>479.5</v>
      </c>
    </row>
    <row r="199" spans="1:2" x14ac:dyDescent="0.5">
      <c r="A199">
        <v>525.41497802734375</v>
      </c>
      <c r="B199">
        <v>331</v>
      </c>
    </row>
    <row r="200" spans="1:2" x14ac:dyDescent="0.5">
      <c r="A200">
        <v>525.42498779296875</v>
      </c>
      <c r="B200">
        <v>173</v>
      </c>
    </row>
    <row r="201" spans="1:2" x14ac:dyDescent="0.5">
      <c r="A201">
        <v>525.43499755859375</v>
      </c>
      <c r="B201">
        <v>99.75</v>
      </c>
    </row>
    <row r="202" spans="1:2" x14ac:dyDescent="0.5">
      <c r="A202">
        <v>525.44500732421875</v>
      </c>
      <c r="B202">
        <v>84</v>
      </c>
    </row>
    <row r="203" spans="1:2" x14ac:dyDescent="0.5">
      <c r="A203">
        <v>525.45501708984375</v>
      </c>
      <c r="B203">
        <v>148.80000305175781</v>
      </c>
    </row>
    <row r="204" spans="1:2" x14ac:dyDescent="0.5">
      <c r="A204">
        <v>525.46502685546875</v>
      </c>
      <c r="B204">
        <v>264.5</v>
      </c>
    </row>
    <row r="205" spans="1:2" x14ac:dyDescent="0.5">
      <c r="A205">
        <v>525.4749755859375</v>
      </c>
      <c r="B205">
        <v>358.70001220703125</v>
      </c>
    </row>
    <row r="206" spans="1:2" x14ac:dyDescent="0.5">
      <c r="A206">
        <v>525.4849853515625</v>
      </c>
      <c r="B206">
        <v>315.20001220703125</v>
      </c>
    </row>
    <row r="207" spans="1:2" x14ac:dyDescent="0.5">
      <c r="A207">
        <v>525.4949951171875</v>
      </c>
      <c r="B207">
        <v>178</v>
      </c>
    </row>
    <row r="208" spans="1:2" x14ac:dyDescent="0.5">
      <c r="A208">
        <v>525.5050048828125</v>
      </c>
      <c r="B208">
        <v>122</v>
      </c>
    </row>
    <row r="209" spans="1:2" x14ac:dyDescent="0.5">
      <c r="A209">
        <v>525.5150146484375</v>
      </c>
      <c r="B209">
        <v>162</v>
      </c>
    </row>
    <row r="210" spans="1:2" x14ac:dyDescent="0.5">
      <c r="A210">
        <v>525.5250244140625</v>
      </c>
      <c r="B210">
        <v>172.80000305175781</v>
      </c>
    </row>
    <row r="211" spans="1:2" x14ac:dyDescent="0.5">
      <c r="A211">
        <v>525.53497314453125</v>
      </c>
      <c r="B211">
        <v>124.80000305175781</v>
      </c>
    </row>
    <row r="212" spans="1:2" x14ac:dyDescent="0.5">
      <c r="A212">
        <v>525.54498291015625</v>
      </c>
      <c r="B212">
        <v>113</v>
      </c>
    </row>
    <row r="213" spans="1:2" x14ac:dyDescent="0.5">
      <c r="A213">
        <v>525.55499267578125</v>
      </c>
      <c r="B213">
        <v>159.5</v>
      </c>
    </row>
    <row r="214" spans="1:2" x14ac:dyDescent="0.5">
      <c r="A214">
        <v>525.56500244140625</v>
      </c>
      <c r="B214">
        <v>177.30000305175781</v>
      </c>
    </row>
    <row r="215" spans="1:2" x14ac:dyDescent="0.5">
      <c r="A215">
        <v>525.57501220703125</v>
      </c>
      <c r="B215">
        <v>146.19999694824219</v>
      </c>
    </row>
    <row r="216" spans="1:2" x14ac:dyDescent="0.5">
      <c r="A216">
        <v>525.58502197265625</v>
      </c>
      <c r="B216">
        <v>130.80000305175781</v>
      </c>
    </row>
    <row r="217" spans="1:2" x14ac:dyDescent="0.5">
      <c r="A217">
        <v>525.594970703125</v>
      </c>
      <c r="B217">
        <v>133.30000305175781</v>
      </c>
    </row>
    <row r="218" spans="1:2" x14ac:dyDescent="0.5">
      <c r="A218">
        <v>525.60498046875</v>
      </c>
      <c r="B218">
        <v>141.30000305175781</v>
      </c>
    </row>
    <row r="219" spans="1:2" x14ac:dyDescent="0.5">
      <c r="A219">
        <v>525.614990234375</v>
      </c>
      <c r="B219">
        <v>175.19999694824219</v>
      </c>
    </row>
    <row r="220" spans="1:2" x14ac:dyDescent="0.5">
      <c r="A220">
        <v>525.625</v>
      </c>
      <c r="B220">
        <v>225</v>
      </c>
    </row>
    <row r="221" spans="1:2" x14ac:dyDescent="0.5">
      <c r="A221">
        <v>525.635009765625</v>
      </c>
      <c r="B221">
        <v>243</v>
      </c>
    </row>
    <row r="222" spans="1:2" x14ac:dyDescent="0.5">
      <c r="A222">
        <v>525.64501953125</v>
      </c>
      <c r="B222">
        <v>194.19999694824219</v>
      </c>
    </row>
    <row r="223" spans="1:2" x14ac:dyDescent="0.5">
      <c r="A223">
        <v>525.655029296875</v>
      </c>
      <c r="B223">
        <v>152</v>
      </c>
    </row>
    <row r="224" spans="1:2" x14ac:dyDescent="0.5">
      <c r="A224">
        <v>525.66497802734375</v>
      </c>
      <c r="B224">
        <v>145</v>
      </c>
    </row>
    <row r="225" spans="1:2" x14ac:dyDescent="0.5">
      <c r="A225">
        <v>525.67498779296875</v>
      </c>
      <c r="B225">
        <v>127.80000305175781</v>
      </c>
    </row>
    <row r="226" spans="1:2" x14ac:dyDescent="0.5">
      <c r="A226">
        <v>525.68499755859375</v>
      </c>
      <c r="B226">
        <v>153.30000305175781</v>
      </c>
    </row>
    <row r="227" spans="1:2" x14ac:dyDescent="0.5">
      <c r="A227">
        <v>525.69500732421875</v>
      </c>
      <c r="B227">
        <v>246.19999694824219</v>
      </c>
    </row>
    <row r="228" spans="1:2" x14ac:dyDescent="0.5">
      <c r="A228">
        <v>525.70501708984375</v>
      </c>
      <c r="B228">
        <v>296.70001220703125</v>
      </c>
    </row>
    <row r="229" spans="1:2" x14ac:dyDescent="0.5">
      <c r="A229">
        <v>525.71502685546875</v>
      </c>
      <c r="B229">
        <v>275.5</v>
      </c>
    </row>
    <row r="230" spans="1:2" x14ac:dyDescent="0.5">
      <c r="A230">
        <v>525.7249755859375</v>
      </c>
      <c r="B230">
        <v>293</v>
      </c>
    </row>
    <row r="231" spans="1:2" x14ac:dyDescent="0.5">
      <c r="A231">
        <v>525.7349853515625</v>
      </c>
      <c r="B231">
        <v>357.79998779296875</v>
      </c>
    </row>
    <row r="232" spans="1:2" x14ac:dyDescent="0.5">
      <c r="A232">
        <v>525.7449951171875</v>
      </c>
      <c r="B232">
        <v>790</v>
      </c>
    </row>
    <row r="233" spans="1:2" x14ac:dyDescent="0.5">
      <c r="A233">
        <v>525.7550048828125</v>
      </c>
      <c r="B233">
        <v>3472</v>
      </c>
    </row>
    <row r="234" spans="1:2" x14ac:dyDescent="0.5">
      <c r="A234">
        <v>525.7650146484375</v>
      </c>
      <c r="B234">
        <v>21690</v>
      </c>
    </row>
    <row r="235" spans="1:2" x14ac:dyDescent="0.5">
      <c r="A235">
        <v>525.7750244140625</v>
      </c>
      <c r="B235">
        <v>69840</v>
      </c>
    </row>
    <row r="236" spans="1:2" x14ac:dyDescent="0.5">
      <c r="A236">
        <v>525.78497314453125</v>
      </c>
      <c r="B236">
        <v>101200</v>
      </c>
    </row>
    <row r="237" spans="1:2" x14ac:dyDescent="0.5">
      <c r="A237">
        <v>525.79498291015625</v>
      </c>
      <c r="B237">
        <v>67890</v>
      </c>
    </row>
    <row r="238" spans="1:2" x14ac:dyDescent="0.5">
      <c r="A238">
        <v>525.80499267578125</v>
      </c>
      <c r="B238">
        <v>20140</v>
      </c>
    </row>
    <row r="239" spans="1:2" x14ac:dyDescent="0.5">
      <c r="A239">
        <v>525.81500244140625</v>
      </c>
      <c r="B239">
        <v>2933</v>
      </c>
    </row>
    <row r="240" spans="1:2" x14ac:dyDescent="0.5">
      <c r="A240">
        <v>525.82501220703125</v>
      </c>
      <c r="B240">
        <v>764.79998779296875</v>
      </c>
    </row>
    <row r="241" spans="1:2" x14ac:dyDescent="0.5">
      <c r="A241">
        <v>525.83502197265625</v>
      </c>
      <c r="B241">
        <v>742.29998779296875</v>
      </c>
    </row>
    <row r="242" spans="1:2" x14ac:dyDescent="0.5">
      <c r="A242">
        <v>525.844970703125</v>
      </c>
      <c r="B242">
        <v>960</v>
      </c>
    </row>
    <row r="243" spans="1:2" x14ac:dyDescent="0.5">
      <c r="A243">
        <v>525.85498046875</v>
      </c>
      <c r="B243">
        <v>792</v>
      </c>
    </row>
    <row r="244" spans="1:2" x14ac:dyDescent="0.5">
      <c r="A244">
        <v>525.864990234375</v>
      </c>
      <c r="B244">
        <v>438.79998779296875</v>
      </c>
    </row>
    <row r="245" spans="1:2" x14ac:dyDescent="0.5">
      <c r="A245">
        <v>525.875</v>
      </c>
      <c r="B245">
        <v>233.69999694824219</v>
      </c>
    </row>
    <row r="246" spans="1:2" x14ac:dyDescent="0.5">
      <c r="A246">
        <v>525.885009765625</v>
      </c>
      <c r="B246">
        <v>172</v>
      </c>
    </row>
    <row r="247" spans="1:2" x14ac:dyDescent="0.5">
      <c r="A247">
        <v>525.89501953125</v>
      </c>
      <c r="B247">
        <v>254.5</v>
      </c>
    </row>
    <row r="248" spans="1:2" x14ac:dyDescent="0.5">
      <c r="A248">
        <v>525.905029296875</v>
      </c>
      <c r="B248">
        <v>415</v>
      </c>
    </row>
    <row r="249" spans="1:2" x14ac:dyDescent="0.5">
      <c r="A249">
        <v>525.91497802734375</v>
      </c>
      <c r="B249">
        <v>426.29998779296875</v>
      </c>
    </row>
    <row r="250" spans="1:2" x14ac:dyDescent="0.5">
      <c r="A250">
        <v>525.92498779296875</v>
      </c>
      <c r="B250">
        <v>230.80000305175781</v>
      </c>
    </row>
    <row r="251" spans="1:2" x14ac:dyDescent="0.5">
      <c r="A251">
        <v>525.93499755859375</v>
      </c>
      <c r="B251">
        <v>80.25</v>
      </c>
    </row>
    <row r="252" spans="1:2" x14ac:dyDescent="0.5">
      <c r="A252">
        <v>525.94500732421875</v>
      </c>
      <c r="B252">
        <v>99.25</v>
      </c>
    </row>
    <row r="253" spans="1:2" x14ac:dyDescent="0.5">
      <c r="A253">
        <v>525.95501708984375</v>
      </c>
      <c r="B253">
        <v>178.30000305175781</v>
      </c>
    </row>
    <row r="254" spans="1:2" x14ac:dyDescent="0.5">
      <c r="A254">
        <v>525.96502685546875</v>
      </c>
      <c r="B254">
        <v>237.5</v>
      </c>
    </row>
    <row r="255" spans="1:2" x14ac:dyDescent="0.5">
      <c r="A255">
        <v>525.9749755859375</v>
      </c>
      <c r="B255">
        <v>258.29998779296875</v>
      </c>
    </row>
    <row r="256" spans="1:2" x14ac:dyDescent="0.5">
      <c r="A256">
        <v>525.9849853515625</v>
      </c>
      <c r="B256">
        <v>234.80000305175781</v>
      </c>
    </row>
    <row r="257" spans="1:2" x14ac:dyDescent="0.5">
      <c r="A257">
        <v>525.9949951171875</v>
      </c>
      <c r="B257">
        <v>197</v>
      </c>
    </row>
    <row r="258" spans="1:2" x14ac:dyDescent="0.5">
      <c r="A258">
        <v>526.0050048828125</v>
      </c>
      <c r="B258">
        <v>165.80000305175781</v>
      </c>
    </row>
    <row r="259" spans="1:2" x14ac:dyDescent="0.5">
      <c r="A259">
        <v>526.0150146484375</v>
      </c>
      <c r="B259">
        <v>146.19999694824219</v>
      </c>
    </row>
    <row r="260" spans="1:2" x14ac:dyDescent="0.5">
      <c r="A260">
        <v>526.0250244140625</v>
      </c>
      <c r="B260">
        <v>146.5</v>
      </c>
    </row>
    <row r="261" spans="1:2" x14ac:dyDescent="0.5">
      <c r="A261">
        <v>526.03497314453125</v>
      </c>
      <c r="B261">
        <v>126.80000305175781</v>
      </c>
    </row>
    <row r="262" spans="1:2" x14ac:dyDescent="0.5">
      <c r="A262">
        <v>526.04498291015625</v>
      </c>
      <c r="B262">
        <v>90.75</v>
      </c>
    </row>
    <row r="263" spans="1:2" x14ac:dyDescent="0.5">
      <c r="A263">
        <v>526.05499267578125</v>
      </c>
      <c r="B263">
        <v>83.25</v>
      </c>
    </row>
    <row r="264" spans="1:2" x14ac:dyDescent="0.5">
      <c r="A264">
        <v>526.06500244140625</v>
      </c>
      <c r="B264">
        <v>131.5</v>
      </c>
    </row>
    <row r="265" spans="1:2" x14ac:dyDescent="0.5">
      <c r="A265">
        <v>526.07501220703125</v>
      </c>
      <c r="B265">
        <v>195.19999694824219</v>
      </c>
    </row>
    <row r="266" spans="1:2" x14ac:dyDescent="0.5">
      <c r="A266">
        <v>526.08502197265625</v>
      </c>
      <c r="B266">
        <v>195.80000305175781</v>
      </c>
    </row>
    <row r="267" spans="1:2" x14ac:dyDescent="0.5">
      <c r="A267">
        <v>526.094970703125</v>
      </c>
      <c r="B267">
        <v>146</v>
      </c>
    </row>
    <row r="268" spans="1:2" x14ac:dyDescent="0.5">
      <c r="A268">
        <v>526.10498046875</v>
      </c>
      <c r="B268">
        <v>106</v>
      </c>
    </row>
    <row r="269" spans="1:2" x14ac:dyDescent="0.5">
      <c r="A269">
        <v>526.114990234375</v>
      </c>
      <c r="B269">
        <v>111.5</v>
      </c>
    </row>
    <row r="270" spans="1:2" x14ac:dyDescent="0.5">
      <c r="A270">
        <v>526.125</v>
      </c>
      <c r="B270">
        <v>176.5</v>
      </c>
    </row>
    <row r="271" spans="1:2" x14ac:dyDescent="0.5">
      <c r="A271">
        <v>526.135009765625</v>
      </c>
      <c r="B271">
        <v>216.5</v>
      </c>
    </row>
    <row r="272" spans="1:2" x14ac:dyDescent="0.5">
      <c r="A272">
        <v>526.14501953125</v>
      </c>
      <c r="B272">
        <v>156.69999694824219</v>
      </c>
    </row>
    <row r="273" spans="1:2" x14ac:dyDescent="0.5">
      <c r="A273">
        <v>526.155029296875</v>
      </c>
      <c r="B273">
        <v>93.25</v>
      </c>
    </row>
    <row r="274" spans="1:2" x14ac:dyDescent="0.5">
      <c r="A274">
        <v>526.16497802734375</v>
      </c>
      <c r="B274">
        <v>131.69999694824219</v>
      </c>
    </row>
    <row r="275" spans="1:2" x14ac:dyDescent="0.5">
      <c r="A275">
        <v>526.17498779296875</v>
      </c>
      <c r="B275">
        <v>192</v>
      </c>
    </row>
    <row r="276" spans="1:2" x14ac:dyDescent="0.5">
      <c r="A276">
        <v>526.18499755859375</v>
      </c>
      <c r="B276">
        <v>145.5</v>
      </c>
    </row>
    <row r="277" spans="1:2" x14ac:dyDescent="0.5">
      <c r="A277">
        <v>526.19500732421875</v>
      </c>
      <c r="B277">
        <v>70.25</v>
      </c>
    </row>
    <row r="278" spans="1:2" x14ac:dyDescent="0.5">
      <c r="A278">
        <v>526.20501708984375</v>
      </c>
      <c r="B278">
        <v>96</v>
      </c>
    </row>
    <row r="279" spans="1:2" x14ac:dyDescent="0.5">
      <c r="A279">
        <v>526.21502685546875</v>
      </c>
      <c r="B279">
        <v>195.5</v>
      </c>
    </row>
    <row r="280" spans="1:2" x14ac:dyDescent="0.5">
      <c r="A280">
        <v>526.2249755859375</v>
      </c>
      <c r="B280">
        <v>260</v>
      </c>
    </row>
    <row r="281" spans="1:2" x14ac:dyDescent="0.5">
      <c r="A281">
        <v>526.2349853515625</v>
      </c>
      <c r="B281">
        <v>276</v>
      </c>
    </row>
    <row r="282" spans="1:2" x14ac:dyDescent="0.5">
      <c r="A282">
        <v>526.2449951171875</v>
      </c>
      <c r="B282">
        <v>372.5</v>
      </c>
    </row>
    <row r="283" spans="1:2" x14ac:dyDescent="0.5">
      <c r="A283">
        <v>526.2550048828125</v>
      </c>
      <c r="B283">
        <v>1740</v>
      </c>
    </row>
    <row r="284" spans="1:2" x14ac:dyDescent="0.5">
      <c r="A284">
        <v>526.2659912109375</v>
      </c>
      <c r="B284">
        <v>13480</v>
      </c>
    </row>
    <row r="285" spans="1:2" x14ac:dyDescent="0.5">
      <c r="A285">
        <v>526.2760009765625</v>
      </c>
      <c r="B285">
        <v>54000</v>
      </c>
    </row>
    <row r="286" spans="1:2" x14ac:dyDescent="0.5">
      <c r="A286">
        <v>526.2860107421875</v>
      </c>
      <c r="B286">
        <v>93190</v>
      </c>
    </row>
    <row r="287" spans="1:2" x14ac:dyDescent="0.5">
      <c r="A287">
        <v>526.2960205078125</v>
      </c>
      <c r="B287">
        <v>74880</v>
      </c>
    </row>
    <row r="288" spans="1:2" x14ac:dyDescent="0.5">
      <c r="A288">
        <v>526.3060302734375</v>
      </c>
      <c r="B288">
        <v>28320</v>
      </c>
    </row>
    <row r="289" spans="1:2" x14ac:dyDescent="0.5">
      <c r="A289">
        <v>526.31597900390625</v>
      </c>
      <c r="B289">
        <v>5451</v>
      </c>
    </row>
    <row r="290" spans="1:2" x14ac:dyDescent="0.5">
      <c r="A290">
        <v>526.32598876953125</v>
      </c>
      <c r="B290">
        <v>1122</v>
      </c>
    </row>
    <row r="291" spans="1:2" x14ac:dyDescent="0.5">
      <c r="A291">
        <v>526.33599853515625</v>
      </c>
      <c r="B291">
        <v>517.29998779296875</v>
      </c>
    </row>
    <row r="292" spans="1:2" x14ac:dyDescent="0.5">
      <c r="A292">
        <v>526.34600830078125</v>
      </c>
      <c r="B292">
        <v>568.79998779296875</v>
      </c>
    </row>
    <row r="293" spans="1:2" x14ac:dyDescent="0.5">
      <c r="A293">
        <v>526.35601806640625</v>
      </c>
      <c r="B293">
        <v>586.5</v>
      </c>
    </row>
    <row r="294" spans="1:2" x14ac:dyDescent="0.5">
      <c r="A294">
        <v>526.36602783203125</v>
      </c>
      <c r="B294">
        <v>405.5</v>
      </c>
    </row>
    <row r="295" spans="1:2" x14ac:dyDescent="0.5">
      <c r="A295">
        <v>526.3759765625</v>
      </c>
      <c r="B295">
        <v>276.29998779296875</v>
      </c>
    </row>
    <row r="296" spans="1:2" x14ac:dyDescent="0.5">
      <c r="A296">
        <v>526.385986328125</v>
      </c>
      <c r="B296">
        <v>215</v>
      </c>
    </row>
    <row r="297" spans="1:2" x14ac:dyDescent="0.5">
      <c r="A297">
        <v>526.39599609375</v>
      </c>
      <c r="B297">
        <v>187.5</v>
      </c>
    </row>
    <row r="298" spans="1:2" x14ac:dyDescent="0.5">
      <c r="A298">
        <v>526.406005859375</v>
      </c>
      <c r="B298">
        <v>275</v>
      </c>
    </row>
    <row r="299" spans="1:2" x14ac:dyDescent="0.5">
      <c r="A299">
        <v>526.416015625</v>
      </c>
      <c r="B299">
        <v>297</v>
      </c>
    </row>
    <row r="300" spans="1:2" x14ac:dyDescent="0.5">
      <c r="A300">
        <v>526.426025390625</v>
      </c>
      <c r="B300">
        <v>180</v>
      </c>
    </row>
    <row r="301" spans="1:2" x14ac:dyDescent="0.5">
      <c r="A301">
        <v>526.43597412109375</v>
      </c>
      <c r="B301">
        <v>114.30000305175781</v>
      </c>
    </row>
    <row r="302" spans="1:2" x14ac:dyDescent="0.5">
      <c r="A302">
        <v>526.44598388671875</v>
      </c>
      <c r="B302">
        <v>122.5</v>
      </c>
    </row>
    <row r="303" spans="1:2" x14ac:dyDescent="0.5">
      <c r="A303">
        <v>526.45599365234375</v>
      </c>
      <c r="B303">
        <v>145.5</v>
      </c>
    </row>
    <row r="304" spans="1:2" x14ac:dyDescent="0.5">
      <c r="A304">
        <v>526.46600341796875</v>
      </c>
      <c r="B304">
        <v>200.69999694824219</v>
      </c>
    </row>
    <row r="305" spans="1:2" x14ac:dyDescent="0.5">
      <c r="A305">
        <v>526.47601318359375</v>
      </c>
      <c r="B305">
        <v>237.69999694824219</v>
      </c>
    </row>
    <row r="306" spans="1:2" x14ac:dyDescent="0.5">
      <c r="A306">
        <v>526.48602294921875</v>
      </c>
      <c r="B306">
        <v>220.30000305175781</v>
      </c>
    </row>
    <row r="307" spans="1:2" x14ac:dyDescent="0.5">
      <c r="A307">
        <v>526.4959716796875</v>
      </c>
      <c r="B307">
        <v>183.5</v>
      </c>
    </row>
    <row r="308" spans="1:2" x14ac:dyDescent="0.5">
      <c r="A308">
        <v>526.5059814453125</v>
      </c>
      <c r="B308">
        <v>141.30000305175781</v>
      </c>
    </row>
    <row r="309" spans="1:2" x14ac:dyDescent="0.5">
      <c r="A309">
        <v>526.5159912109375</v>
      </c>
      <c r="B309">
        <v>95.75</v>
      </c>
    </row>
    <row r="310" spans="1:2" x14ac:dyDescent="0.5">
      <c r="A310">
        <v>526.5260009765625</v>
      </c>
      <c r="B310">
        <v>70.25</v>
      </c>
    </row>
    <row r="311" spans="1:2" x14ac:dyDescent="0.5">
      <c r="A311">
        <v>526.5360107421875</v>
      </c>
      <c r="B311">
        <v>91.25</v>
      </c>
    </row>
    <row r="312" spans="1:2" x14ac:dyDescent="0.5">
      <c r="A312">
        <v>526.5460205078125</v>
      </c>
      <c r="B312">
        <v>115.30000305175781</v>
      </c>
    </row>
    <row r="313" spans="1:2" x14ac:dyDescent="0.5">
      <c r="A313">
        <v>526.5560302734375</v>
      </c>
      <c r="B313">
        <v>99.75</v>
      </c>
    </row>
    <row r="314" spans="1:2" x14ac:dyDescent="0.5">
      <c r="A314">
        <v>526.56597900390625</v>
      </c>
      <c r="B314">
        <v>83</v>
      </c>
    </row>
    <row r="315" spans="1:2" x14ac:dyDescent="0.5">
      <c r="A315">
        <v>526.57598876953125</v>
      </c>
      <c r="B315">
        <v>95.75</v>
      </c>
    </row>
    <row r="316" spans="1:2" x14ac:dyDescent="0.5">
      <c r="A316">
        <v>526.58599853515625</v>
      </c>
      <c r="B316">
        <v>129.80000305175781</v>
      </c>
    </row>
    <row r="317" spans="1:2" x14ac:dyDescent="0.5">
      <c r="A317">
        <v>526.59600830078125</v>
      </c>
      <c r="B317">
        <v>156.5</v>
      </c>
    </row>
    <row r="318" spans="1:2" x14ac:dyDescent="0.5">
      <c r="A318">
        <v>526.60601806640625</v>
      </c>
      <c r="B318">
        <v>127.80000305175781</v>
      </c>
    </row>
    <row r="319" spans="1:2" x14ac:dyDescent="0.5">
      <c r="A319">
        <v>526.61602783203125</v>
      </c>
      <c r="B319">
        <v>86.25</v>
      </c>
    </row>
    <row r="320" spans="1:2" x14ac:dyDescent="0.5">
      <c r="A320">
        <v>526.6259765625</v>
      </c>
      <c r="B320">
        <v>108.30000305175781</v>
      </c>
    </row>
    <row r="321" spans="1:2" x14ac:dyDescent="0.5">
      <c r="A321">
        <v>526.635986328125</v>
      </c>
      <c r="B321">
        <v>148.80000305175781</v>
      </c>
    </row>
    <row r="322" spans="1:2" x14ac:dyDescent="0.5">
      <c r="A322">
        <v>526.64599609375</v>
      </c>
      <c r="B322">
        <v>145</v>
      </c>
    </row>
    <row r="323" spans="1:2" x14ac:dyDescent="0.5">
      <c r="A323">
        <v>526.656005859375</v>
      </c>
      <c r="B323">
        <v>136</v>
      </c>
    </row>
    <row r="324" spans="1:2" x14ac:dyDescent="0.5">
      <c r="A324">
        <v>526.666015625</v>
      </c>
      <c r="B324">
        <v>187.30000305175781</v>
      </c>
    </row>
    <row r="325" spans="1:2" x14ac:dyDescent="0.5">
      <c r="A325">
        <v>526.676025390625</v>
      </c>
      <c r="B325">
        <v>245.30000305175781</v>
      </c>
    </row>
    <row r="326" spans="1:2" x14ac:dyDescent="0.5">
      <c r="A326">
        <v>526.68597412109375</v>
      </c>
      <c r="B326">
        <v>256.5</v>
      </c>
    </row>
    <row r="327" spans="1:2" x14ac:dyDescent="0.5">
      <c r="A327">
        <v>526.69598388671875</v>
      </c>
      <c r="B327">
        <v>214.80000305175781</v>
      </c>
    </row>
    <row r="328" spans="1:2" x14ac:dyDescent="0.5">
      <c r="A328">
        <v>526.70599365234375</v>
      </c>
      <c r="B328">
        <v>128.30000305175781</v>
      </c>
    </row>
    <row r="329" spans="1:2" x14ac:dyDescent="0.5">
      <c r="A329">
        <v>526.71600341796875</v>
      </c>
      <c r="B329">
        <v>108</v>
      </c>
    </row>
    <row r="330" spans="1:2" x14ac:dyDescent="0.5">
      <c r="A330">
        <v>526.72601318359375</v>
      </c>
      <c r="B330">
        <v>186.30000305175781</v>
      </c>
    </row>
    <row r="331" spans="1:2" x14ac:dyDescent="0.5">
      <c r="A331">
        <v>526.73602294921875</v>
      </c>
      <c r="B331">
        <v>317.20001220703125</v>
      </c>
    </row>
    <row r="332" spans="1:2" x14ac:dyDescent="0.5">
      <c r="A332">
        <v>526.7459716796875</v>
      </c>
      <c r="B332">
        <v>489.5</v>
      </c>
    </row>
    <row r="333" spans="1:2" x14ac:dyDescent="0.5">
      <c r="A333">
        <v>526.7559814453125</v>
      </c>
      <c r="B333">
        <v>1182</v>
      </c>
    </row>
    <row r="334" spans="1:2" x14ac:dyDescent="0.5">
      <c r="A334">
        <v>526.7659912109375</v>
      </c>
      <c r="B334">
        <v>8039</v>
      </c>
    </row>
    <row r="335" spans="1:2" x14ac:dyDescent="0.5">
      <c r="A335">
        <v>526.7760009765625</v>
      </c>
      <c r="B335">
        <v>36720</v>
      </c>
    </row>
    <row r="336" spans="1:2" x14ac:dyDescent="0.5">
      <c r="A336">
        <v>526.7860107421875</v>
      </c>
      <c r="B336">
        <v>74360</v>
      </c>
    </row>
    <row r="337" spans="1:2" x14ac:dyDescent="0.5">
      <c r="A337">
        <v>526.7960205078125</v>
      </c>
      <c r="B337">
        <v>71940</v>
      </c>
    </row>
    <row r="338" spans="1:2" x14ac:dyDescent="0.5">
      <c r="A338">
        <v>526.8060302734375</v>
      </c>
      <c r="B338">
        <v>33350</v>
      </c>
    </row>
    <row r="339" spans="1:2" x14ac:dyDescent="0.5">
      <c r="A339">
        <v>526.81597900390625</v>
      </c>
      <c r="B339">
        <v>7096</v>
      </c>
    </row>
    <row r="340" spans="1:2" x14ac:dyDescent="0.5">
      <c r="A340">
        <v>526.8270263671875</v>
      </c>
      <c r="B340">
        <v>1235</v>
      </c>
    </row>
    <row r="341" spans="1:2" x14ac:dyDescent="0.5">
      <c r="A341">
        <v>526.83697509765625</v>
      </c>
      <c r="B341">
        <v>711.20001220703125</v>
      </c>
    </row>
    <row r="342" spans="1:2" x14ac:dyDescent="0.5">
      <c r="A342">
        <v>526.84698486328125</v>
      </c>
      <c r="B342">
        <v>881.5</v>
      </c>
    </row>
    <row r="343" spans="1:2" x14ac:dyDescent="0.5">
      <c r="A343">
        <v>526.85699462890625</v>
      </c>
      <c r="B343">
        <v>977.29998779296875</v>
      </c>
    </row>
    <row r="344" spans="1:2" x14ac:dyDescent="0.5">
      <c r="A344">
        <v>526.86700439453125</v>
      </c>
      <c r="B344">
        <v>670.20001220703125</v>
      </c>
    </row>
    <row r="345" spans="1:2" x14ac:dyDescent="0.5">
      <c r="A345">
        <v>526.87701416015625</v>
      </c>
      <c r="B345">
        <v>299</v>
      </c>
    </row>
    <row r="346" spans="1:2" x14ac:dyDescent="0.5">
      <c r="A346">
        <v>526.88702392578125</v>
      </c>
      <c r="B346">
        <v>206.5</v>
      </c>
    </row>
    <row r="347" spans="1:2" x14ac:dyDescent="0.5">
      <c r="A347">
        <v>526.89697265625</v>
      </c>
      <c r="B347">
        <v>226.80000305175781</v>
      </c>
    </row>
    <row r="348" spans="1:2" x14ac:dyDescent="0.5">
      <c r="A348">
        <v>526.906982421875</v>
      </c>
      <c r="B348">
        <v>213.5</v>
      </c>
    </row>
    <row r="349" spans="1:2" x14ac:dyDescent="0.5">
      <c r="A349">
        <v>526.9169921875</v>
      </c>
      <c r="B349">
        <v>198.19999694824219</v>
      </c>
    </row>
    <row r="350" spans="1:2" x14ac:dyDescent="0.5">
      <c r="A350">
        <v>526.927001953125</v>
      </c>
      <c r="B350">
        <v>175</v>
      </c>
    </row>
    <row r="351" spans="1:2" x14ac:dyDescent="0.5">
      <c r="A351">
        <v>526.93701171875</v>
      </c>
      <c r="B351">
        <v>137.30000305175781</v>
      </c>
    </row>
    <row r="352" spans="1:2" x14ac:dyDescent="0.5">
      <c r="A352">
        <v>526.947021484375</v>
      </c>
      <c r="B352">
        <v>98.75</v>
      </c>
    </row>
    <row r="353" spans="1:2" x14ac:dyDescent="0.5">
      <c r="A353">
        <v>526.95697021484375</v>
      </c>
      <c r="B353">
        <v>67</v>
      </c>
    </row>
    <row r="354" spans="1:2" x14ac:dyDescent="0.5">
      <c r="A354">
        <v>526.96697998046875</v>
      </c>
      <c r="B354">
        <v>73.75</v>
      </c>
    </row>
    <row r="355" spans="1:2" x14ac:dyDescent="0.5">
      <c r="A355">
        <v>526.97698974609375</v>
      </c>
      <c r="B355">
        <v>132.5</v>
      </c>
    </row>
    <row r="356" spans="1:2" x14ac:dyDescent="0.5">
      <c r="A356">
        <v>526.98699951171875</v>
      </c>
      <c r="B356">
        <v>201.80000305175781</v>
      </c>
    </row>
    <row r="357" spans="1:2" x14ac:dyDescent="0.5">
      <c r="A357">
        <v>526.99700927734375</v>
      </c>
      <c r="B357">
        <v>239.5</v>
      </c>
    </row>
    <row r="358" spans="1:2" x14ac:dyDescent="0.5">
      <c r="A358">
        <v>527.00701904296875</v>
      </c>
      <c r="B358">
        <v>223.19999694824219</v>
      </c>
    </row>
    <row r="359" spans="1:2" x14ac:dyDescent="0.5">
      <c r="A359">
        <v>527.01702880859375</v>
      </c>
      <c r="B359">
        <v>147.5</v>
      </c>
    </row>
    <row r="360" spans="1:2" x14ac:dyDescent="0.5">
      <c r="A360">
        <v>527.0269775390625</v>
      </c>
      <c r="B360">
        <v>86.25</v>
      </c>
    </row>
    <row r="361" spans="1:2" x14ac:dyDescent="0.5">
      <c r="A361">
        <v>527.0369873046875</v>
      </c>
      <c r="B361">
        <v>78.75</v>
      </c>
    </row>
    <row r="362" spans="1:2" x14ac:dyDescent="0.5">
      <c r="A362">
        <v>527.0469970703125</v>
      </c>
      <c r="B362">
        <v>114</v>
      </c>
    </row>
    <row r="363" spans="1:2" x14ac:dyDescent="0.5">
      <c r="A363">
        <v>527.0570068359375</v>
      </c>
      <c r="B363">
        <v>135.69999694824219</v>
      </c>
    </row>
    <row r="364" spans="1:2" x14ac:dyDescent="0.5">
      <c r="A364">
        <v>527.0670166015625</v>
      </c>
      <c r="B364">
        <v>133.30000305175781</v>
      </c>
    </row>
    <row r="365" spans="1:2" x14ac:dyDescent="0.5">
      <c r="A365">
        <v>527.0770263671875</v>
      </c>
      <c r="B365">
        <v>156.5</v>
      </c>
    </row>
    <row r="366" spans="1:2" x14ac:dyDescent="0.5">
      <c r="A366">
        <v>527.08697509765625</v>
      </c>
      <c r="B366">
        <v>166.30000305175781</v>
      </c>
    </row>
    <row r="367" spans="1:2" x14ac:dyDescent="0.5">
      <c r="A367">
        <v>527.09698486328125</v>
      </c>
      <c r="B367">
        <v>168.30000305175781</v>
      </c>
    </row>
    <row r="368" spans="1:2" x14ac:dyDescent="0.5">
      <c r="A368">
        <v>527.10699462890625</v>
      </c>
      <c r="B368">
        <v>183.69999694824219</v>
      </c>
    </row>
    <row r="369" spans="1:2" x14ac:dyDescent="0.5">
      <c r="A369">
        <v>527.11700439453125</v>
      </c>
      <c r="B369">
        <v>164.5</v>
      </c>
    </row>
    <row r="370" spans="1:2" x14ac:dyDescent="0.5">
      <c r="A370">
        <v>527.12701416015625</v>
      </c>
      <c r="B370">
        <v>107.5</v>
      </c>
    </row>
    <row r="371" spans="1:2" x14ac:dyDescent="0.5">
      <c r="A371">
        <v>527.13702392578125</v>
      </c>
      <c r="B371">
        <v>93.5</v>
      </c>
    </row>
    <row r="372" spans="1:2" x14ac:dyDescent="0.5">
      <c r="A372">
        <v>527.14697265625</v>
      </c>
      <c r="B372">
        <v>103.30000305175781</v>
      </c>
    </row>
    <row r="373" spans="1:2" x14ac:dyDescent="0.5">
      <c r="A373">
        <v>527.156982421875</v>
      </c>
      <c r="B373">
        <v>72.5</v>
      </c>
    </row>
    <row r="374" spans="1:2" x14ac:dyDescent="0.5">
      <c r="A374">
        <v>527.1669921875</v>
      </c>
      <c r="B374">
        <v>60.5</v>
      </c>
    </row>
    <row r="375" spans="1:2" x14ac:dyDescent="0.5">
      <c r="A375">
        <v>527.177001953125</v>
      </c>
      <c r="B375">
        <v>77</v>
      </c>
    </row>
    <row r="376" spans="1:2" x14ac:dyDescent="0.5">
      <c r="A376">
        <v>527.18701171875</v>
      </c>
      <c r="B376">
        <v>65.75</v>
      </c>
    </row>
    <row r="377" spans="1:2" x14ac:dyDescent="0.5">
      <c r="A377">
        <v>527.197021484375</v>
      </c>
      <c r="B377">
        <v>45</v>
      </c>
    </row>
    <row r="378" spans="1:2" x14ac:dyDescent="0.5">
      <c r="A378">
        <v>527.20697021484375</v>
      </c>
      <c r="B378">
        <v>80.25</v>
      </c>
    </row>
    <row r="379" spans="1:2" x14ac:dyDescent="0.5">
      <c r="A379">
        <v>527.21697998046875</v>
      </c>
      <c r="B379">
        <v>133.30000305175781</v>
      </c>
    </row>
    <row r="380" spans="1:2" x14ac:dyDescent="0.5">
      <c r="A380">
        <v>527.22698974609375</v>
      </c>
      <c r="B380">
        <v>144.19999694824219</v>
      </c>
    </row>
    <row r="381" spans="1:2" x14ac:dyDescent="0.5">
      <c r="A381">
        <v>527.23699951171875</v>
      </c>
      <c r="B381">
        <v>198.80000305175781</v>
      </c>
    </row>
    <row r="382" spans="1:2" x14ac:dyDescent="0.5">
      <c r="A382">
        <v>527.24700927734375</v>
      </c>
      <c r="B382">
        <v>361.79998779296875</v>
      </c>
    </row>
    <row r="383" spans="1:2" x14ac:dyDescent="0.5">
      <c r="A383">
        <v>527.25799560546875</v>
      </c>
      <c r="B383">
        <v>986.29998779296875</v>
      </c>
    </row>
    <row r="384" spans="1:2" x14ac:dyDescent="0.5">
      <c r="A384">
        <v>527.26800537109375</v>
      </c>
      <c r="B384">
        <v>4192</v>
      </c>
    </row>
    <row r="385" spans="1:2" x14ac:dyDescent="0.5">
      <c r="A385">
        <v>527.27801513671875</v>
      </c>
      <c r="B385">
        <v>16940</v>
      </c>
    </row>
    <row r="386" spans="1:2" x14ac:dyDescent="0.5">
      <c r="A386">
        <v>527.28802490234375</v>
      </c>
      <c r="B386">
        <v>36480</v>
      </c>
    </row>
    <row r="387" spans="1:2" x14ac:dyDescent="0.5">
      <c r="A387">
        <v>527.2979736328125</v>
      </c>
      <c r="B387">
        <v>39910</v>
      </c>
    </row>
    <row r="388" spans="1:2" x14ac:dyDescent="0.5">
      <c r="A388">
        <v>527.3079833984375</v>
      </c>
      <c r="B388">
        <v>22370</v>
      </c>
    </row>
    <row r="389" spans="1:2" x14ac:dyDescent="0.5">
      <c r="A389">
        <v>527.3179931640625</v>
      </c>
      <c r="B389">
        <v>6366</v>
      </c>
    </row>
    <row r="390" spans="1:2" x14ac:dyDescent="0.5">
      <c r="A390">
        <v>527.3280029296875</v>
      </c>
      <c r="B390">
        <v>1124</v>
      </c>
    </row>
    <row r="391" spans="1:2" x14ac:dyDescent="0.5">
      <c r="A391">
        <v>527.3380126953125</v>
      </c>
      <c r="B391">
        <v>289</v>
      </c>
    </row>
    <row r="392" spans="1:2" x14ac:dyDescent="0.5">
      <c r="A392">
        <v>527.3480224609375</v>
      </c>
      <c r="B392">
        <v>198.19999694824219</v>
      </c>
    </row>
    <row r="393" spans="1:2" x14ac:dyDescent="0.5">
      <c r="A393">
        <v>527.35797119140625</v>
      </c>
      <c r="B393">
        <v>171.19999694824219</v>
      </c>
    </row>
    <row r="394" spans="1:2" x14ac:dyDescent="0.5">
      <c r="A394">
        <v>527.36798095703125</v>
      </c>
      <c r="B394">
        <v>119</v>
      </c>
    </row>
    <row r="395" spans="1:2" x14ac:dyDescent="0.5">
      <c r="A395">
        <v>527.37799072265625</v>
      </c>
      <c r="B395">
        <v>81</v>
      </c>
    </row>
    <row r="396" spans="1:2" x14ac:dyDescent="0.5">
      <c r="A396">
        <v>527.38800048828125</v>
      </c>
      <c r="B396">
        <v>66.25</v>
      </c>
    </row>
    <row r="397" spans="1:2" x14ac:dyDescent="0.5">
      <c r="A397">
        <v>527.39801025390625</v>
      </c>
      <c r="B397">
        <v>88.75</v>
      </c>
    </row>
    <row r="398" spans="1:2" x14ac:dyDescent="0.5">
      <c r="A398">
        <v>527.40802001953125</v>
      </c>
      <c r="B398">
        <v>151</v>
      </c>
    </row>
    <row r="399" spans="1:2" x14ac:dyDescent="0.5">
      <c r="A399">
        <v>527.41802978515625</v>
      </c>
      <c r="B399">
        <v>191.5</v>
      </c>
    </row>
    <row r="400" spans="1:2" x14ac:dyDescent="0.5">
      <c r="A400">
        <v>527.427978515625</v>
      </c>
      <c r="B400">
        <v>150.19999694824219</v>
      </c>
    </row>
    <row r="401" spans="1:2" x14ac:dyDescent="0.5">
      <c r="A401">
        <v>527.43798828125</v>
      </c>
      <c r="B401">
        <v>86</v>
      </c>
    </row>
    <row r="402" spans="1:2" x14ac:dyDescent="0.5">
      <c r="A402">
        <v>527.447998046875</v>
      </c>
      <c r="B402">
        <v>61.25</v>
      </c>
    </row>
    <row r="403" spans="1:2" x14ac:dyDescent="0.5">
      <c r="A403">
        <v>527.4580078125</v>
      </c>
      <c r="B403">
        <v>64</v>
      </c>
    </row>
    <row r="404" spans="1:2" x14ac:dyDescent="0.5">
      <c r="A404">
        <v>527.468017578125</v>
      </c>
      <c r="B404">
        <v>95.5</v>
      </c>
    </row>
    <row r="405" spans="1:2" x14ac:dyDescent="0.5">
      <c r="A405">
        <v>527.47802734375</v>
      </c>
      <c r="B405">
        <v>98.75</v>
      </c>
    </row>
    <row r="406" spans="1:2" x14ac:dyDescent="0.5">
      <c r="A406">
        <v>527.48797607421875</v>
      </c>
      <c r="B406">
        <v>66</v>
      </c>
    </row>
    <row r="407" spans="1:2" x14ac:dyDescent="0.5">
      <c r="A407">
        <v>527.49798583984375</v>
      </c>
      <c r="B407">
        <v>65.25</v>
      </c>
    </row>
    <row r="408" spans="1:2" x14ac:dyDescent="0.5">
      <c r="A408">
        <v>527.50799560546875</v>
      </c>
      <c r="B408">
        <v>75</v>
      </c>
    </row>
    <row r="409" spans="1:2" x14ac:dyDescent="0.5">
      <c r="A409">
        <v>527.51800537109375</v>
      </c>
      <c r="B409">
        <v>51.75</v>
      </c>
    </row>
    <row r="410" spans="1:2" x14ac:dyDescent="0.5">
      <c r="A410">
        <v>527.52801513671875</v>
      </c>
      <c r="B410">
        <v>36.5</v>
      </c>
    </row>
    <row r="411" spans="1:2" x14ac:dyDescent="0.5">
      <c r="A411">
        <v>527.53802490234375</v>
      </c>
      <c r="B411">
        <v>39</v>
      </c>
    </row>
    <row r="412" spans="1:2" x14ac:dyDescent="0.5">
      <c r="A412">
        <v>527.5479736328125</v>
      </c>
      <c r="B412">
        <v>35.25</v>
      </c>
    </row>
    <row r="413" spans="1:2" x14ac:dyDescent="0.5">
      <c r="A413">
        <v>527.5579833984375</v>
      </c>
      <c r="B413">
        <v>44</v>
      </c>
    </row>
    <row r="414" spans="1:2" x14ac:dyDescent="0.5">
      <c r="A414">
        <v>527.5679931640625</v>
      </c>
      <c r="B414">
        <v>69.75</v>
      </c>
    </row>
    <row r="415" spans="1:2" x14ac:dyDescent="0.5">
      <c r="A415">
        <v>527.5780029296875</v>
      </c>
      <c r="B415">
        <v>130.80000305175781</v>
      </c>
    </row>
    <row r="416" spans="1:2" x14ac:dyDescent="0.5">
      <c r="A416">
        <v>527.5880126953125</v>
      </c>
      <c r="B416">
        <v>174.19999694824219</v>
      </c>
    </row>
    <row r="417" spans="1:2" x14ac:dyDescent="0.5">
      <c r="A417">
        <v>527.5980224609375</v>
      </c>
      <c r="B417">
        <v>120.19999694824219</v>
      </c>
    </row>
    <row r="418" spans="1:2" x14ac:dyDescent="0.5">
      <c r="A418">
        <v>527.60797119140625</v>
      </c>
      <c r="B418">
        <v>41</v>
      </c>
    </row>
    <row r="419" spans="1:2" x14ac:dyDescent="0.5">
      <c r="A419">
        <v>527.61798095703125</v>
      </c>
      <c r="B419">
        <v>22.25</v>
      </c>
    </row>
    <row r="420" spans="1:2" x14ac:dyDescent="0.5">
      <c r="A420">
        <v>527.62799072265625</v>
      </c>
      <c r="B420">
        <v>62.5</v>
      </c>
    </row>
    <row r="421" spans="1:2" x14ac:dyDescent="0.5">
      <c r="A421">
        <v>527.63800048828125</v>
      </c>
      <c r="B421">
        <v>85.25</v>
      </c>
    </row>
    <row r="422" spans="1:2" x14ac:dyDescent="0.5">
      <c r="A422">
        <v>527.64801025390625</v>
      </c>
      <c r="B422">
        <v>50.75</v>
      </c>
    </row>
    <row r="423" spans="1:2" x14ac:dyDescent="0.5">
      <c r="A423">
        <v>527.65899658203125</v>
      </c>
      <c r="B423">
        <v>41.25</v>
      </c>
    </row>
    <row r="424" spans="1:2" x14ac:dyDescent="0.5">
      <c r="A424">
        <v>527.66900634765625</v>
      </c>
      <c r="B424">
        <v>70.25</v>
      </c>
    </row>
    <row r="425" spans="1:2" x14ac:dyDescent="0.5">
      <c r="A425">
        <v>527.67901611328125</v>
      </c>
      <c r="B425">
        <v>64</v>
      </c>
    </row>
    <row r="426" spans="1:2" x14ac:dyDescent="0.5">
      <c r="A426">
        <v>527.68902587890625</v>
      </c>
      <c r="B426">
        <v>25.25</v>
      </c>
    </row>
    <row r="427" spans="1:2" x14ac:dyDescent="0.5">
      <c r="A427">
        <v>527.698974609375</v>
      </c>
      <c r="B427">
        <v>20.75</v>
      </c>
    </row>
    <row r="428" spans="1:2" x14ac:dyDescent="0.5">
      <c r="A428">
        <v>527.708984375</v>
      </c>
      <c r="B428">
        <v>60</v>
      </c>
    </row>
    <row r="429" spans="1:2" x14ac:dyDescent="0.5">
      <c r="A429">
        <v>527.718994140625</v>
      </c>
      <c r="B429">
        <v>101.80000305175781</v>
      </c>
    </row>
    <row r="430" spans="1:2" x14ac:dyDescent="0.5">
      <c r="A430">
        <v>527.72900390625</v>
      </c>
      <c r="B430">
        <v>116</v>
      </c>
    </row>
    <row r="431" spans="1:2" x14ac:dyDescent="0.5">
      <c r="A431">
        <v>527.739013671875</v>
      </c>
      <c r="B431">
        <v>130.30000305175781</v>
      </c>
    </row>
    <row r="432" spans="1:2" x14ac:dyDescent="0.5">
      <c r="A432">
        <v>527.7490234375</v>
      </c>
      <c r="B432">
        <v>270.79998779296875</v>
      </c>
    </row>
    <row r="433" spans="1:2" x14ac:dyDescent="0.5">
      <c r="A433">
        <v>527.75897216796875</v>
      </c>
      <c r="B433">
        <v>720.70001220703125</v>
      </c>
    </row>
    <row r="434" spans="1:2" x14ac:dyDescent="0.5">
      <c r="A434">
        <v>527.76898193359375</v>
      </c>
      <c r="B434">
        <v>2324</v>
      </c>
    </row>
    <row r="435" spans="1:2" x14ac:dyDescent="0.5">
      <c r="A435">
        <v>527.77899169921875</v>
      </c>
      <c r="B435">
        <v>7513</v>
      </c>
    </row>
    <row r="436" spans="1:2" x14ac:dyDescent="0.5">
      <c r="A436">
        <v>527.78900146484375</v>
      </c>
      <c r="B436">
        <v>14910</v>
      </c>
    </row>
    <row r="437" spans="1:2" x14ac:dyDescent="0.5">
      <c r="A437">
        <v>527.79901123046875</v>
      </c>
      <c r="B437">
        <v>16680</v>
      </c>
    </row>
    <row r="438" spans="1:2" x14ac:dyDescent="0.5">
      <c r="A438">
        <v>527.80902099609375</v>
      </c>
      <c r="B438">
        <v>10760</v>
      </c>
    </row>
    <row r="439" spans="1:2" x14ac:dyDescent="0.5">
      <c r="A439">
        <v>527.8189697265625</v>
      </c>
      <c r="B439">
        <v>4117</v>
      </c>
    </row>
    <row r="440" spans="1:2" x14ac:dyDescent="0.5">
      <c r="A440">
        <v>527.8289794921875</v>
      </c>
      <c r="B440">
        <v>1127</v>
      </c>
    </row>
    <row r="441" spans="1:2" x14ac:dyDescent="0.5">
      <c r="A441">
        <v>527.8389892578125</v>
      </c>
      <c r="B441">
        <v>469.20001220703125</v>
      </c>
    </row>
    <row r="442" spans="1:2" x14ac:dyDescent="0.5">
      <c r="A442">
        <v>527.8489990234375</v>
      </c>
      <c r="B442">
        <v>319.70001220703125</v>
      </c>
    </row>
    <row r="443" spans="1:2" x14ac:dyDescent="0.5">
      <c r="A443">
        <v>527.8590087890625</v>
      </c>
      <c r="B443">
        <v>232.19999694824219</v>
      </c>
    </row>
    <row r="444" spans="1:2" x14ac:dyDescent="0.5">
      <c r="A444">
        <v>527.8690185546875</v>
      </c>
      <c r="B444">
        <v>169.19999694824219</v>
      </c>
    </row>
    <row r="445" spans="1:2" x14ac:dyDescent="0.5">
      <c r="A445">
        <v>527.8790283203125</v>
      </c>
      <c r="B445">
        <v>125</v>
      </c>
    </row>
    <row r="446" spans="1:2" x14ac:dyDescent="0.5">
      <c r="A446">
        <v>527.88897705078125</v>
      </c>
      <c r="B446">
        <v>130.80000305175781</v>
      </c>
    </row>
    <row r="447" spans="1:2" x14ac:dyDescent="0.5">
      <c r="A447">
        <v>527.89898681640625</v>
      </c>
      <c r="B447">
        <v>146</v>
      </c>
    </row>
    <row r="448" spans="1:2" x14ac:dyDescent="0.5">
      <c r="A448">
        <v>527.90899658203125</v>
      </c>
      <c r="B448">
        <v>123</v>
      </c>
    </row>
    <row r="449" spans="1:2" x14ac:dyDescent="0.5">
      <c r="A449">
        <v>527.91900634765625</v>
      </c>
      <c r="B449">
        <v>107.69999694824219</v>
      </c>
    </row>
    <row r="450" spans="1:2" x14ac:dyDescent="0.5">
      <c r="A450">
        <v>527.92901611328125</v>
      </c>
      <c r="B450">
        <v>100.5</v>
      </c>
    </row>
    <row r="451" spans="1:2" x14ac:dyDescent="0.5">
      <c r="A451">
        <v>527.93902587890625</v>
      </c>
      <c r="B451">
        <v>72.75</v>
      </c>
    </row>
    <row r="452" spans="1:2" x14ac:dyDescent="0.5">
      <c r="A452">
        <v>527.948974609375</v>
      </c>
      <c r="B452">
        <v>59.5</v>
      </c>
    </row>
    <row r="453" spans="1:2" x14ac:dyDescent="0.5">
      <c r="A453">
        <v>527.958984375</v>
      </c>
      <c r="B453">
        <v>44.25</v>
      </c>
    </row>
    <row r="454" spans="1:2" x14ac:dyDescent="0.5">
      <c r="A454">
        <v>527.969970703125</v>
      </c>
      <c r="B454">
        <v>23.75</v>
      </c>
    </row>
    <row r="455" spans="1:2" x14ac:dyDescent="0.5">
      <c r="A455">
        <v>527.97998046875</v>
      </c>
      <c r="B455">
        <v>18.5</v>
      </c>
    </row>
    <row r="456" spans="1:2" x14ac:dyDescent="0.5">
      <c r="A456">
        <v>527.989990234375</v>
      </c>
      <c r="B456">
        <v>17.25</v>
      </c>
    </row>
    <row r="457" spans="1:2" x14ac:dyDescent="0.5">
      <c r="A457">
        <v>528</v>
      </c>
      <c r="B457">
        <v>40.5</v>
      </c>
    </row>
    <row r="458" spans="1:2" x14ac:dyDescent="0.5">
      <c r="A458">
        <v>528.010009765625</v>
      </c>
      <c r="B458">
        <v>90</v>
      </c>
    </row>
    <row r="459" spans="1:2" x14ac:dyDescent="0.5">
      <c r="A459">
        <v>528.02001953125</v>
      </c>
      <c r="B459">
        <v>128</v>
      </c>
    </row>
    <row r="460" spans="1:2" x14ac:dyDescent="0.5">
      <c r="A460">
        <v>528.030029296875</v>
      </c>
      <c r="B460">
        <v>141.30000305175781</v>
      </c>
    </row>
    <row r="461" spans="1:2" x14ac:dyDescent="0.5">
      <c r="A461">
        <v>528.03997802734375</v>
      </c>
      <c r="B461">
        <v>110.5</v>
      </c>
    </row>
    <row r="462" spans="1:2" x14ac:dyDescent="0.5">
      <c r="A462">
        <v>528.04998779296875</v>
      </c>
      <c r="B462">
        <v>59.25</v>
      </c>
    </row>
    <row r="463" spans="1:2" x14ac:dyDescent="0.5">
      <c r="A463">
        <v>528.05999755859375</v>
      </c>
      <c r="B463">
        <v>49</v>
      </c>
    </row>
    <row r="464" spans="1:2" x14ac:dyDescent="0.5">
      <c r="A464">
        <v>528.07000732421875</v>
      </c>
      <c r="B464">
        <v>50.5</v>
      </c>
    </row>
    <row r="465" spans="1:2" x14ac:dyDescent="0.5">
      <c r="A465">
        <v>528.08001708984375</v>
      </c>
      <c r="B465">
        <v>35.75</v>
      </c>
    </row>
    <row r="466" spans="1:2" x14ac:dyDescent="0.5">
      <c r="A466">
        <v>528.09002685546875</v>
      </c>
      <c r="B466">
        <v>37</v>
      </c>
    </row>
    <row r="467" spans="1:2" x14ac:dyDescent="0.5">
      <c r="A467">
        <v>528.0999755859375</v>
      </c>
      <c r="B467">
        <v>39.25</v>
      </c>
    </row>
    <row r="468" spans="1:2" x14ac:dyDescent="0.5">
      <c r="A468">
        <v>528.1099853515625</v>
      </c>
      <c r="B468">
        <v>25.25</v>
      </c>
    </row>
    <row r="469" spans="1:2" x14ac:dyDescent="0.5">
      <c r="A469">
        <v>528.1199951171875</v>
      </c>
      <c r="B469">
        <v>32.75</v>
      </c>
    </row>
    <row r="470" spans="1:2" x14ac:dyDescent="0.5">
      <c r="A470">
        <v>528.1300048828125</v>
      </c>
      <c r="B470">
        <v>52.75</v>
      </c>
    </row>
    <row r="471" spans="1:2" x14ac:dyDescent="0.5">
      <c r="A471">
        <v>528.1400146484375</v>
      </c>
      <c r="B471">
        <v>54.25</v>
      </c>
    </row>
    <row r="472" spans="1:2" x14ac:dyDescent="0.5">
      <c r="A472">
        <v>528.1500244140625</v>
      </c>
      <c r="B472">
        <v>45</v>
      </c>
    </row>
    <row r="473" spans="1:2" x14ac:dyDescent="0.5">
      <c r="A473">
        <v>528.15997314453125</v>
      </c>
      <c r="B473">
        <v>31</v>
      </c>
    </row>
    <row r="474" spans="1:2" x14ac:dyDescent="0.5">
      <c r="A474">
        <v>528.16998291015625</v>
      </c>
      <c r="B474">
        <v>25</v>
      </c>
    </row>
    <row r="475" spans="1:2" x14ac:dyDescent="0.5">
      <c r="A475">
        <v>528.17999267578125</v>
      </c>
      <c r="B475">
        <v>17.75</v>
      </c>
    </row>
    <row r="476" spans="1:2" x14ac:dyDescent="0.5">
      <c r="A476">
        <v>528.19000244140625</v>
      </c>
      <c r="B476">
        <v>19.25</v>
      </c>
    </row>
    <row r="477" spans="1:2" x14ac:dyDescent="0.5">
      <c r="A477">
        <v>528.20001220703125</v>
      </c>
      <c r="B477">
        <v>37</v>
      </c>
    </row>
    <row r="478" spans="1:2" x14ac:dyDescent="0.5">
      <c r="A478">
        <v>528.21002197265625</v>
      </c>
      <c r="B478">
        <v>41.25</v>
      </c>
    </row>
    <row r="479" spans="1:2" x14ac:dyDescent="0.5">
      <c r="A479">
        <v>528.219970703125</v>
      </c>
      <c r="B479">
        <v>71.75</v>
      </c>
    </row>
    <row r="480" spans="1:2" x14ac:dyDescent="0.5">
      <c r="A480">
        <v>528.22998046875</v>
      </c>
      <c r="B480">
        <v>113.30000305175781</v>
      </c>
    </row>
    <row r="481" spans="1:2" x14ac:dyDescent="0.5">
      <c r="A481">
        <v>528.239990234375</v>
      </c>
      <c r="B481">
        <v>101.5</v>
      </c>
    </row>
    <row r="482" spans="1:2" x14ac:dyDescent="0.5">
      <c r="A482">
        <v>528.25</v>
      </c>
      <c r="B482">
        <v>131.5</v>
      </c>
    </row>
    <row r="483" spans="1:2" x14ac:dyDescent="0.5">
      <c r="A483">
        <v>528.260009765625</v>
      </c>
      <c r="B483">
        <v>325.5</v>
      </c>
    </row>
    <row r="484" spans="1:2" x14ac:dyDescent="0.5">
      <c r="A484">
        <v>528.27099609375</v>
      </c>
      <c r="B484">
        <v>947</v>
      </c>
    </row>
    <row r="485" spans="1:2" x14ac:dyDescent="0.5">
      <c r="A485">
        <v>528.281005859375</v>
      </c>
      <c r="B485">
        <v>2406</v>
      </c>
    </row>
    <row r="486" spans="1:2" x14ac:dyDescent="0.5">
      <c r="A486">
        <v>528.291015625</v>
      </c>
      <c r="B486">
        <v>4068</v>
      </c>
    </row>
    <row r="487" spans="1:2" x14ac:dyDescent="0.5">
      <c r="A487">
        <v>528.301025390625</v>
      </c>
      <c r="B487">
        <v>4293</v>
      </c>
    </row>
    <row r="488" spans="1:2" x14ac:dyDescent="0.5">
      <c r="A488">
        <v>528.31097412109375</v>
      </c>
      <c r="B488">
        <v>2755</v>
      </c>
    </row>
    <row r="489" spans="1:2" x14ac:dyDescent="0.5">
      <c r="A489">
        <v>528.32098388671875</v>
      </c>
      <c r="B489">
        <v>1019</v>
      </c>
    </row>
    <row r="490" spans="1:2" x14ac:dyDescent="0.5">
      <c r="A490">
        <v>528.33099365234375</v>
      </c>
      <c r="B490">
        <v>253</v>
      </c>
    </row>
    <row r="491" spans="1:2" x14ac:dyDescent="0.5">
      <c r="A491">
        <v>528.34100341796875</v>
      </c>
      <c r="B491">
        <v>129.80000305175781</v>
      </c>
    </row>
    <row r="492" spans="1:2" x14ac:dyDescent="0.5">
      <c r="A492">
        <v>528.35101318359375</v>
      </c>
      <c r="B492">
        <v>110</v>
      </c>
    </row>
    <row r="493" spans="1:2" x14ac:dyDescent="0.5">
      <c r="A493">
        <v>528.36102294921875</v>
      </c>
      <c r="B493">
        <v>71</v>
      </c>
    </row>
    <row r="494" spans="1:2" x14ac:dyDescent="0.5">
      <c r="A494">
        <v>528.3709716796875</v>
      </c>
      <c r="B494">
        <v>28</v>
      </c>
    </row>
    <row r="495" spans="1:2" x14ac:dyDescent="0.5">
      <c r="A495">
        <v>528.3809814453125</v>
      </c>
      <c r="B495">
        <v>41.75</v>
      </c>
    </row>
    <row r="496" spans="1:2" x14ac:dyDescent="0.5">
      <c r="A496">
        <v>528.3909912109375</v>
      </c>
      <c r="B496">
        <v>68</v>
      </c>
    </row>
    <row r="497" spans="1:2" x14ac:dyDescent="0.5">
      <c r="A497">
        <v>528.4010009765625</v>
      </c>
      <c r="B497">
        <v>62.25</v>
      </c>
    </row>
    <row r="498" spans="1:2" x14ac:dyDescent="0.5">
      <c r="A498">
        <v>528.4110107421875</v>
      </c>
      <c r="B498">
        <v>69.25</v>
      </c>
    </row>
    <row r="499" spans="1:2" x14ac:dyDescent="0.5">
      <c r="A499">
        <v>528.4210205078125</v>
      </c>
      <c r="B499">
        <v>68</v>
      </c>
    </row>
    <row r="500" spans="1:2" x14ac:dyDescent="0.5">
      <c r="A500">
        <v>528.4310302734375</v>
      </c>
      <c r="B500">
        <v>40.5</v>
      </c>
    </row>
    <row r="501" spans="1:2" x14ac:dyDescent="0.5">
      <c r="A501">
        <v>528.44097900390625</v>
      </c>
      <c r="B501">
        <v>22.75</v>
      </c>
    </row>
    <row r="502" spans="1:2" x14ac:dyDescent="0.5">
      <c r="A502">
        <v>528.45098876953125</v>
      </c>
      <c r="B502">
        <v>18.75</v>
      </c>
    </row>
    <row r="503" spans="1:2" x14ac:dyDescent="0.5">
      <c r="A503">
        <v>528.46099853515625</v>
      </c>
      <c r="B503">
        <v>21.25</v>
      </c>
    </row>
    <row r="504" spans="1:2" x14ac:dyDescent="0.5">
      <c r="A504">
        <v>528.47100830078125</v>
      </c>
      <c r="B504">
        <v>28</v>
      </c>
    </row>
    <row r="505" spans="1:2" x14ac:dyDescent="0.5">
      <c r="A505">
        <v>528.48101806640625</v>
      </c>
      <c r="B505">
        <v>39.75</v>
      </c>
    </row>
    <row r="506" spans="1:2" x14ac:dyDescent="0.5">
      <c r="A506">
        <v>528.49102783203125</v>
      </c>
      <c r="B506">
        <v>55</v>
      </c>
    </row>
    <row r="507" spans="1:2" x14ac:dyDescent="0.5">
      <c r="A507">
        <v>528.5009765625</v>
      </c>
      <c r="B507">
        <v>50.5</v>
      </c>
    </row>
    <row r="508" spans="1:2" x14ac:dyDescent="0.5">
      <c r="A508">
        <v>528.510986328125</v>
      </c>
      <c r="B508">
        <v>25.75</v>
      </c>
    </row>
    <row r="509" spans="1:2" x14ac:dyDescent="0.5">
      <c r="A509">
        <v>528.52099609375</v>
      </c>
      <c r="B509">
        <v>14.25</v>
      </c>
    </row>
    <row r="510" spans="1:2" x14ac:dyDescent="0.5">
      <c r="A510">
        <v>528.531005859375</v>
      </c>
      <c r="B510">
        <v>18</v>
      </c>
    </row>
    <row r="511" spans="1:2" x14ac:dyDescent="0.5">
      <c r="A511">
        <v>528.541015625</v>
      </c>
      <c r="B511">
        <v>19.5</v>
      </c>
    </row>
    <row r="512" spans="1:2" x14ac:dyDescent="0.5">
      <c r="A512">
        <v>528.552001953125</v>
      </c>
      <c r="B512">
        <v>20</v>
      </c>
    </row>
    <row r="513" spans="1:2" x14ac:dyDescent="0.5">
      <c r="A513">
        <v>528.56201171875</v>
      </c>
      <c r="B513">
        <v>23</v>
      </c>
    </row>
    <row r="514" spans="1:2" x14ac:dyDescent="0.5">
      <c r="A514">
        <v>528.572021484375</v>
      </c>
      <c r="B514">
        <v>26.5</v>
      </c>
    </row>
    <row r="515" spans="1:2" x14ac:dyDescent="0.5">
      <c r="A515">
        <v>528.58197021484375</v>
      </c>
      <c r="B515">
        <v>25.25</v>
      </c>
    </row>
    <row r="516" spans="1:2" x14ac:dyDescent="0.5">
      <c r="A516">
        <v>528.59197998046875</v>
      </c>
      <c r="B516">
        <v>17.5</v>
      </c>
    </row>
    <row r="517" spans="1:2" x14ac:dyDescent="0.5">
      <c r="A517">
        <v>528.60198974609375</v>
      </c>
      <c r="B517">
        <v>25.75</v>
      </c>
    </row>
    <row r="518" spans="1:2" x14ac:dyDescent="0.5">
      <c r="A518">
        <v>528.61199951171875</v>
      </c>
      <c r="B518">
        <v>54.5</v>
      </c>
    </row>
    <row r="519" spans="1:2" x14ac:dyDescent="0.5">
      <c r="A519">
        <v>528.62200927734375</v>
      </c>
      <c r="B519">
        <v>64.25</v>
      </c>
    </row>
    <row r="520" spans="1:2" x14ac:dyDescent="0.5">
      <c r="A520">
        <v>528.63201904296875</v>
      </c>
      <c r="B520">
        <v>40.5</v>
      </c>
    </row>
    <row r="521" spans="1:2" x14ac:dyDescent="0.5">
      <c r="A521">
        <v>528.64202880859375</v>
      </c>
      <c r="B521">
        <v>28.25</v>
      </c>
    </row>
    <row r="522" spans="1:2" x14ac:dyDescent="0.5">
      <c r="A522">
        <v>528.6519775390625</v>
      </c>
      <c r="B522">
        <v>36.25</v>
      </c>
    </row>
    <row r="523" spans="1:2" x14ac:dyDescent="0.5">
      <c r="A523">
        <v>528.6619873046875</v>
      </c>
      <c r="B523">
        <v>39.5</v>
      </c>
    </row>
    <row r="524" spans="1:2" x14ac:dyDescent="0.5">
      <c r="A524">
        <v>528.6719970703125</v>
      </c>
      <c r="B524">
        <v>54</v>
      </c>
    </row>
    <row r="525" spans="1:2" x14ac:dyDescent="0.5">
      <c r="A525">
        <v>528.6820068359375</v>
      </c>
      <c r="B525">
        <v>55.25</v>
      </c>
    </row>
    <row r="526" spans="1:2" x14ac:dyDescent="0.5">
      <c r="A526">
        <v>528.6920166015625</v>
      </c>
      <c r="B526">
        <v>27.25</v>
      </c>
    </row>
    <row r="527" spans="1:2" x14ac:dyDescent="0.5">
      <c r="A527">
        <v>528.7020263671875</v>
      </c>
      <c r="B527">
        <v>29.75</v>
      </c>
    </row>
    <row r="528" spans="1:2" x14ac:dyDescent="0.5">
      <c r="A528">
        <v>528.71197509765625</v>
      </c>
      <c r="B528">
        <v>69.75</v>
      </c>
    </row>
    <row r="529" spans="1:2" x14ac:dyDescent="0.5">
      <c r="A529">
        <v>528.72198486328125</v>
      </c>
      <c r="B529">
        <v>114.80000305175781</v>
      </c>
    </row>
    <row r="530" spans="1:2" x14ac:dyDescent="0.5">
      <c r="A530">
        <v>528.73199462890625</v>
      </c>
      <c r="B530">
        <v>167.30000305175781</v>
      </c>
    </row>
    <row r="531" spans="1:2" x14ac:dyDescent="0.5">
      <c r="A531">
        <v>528.74200439453125</v>
      </c>
      <c r="B531">
        <v>200.19999694824219</v>
      </c>
    </row>
    <row r="532" spans="1:2" x14ac:dyDescent="0.5">
      <c r="A532">
        <v>528.75201416015625</v>
      </c>
      <c r="B532">
        <v>193.80000305175781</v>
      </c>
    </row>
    <row r="533" spans="1:2" x14ac:dyDescent="0.5">
      <c r="A533">
        <v>528.76202392578125</v>
      </c>
      <c r="B533">
        <v>205.30000305175781</v>
      </c>
    </row>
    <row r="534" spans="1:2" x14ac:dyDescent="0.5">
      <c r="A534">
        <v>528.77197265625</v>
      </c>
      <c r="B534">
        <v>377.29998779296875</v>
      </c>
    </row>
    <row r="535" spans="1:2" x14ac:dyDescent="0.5">
      <c r="A535">
        <v>528.781982421875</v>
      </c>
      <c r="B535">
        <v>796.79998779296875</v>
      </c>
    </row>
    <row r="536" spans="1:2" x14ac:dyDescent="0.5">
      <c r="A536">
        <v>528.7919921875</v>
      </c>
      <c r="B536">
        <v>1236</v>
      </c>
    </row>
    <row r="537" spans="1:2" x14ac:dyDescent="0.5">
      <c r="A537">
        <v>528.802001953125</v>
      </c>
      <c r="B537">
        <v>1361</v>
      </c>
    </row>
    <row r="538" spans="1:2" x14ac:dyDescent="0.5">
      <c r="A538">
        <v>528.81201171875</v>
      </c>
      <c r="B538">
        <v>1105</v>
      </c>
    </row>
    <row r="539" spans="1:2" x14ac:dyDescent="0.5">
      <c r="A539">
        <v>528.822998046875</v>
      </c>
      <c r="B539">
        <v>696</v>
      </c>
    </row>
    <row r="540" spans="1:2" x14ac:dyDescent="0.5">
      <c r="A540">
        <v>528.8330078125</v>
      </c>
      <c r="B540">
        <v>382.20001220703125</v>
      </c>
    </row>
    <row r="541" spans="1:2" x14ac:dyDescent="0.5">
      <c r="A541">
        <v>528.843017578125</v>
      </c>
      <c r="B541">
        <v>214.30000305175781</v>
      </c>
    </row>
    <row r="542" spans="1:2" x14ac:dyDescent="0.5">
      <c r="A542">
        <v>528.85302734375</v>
      </c>
      <c r="B542">
        <v>161.5</v>
      </c>
    </row>
    <row r="543" spans="1:2" x14ac:dyDescent="0.5">
      <c r="A543">
        <v>528.86297607421875</v>
      </c>
      <c r="B543">
        <v>154.80000305175781</v>
      </c>
    </row>
    <row r="544" spans="1:2" x14ac:dyDescent="0.5">
      <c r="A544">
        <v>528.87298583984375</v>
      </c>
      <c r="B544">
        <v>173.80000305175781</v>
      </c>
    </row>
    <row r="545" spans="1:2" x14ac:dyDescent="0.5">
      <c r="A545">
        <v>528.88299560546875</v>
      </c>
      <c r="B545">
        <v>207</v>
      </c>
    </row>
    <row r="546" spans="1:2" x14ac:dyDescent="0.5">
      <c r="A546">
        <v>528.89300537109375</v>
      </c>
      <c r="B546">
        <v>168.5</v>
      </c>
    </row>
    <row r="547" spans="1:2" x14ac:dyDescent="0.5">
      <c r="A547">
        <v>528.90301513671875</v>
      </c>
      <c r="B547">
        <v>87.5</v>
      </c>
    </row>
    <row r="548" spans="1:2" x14ac:dyDescent="0.5">
      <c r="A548">
        <v>528.91302490234375</v>
      </c>
      <c r="B548">
        <v>54.25</v>
      </c>
    </row>
    <row r="549" spans="1:2" x14ac:dyDescent="0.5">
      <c r="A549">
        <v>528.9229736328125</v>
      </c>
      <c r="B549">
        <v>49.25</v>
      </c>
    </row>
    <row r="550" spans="1:2" x14ac:dyDescent="0.5">
      <c r="A550">
        <v>528.9329833984375</v>
      </c>
      <c r="B550">
        <v>38.5</v>
      </c>
    </row>
    <row r="551" spans="1:2" x14ac:dyDescent="0.5">
      <c r="A551">
        <v>528.9429931640625</v>
      </c>
      <c r="B551">
        <v>56.5</v>
      </c>
    </row>
    <row r="552" spans="1:2" x14ac:dyDescent="0.5">
      <c r="A552">
        <v>528.9530029296875</v>
      </c>
      <c r="B552">
        <v>71</v>
      </c>
    </row>
    <row r="553" spans="1:2" x14ac:dyDescent="0.5">
      <c r="A553">
        <v>528.9630126953125</v>
      </c>
      <c r="B553">
        <v>41.25</v>
      </c>
    </row>
    <row r="554" spans="1:2" x14ac:dyDescent="0.5">
      <c r="A554">
        <v>528.9730224609375</v>
      </c>
      <c r="B554">
        <v>30</v>
      </c>
    </row>
    <row r="555" spans="1:2" x14ac:dyDescent="0.5">
      <c r="A555">
        <v>528.98297119140625</v>
      </c>
      <c r="B555">
        <v>62.5</v>
      </c>
    </row>
    <row r="556" spans="1:2" x14ac:dyDescent="0.5">
      <c r="A556">
        <v>528.99298095703125</v>
      </c>
      <c r="B556">
        <v>111</v>
      </c>
    </row>
    <row r="557" spans="1:2" x14ac:dyDescent="0.5">
      <c r="A557">
        <v>529.00299072265625</v>
      </c>
      <c r="B557">
        <v>121.19999694824219</v>
      </c>
    </row>
    <row r="558" spans="1:2" x14ac:dyDescent="0.5">
      <c r="A558">
        <v>529.01300048828125</v>
      </c>
      <c r="B558">
        <v>75</v>
      </c>
    </row>
    <row r="559" spans="1:2" x14ac:dyDescent="0.5">
      <c r="A559">
        <v>529.02301025390625</v>
      </c>
      <c r="B559">
        <v>52.5</v>
      </c>
    </row>
    <row r="560" spans="1:2" x14ac:dyDescent="0.5">
      <c r="A560">
        <v>529.03302001953125</v>
      </c>
      <c r="B560">
        <v>66.75</v>
      </c>
    </row>
    <row r="561" spans="1:2" x14ac:dyDescent="0.5">
      <c r="A561">
        <v>529.04302978515625</v>
      </c>
      <c r="B561">
        <v>63.5</v>
      </c>
    </row>
    <row r="562" spans="1:2" x14ac:dyDescent="0.5">
      <c r="A562">
        <v>529.052978515625</v>
      </c>
      <c r="B562">
        <v>45.75</v>
      </c>
    </row>
    <row r="563" spans="1:2" x14ac:dyDescent="0.5">
      <c r="A563">
        <v>529.06298828125</v>
      </c>
      <c r="B563">
        <v>38.75</v>
      </c>
    </row>
    <row r="564" spans="1:2" x14ac:dyDescent="0.5">
      <c r="A564">
        <v>529.072998046875</v>
      </c>
      <c r="B564">
        <v>48.75</v>
      </c>
    </row>
    <row r="565" spans="1:2" x14ac:dyDescent="0.5">
      <c r="A565">
        <v>529.0830078125</v>
      </c>
      <c r="B565">
        <v>52.5</v>
      </c>
    </row>
    <row r="566" spans="1:2" x14ac:dyDescent="0.5">
      <c r="A566">
        <v>529.093994140625</v>
      </c>
      <c r="B566">
        <v>36.75</v>
      </c>
    </row>
    <row r="567" spans="1:2" x14ac:dyDescent="0.5">
      <c r="A567">
        <v>529.10400390625</v>
      </c>
      <c r="B567">
        <v>37</v>
      </c>
    </row>
    <row r="568" spans="1:2" x14ac:dyDescent="0.5">
      <c r="A568">
        <v>529.114013671875</v>
      </c>
      <c r="B568">
        <v>55.25</v>
      </c>
    </row>
    <row r="569" spans="1:2" x14ac:dyDescent="0.5">
      <c r="A569">
        <v>529.1240234375</v>
      </c>
      <c r="B569">
        <v>44</v>
      </c>
    </row>
    <row r="570" spans="1:2" x14ac:dyDescent="0.5">
      <c r="A570">
        <v>529.13397216796875</v>
      </c>
      <c r="B570">
        <v>28.25</v>
      </c>
    </row>
    <row r="571" spans="1:2" x14ac:dyDescent="0.5">
      <c r="A571">
        <v>529.14398193359375</v>
      </c>
      <c r="B571">
        <v>37.75</v>
      </c>
    </row>
    <row r="572" spans="1:2" x14ac:dyDescent="0.5">
      <c r="A572">
        <v>529.15399169921875</v>
      </c>
      <c r="B572">
        <v>31.5</v>
      </c>
    </row>
    <row r="573" spans="1:2" x14ac:dyDescent="0.5">
      <c r="A573">
        <v>529.16400146484375</v>
      </c>
      <c r="B573">
        <v>18.5</v>
      </c>
    </row>
    <row r="574" spans="1:2" x14ac:dyDescent="0.5">
      <c r="A574">
        <v>529.17401123046875</v>
      </c>
      <c r="B574">
        <v>39.25</v>
      </c>
    </row>
    <row r="575" spans="1:2" x14ac:dyDescent="0.5">
      <c r="A575">
        <v>529.18402099609375</v>
      </c>
      <c r="B575">
        <v>59</v>
      </c>
    </row>
    <row r="576" spans="1:2" x14ac:dyDescent="0.5">
      <c r="A576">
        <v>529.1939697265625</v>
      </c>
      <c r="B576">
        <v>34.75</v>
      </c>
    </row>
    <row r="577" spans="1:2" x14ac:dyDescent="0.5">
      <c r="A577">
        <v>529.2039794921875</v>
      </c>
      <c r="B577">
        <v>5.75</v>
      </c>
    </row>
    <row r="578" spans="1:2" x14ac:dyDescent="0.5">
      <c r="A578">
        <v>529.2139892578125</v>
      </c>
      <c r="B578">
        <v>1.75</v>
      </c>
    </row>
    <row r="579" spans="1:2" x14ac:dyDescent="0.5">
      <c r="A579">
        <v>529.2239990234375</v>
      </c>
      <c r="B579">
        <v>13.75</v>
      </c>
    </row>
    <row r="580" spans="1:2" x14ac:dyDescent="0.5">
      <c r="A580">
        <v>529.2340087890625</v>
      </c>
      <c r="B580">
        <v>60.25</v>
      </c>
    </row>
    <row r="581" spans="1:2" x14ac:dyDescent="0.5">
      <c r="A581">
        <v>529.2440185546875</v>
      </c>
      <c r="B581">
        <v>104.5</v>
      </c>
    </row>
    <row r="582" spans="1:2" x14ac:dyDescent="0.5">
      <c r="A582">
        <v>529.2540283203125</v>
      </c>
      <c r="B582">
        <v>86.75</v>
      </c>
    </row>
    <row r="583" spans="1:2" x14ac:dyDescent="0.5">
      <c r="A583">
        <v>529.26397705078125</v>
      </c>
      <c r="B583">
        <v>63.25</v>
      </c>
    </row>
    <row r="584" spans="1:2" x14ac:dyDescent="0.5">
      <c r="A584">
        <v>529.27398681640625</v>
      </c>
      <c r="B584">
        <v>95</v>
      </c>
    </row>
    <row r="585" spans="1:2" x14ac:dyDescent="0.5">
      <c r="A585">
        <v>529.28399658203125</v>
      </c>
      <c r="B585">
        <v>233</v>
      </c>
    </row>
    <row r="586" spans="1:2" x14ac:dyDescent="0.5">
      <c r="A586">
        <v>529.29400634765625</v>
      </c>
      <c r="B586">
        <v>419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13</v>
      </c>
      <c r="C1" s="2" t="s">
        <v>21</v>
      </c>
      <c r="D1">
        <v>523.7750244140625</v>
      </c>
      <c r="E1">
        <v>168400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0.82295731672484629</v>
      </c>
      <c r="M1">
        <f>I$7*(L$1*J1) + $I$4</f>
        <v>163847.42539213283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4.5301417468863743E-4</v>
      </c>
      <c r="O1">
        <f>I$10*(N$1*J1) + $I$4</f>
        <v>9479.3217406912972</v>
      </c>
      <c r="P1">
        <f>IF(ISNUMBER(D1),SUM(M1,O1)-$I$4,"")</f>
        <v>163954.37787109287</v>
      </c>
      <c r="Q1">
        <f>IF(ISNUMBER(P1),P1-E1,"")</f>
        <v>-4445.6221289071254</v>
      </c>
      <c r="R1">
        <f>IF(ISNUMBER(P1),Q1*Q1,"")</f>
        <v>19763556.113028724</v>
      </c>
      <c r="S1">
        <f>IF(ISNUMBER(P1),((IF(P1&gt;E1,I$5*(P1-E1),P1-E1)))^2,"")</f>
        <v>19763556.113028724</v>
      </c>
      <c r="T1">
        <f>IF(ISNUMBER(P1),(M1*D1),"")</f>
        <v>85819189.234945655</v>
      </c>
    </row>
    <row r="2" spans="1:20" ht="14.7" thickTop="1" x14ac:dyDescent="0.5">
      <c r="A2">
        <v>523.44500732421875</v>
      </c>
      <c r="B2">
        <v>28.75</v>
      </c>
      <c r="C2" s="2" t="s">
        <v>22</v>
      </c>
      <c r="D2">
        <v>524.27398681640625</v>
      </c>
      <c r="E2">
        <v>124300</v>
      </c>
      <c r="F2" s="3" t="s">
        <v>25</v>
      </c>
      <c r="G2" s="4">
        <v>4.52923583984375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0.16253739089543504</v>
      </c>
      <c r="M2">
        <f>I$7*((L$1*J2)+(L$2*J1)) + $I$4</f>
        <v>132714.48515983211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6.2307110735856904E-3</v>
      </c>
      <c r="O2">
        <f>I$10*((N$1*J2)+(N$2*J1)) + $I$4</f>
        <v>10907.656528569456</v>
      </c>
      <c r="P2">
        <f t="shared" ref="P2:P30" si="3">IF(ISNUMBER(D2),SUM(M2,O2)-$I$4,"")</f>
        <v>134249.77242667033</v>
      </c>
      <c r="Q2">
        <f t="shared" ref="Q2:Q30" si="4">IF(ISNUMBER(P2),P2-E2,"")</f>
        <v>9949.7724266703299</v>
      </c>
      <c r="R2">
        <f t="shared" ref="R2:R30" si="5">IF(ISNUMBER(P2),Q2*Q2,"")</f>
        <v>98997971.342529178</v>
      </c>
      <c r="S2">
        <f t="shared" ref="S2:S30" si="6">IF(ISNUMBER(P2),((IF(P2&gt;E2,I$5*(P2-E2),P2-E2)))^2,"")</f>
        <v>98997971.342529178</v>
      </c>
      <c r="T2">
        <f t="shared" ref="T2:T30" si="7">IF(ISNUMBER(P2),(M2*D2),"")</f>
        <v>69578752.243031964</v>
      </c>
    </row>
    <row r="3" spans="1:20" x14ac:dyDescent="0.5">
      <c r="A3">
        <v>523.45501708984375</v>
      </c>
      <c r="B3">
        <v>76.75</v>
      </c>
      <c r="D3">
        <v>524.77398681640625</v>
      </c>
      <c r="E3">
        <v>74710</v>
      </c>
      <c r="F3" s="7" t="s">
        <v>19</v>
      </c>
      <c r="G3" s="8">
        <f>IF(ISBLANK(G2),"",$G$2*$G$6)</f>
        <v>9.0584716796875</v>
      </c>
      <c r="H3" s="21" t="s">
        <v>435</v>
      </c>
      <c r="I3" s="21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1.3827785114222097E-2</v>
      </c>
      <c r="M3">
        <f>I$7*((L$1*J3)+(L$2*J2)+(L$3*J1)) + $I$4</f>
        <v>61539.163927827016</v>
      </c>
      <c r="N3">
        <f t="shared" si="2"/>
        <v>3.6913633781497431E-2</v>
      </c>
      <c r="O3">
        <f>I$10*((N$1*J3)+(N$2*J2)+(N$3*J1)) + $I$4</f>
        <v>18992.979468959293</v>
      </c>
      <c r="P3">
        <f t="shared" si="3"/>
        <v>71159.774135055064</v>
      </c>
      <c r="Q3">
        <f t="shared" si="4"/>
        <v>-3550.2258649449359</v>
      </c>
      <c r="R3">
        <f t="shared" si="5"/>
        <v>12604103.692124018</v>
      </c>
      <c r="S3">
        <f t="shared" si="6"/>
        <v>12604103.692124018</v>
      </c>
      <c r="T3">
        <f t="shared" si="7"/>
        <v>32294152.399754159</v>
      </c>
    </row>
    <row r="4" spans="1:20" x14ac:dyDescent="0.5">
      <c r="A4">
        <v>523.46502685546875</v>
      </c>
      <c r="B4">
        <v>109.30000305175781</v>
      </c>
      <c r="D4">
        <v>525.28497314453125</v>
      </c>
      <c r="E4">
        <v>82410</v>
      </c>
      <c r="F4" s="5" t="s">
        <v>26</v>
      </c>
      <c r="G4" s="6">
        <v>525.5701904296875</v>
      </c>
      <c r="H4" t="s">
        <v>11</v>
      </c>
      <c r="I4">
        <v>9372.3692617312463</v>
      </c>
      <c r="J4">
        <f>'hidden params'!J4</f>
        <v>4.9195920044795109E-2</v>
      </c>
      <c r="K4">
        <f t="shared" si="0"/>
        <v>3</v>
      </c>
      <c r="L4">
        <f t="shared" si="1"/>
        <v>6.5817450977124852E-4</v>
      </c>
      <c r="M4">
        <f>I$7*((L$1*J4)+(L$2*J3)+(L$3*J2)+(L$4*J1)) + $I$4</f>
        <v>24824.595420439924</v>
      </c>
      <c r="N4">
        <f t="shared" si="2"/>
        <v>0.1223559475068845</v>
      </c>
      <c r="O4">
        <f>I$10*((N$1*J4)+(N$2*J3)+(N$3*J2)+(N$4*J1)) + $I$4</f>
        <v>43799.50869404339</v>
      </c>
      <c r="P4">
        <f t="shared" si="3"/>
        <v>59251.734852752066</v>
      </c>
      <c r="Q4">
        <f t="shared" si="4"/>
        <v>-23158.265147247934</v>
      </c>
      <c r="R4">
        <f t="shared" si="5"/>
        <v>536305244.63023835</v>
      </c>
      <c r="S4">
        <f t="shared" si="6"/>
        <v>536305244.63023835</v>
      </c>
      <c r="T4">
        <f t="shared" si="7"/>
        <v>13039986.938749639</v>
      </c>
    </row>
    <row r="5" spans="1:20" ht="14.7" thickBot="1" x14ac:dyDescent="0.55000000000000004">
      <c r="A5">
        <v>523.4749755859375</v>
      </c>
      <c r="B5">
        <v>99.5</v>
      </c>
      <c r="D5">
        <v>525.78497314453125</v>
      </c>
      <c r="E5">
        <v>92910</v>
      </c>
      <c r="F5" s="9" t="s">
        <v>27</v>
      </c>
      <c r="G5" s="10">
        <f>($G$4-1.00794)*$G$6</f>
        <v>1049.1245008593751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1.8994727162426299E-5</v>
      </c>
      <c r="M5">
        <f>I$7*((L$1*J5)+(L$2*J4)+(L$3*J3)+(L$4*J2)+(L$5*J1)) + $I$4</f>
        <v>12953.17979679511</v>
      </c>
      <c r="N5">
        <f t="shared" si="2"/>
        <v>0.24590475923218846</v>
      </c>
      <c r="O5">
        <f>I$10*((N$1*J5)+(N$2*J4)+(N$3*J3)+(N$4*J2)+(N$5*J1)) + $I$4</f>
        <v>86623.740894628427</v>
      </c>
      <c r="P5">
        <f t="shared" si="3"/>
        <v>90204.551429692292</v>
      </c>
      <c r="Q5">
        <f t="shared" si="4"/>
        <v>-2705.448570307708</v>
      </c>
      <c r="R5">
        <f t="shared" si="5"/>
        <v>7319451.9665800212</v>
      </c>
      <c r="S5">
        <f t="shared" si="6"/>
        <v>7319451.9665800212</v>
      </c>
      <c r="T5">
        <f t="shared" si="7"/>
        <v>6810587.2915942017</v>
      </c>
    </row>
    <row r="6" spans="1:20" ht="14.7" thickTop="1" x14ac:dyDescent="0.5">
      <c r="A6">
        <v>523.4849853515625</v>
      </c>
      <c r="B6">
        <v>69</v>
      </c>
      <c r="D6">
        <v>526.2860107421875</v>
      </c>
      <c r="E6">
        <v>104800</v>
      </c>
      <c r="F6" t="s">
        <v>28</v>
      </c>
      <c r="G6">
        <v>2</v>
      </c>
      <c r="H6" t="s">
        <v>437</v>
      </c>
      <c r="I6">
        <f>SUM(S1:S30)</f>
        <v>1708378146.2778664</v>
      </c>
      <c r="J6">
        <f>'hidden params'!J6</f>
        <v>1.5654537401586068E-3</v>
      </c>
      <c r="K6">
        <f t="shared" si="0"/>
        <v>5</v>
      </c>
      <c r="L6">
        <f t="shared" si="1"/>
        <v>3.3462550613843004E-7</v>
      </c>
      <c r="M6">
        <f>I$7*((L$1*J6)+(L$2*J5)+(L$3*J4)+(L$4*J3)+(L$5*J2)+(L$6*J1)) + $I$4</f>
        <v>10060.826628517447</v>
      </c>
      <c r="N6">
        <f t="shared" si="2"/>
        <v>0.30167739129876708</v>
      </c>
      <c r="O6">
        <f>I$10*((N$1*J6)+(N$2*J5)+(N$3*J4)+(N$4*J3)+(N$5*J2)+(N$6*J1)) + $I$4</f>
        <v>121768.85897136245</v>
      </c>
      <c r="P6">
        <f t="shared" si="3"/>
        <v>122457.31633814864</v>
      </c>
      <c r="Q6">
        <f t="shared" si="4"/>
        <v>17657.316338148637</v>
      </c>
      <c r="R6">
        <f t="shared" si="5"/>
        <v>311780820.26545084</v>
      </c>
      <c r="S6">
        <f t="shared" si="6"/>
        <v>311780820.26545084</v>
      </c>
      <c r="T6">
        <f t="shared" si="7"/>
        <v>5294872.3110912191</v>
      </c>
    </row>
    <row r="7" spans="1:20" x14ac:dyDescent="0.5">
      <c r="A7">
        <v>523.4949951171875</v>
      </c>
      <c r="B7">
        <v>52.75</v>
      </c>
      <c r="D7">
        <v>526.7860107421875</v>
      </c>
      <c r="E7">
        <v>112300</v>
      </c>
      <c r="F7" t="s">
        <v>29</v>
      </c>
      <c r="G7" s="11">
        <v>0.10000000149011612</v>
      </c>
      <c r="H7" s="21" t="s">
        <v>438</v>
      </c>
      <c r="I7" s="21">
        <v>187707.25162900513</v>
      </c>
      <c r="J7">
        <f>'hidden params'!J7</f>
        <v>2.2288478874357397E-4</v>
      </c>
      <c r="K7">
        <f t="shared" si="0"/>
        <v>6</v>
      </c>
      <c r="L7">
        <f t="shared" si="1"/>
        <v>3.3868968269744125E-9</v>
      </c>
      <c r="M7">
        <f>I$7*((L$1*J7)+(L$2*J6)+(L$3*J5)+(L$4*J4)+(L$5*J3)+(L$6*J2)+(L$7*J1)) + $I$4</f>
        <v>9486.2186339721029</v>
      </c>
      <c r="N7">
        <f t="shared" si="2"/>
        <v>0.21263538532965667</v>
      </c>
      <c r="O7">
        <f>I$10*((N$1*J7)+(N$2*J6)+(N$3*J5)+(N$4*J4)+(N$5*J3)+(N$6*J2)+(N$7*J1)) + $I$4</f>
        <v>115621.9156234253</v>
      </c>
      <c r="P7">
        <f t="shared" si="3"/>
        <v>115735.76499566616</v>
      </c>
      <c r="Q7">
        <f t="shared" si="4"/>
        <v>3435.7649956661626</v>
      </c>
      <c r="R7">
        <f t="shared" si="5"/>
        <v>11804481.105444906</v>
      </c>
      <c r="S7">
        <f t="shared" si="6"/>
        <v>11804481.105444906</v>
      </c>
      <c r="T7">
        <f t="shared" si="7"/>
        <v>4997207.2712183679</v>
      </c>
    </row>
    <row r="8" spans="1:20" x14ac:dyDescent="0.5">
      <c r="A8">
        <v>523.5050048828125</v>
      </c>
      <c r="B8">
        <v>64.5</v>
      </c>
      <c r="D8">
        <v>527.2979736328125</v>
      </c>
      <c r="E8">
        <v>90190</v>
      </c>
      <c r="F8" t="s">
        <v>30</v>
      </c>
      <c r="G8" s="11">
        <v>2.9999999329447746E-2</v>
      </c>
      <c r="H8" s="21" t="s">
        <v>439</v>
      </c>
      <c r="I8" s="21">
        <v>2.6626687013825829E-2</v>
      </c>
      <c r="J8">
        <f>'hidden params'!J8</f>
        <v>2.8200854503395628E-5</v>
      </c>
      <c r="K8">
        <f t="shared" si="0"/>
        <v>7</v>
      </c>
      <c r="L8">
        <f t="shared" si="1"/>
        <v>1.6147594385188731E-11</v>
      </c>
      <c r="M8">
        <f>I$7*((L$1*J8)+(L$2*J7)+(L$3*J6)+(L$4*J5)+(L$5*J4)+(L$6*J3)+(L$7*J2)+(L$8*J1)) + $I$4</f>
        <v>9388.9588508738889</v>
      </c>
      <c r="N8">
        <f t="shared" si="2"/>
        <v>7.0597813651907773E-2</v>
      </c>
      <c r="O8">
        <f>I$10*((N$1*J8)+(N$2*J7)+(N$3*J6)+(N$4*J5)+(N$5*J4)+(N$6*J3)+(N$7*J2)+(N$8*J1)) + $I$4</f>
        <v>73756.973254962431</v>
      </c>
      <c r="P8">
        <f t="shared" si="3"/>
        <v>73773.562844105065</v>
      </c>
      <c r="Q8">
        <f t="shared" si="4"/>
        <v>-16416.437155894935</v>
      </c>
      <c r="R8">
        <f t="shared" si="5"/>
        <v>269499408.89344782</v>
      </c>
      <c r="S8">
        <f t="shared" si="6"/>
        <v>269499408.89344782</v>
      </c>
      <c r="T8">
        <f t="shared" si="7"/>
        <v>4950778.9765876615</v>
      </c>
    </row>
    <row r="9" spans="1:20" x14ac:dyDescent="0.5">
      <c r="A9">
        <v>523.5150146484375</v>
      </c>
      <c r="B9">
        <v>95.75</v>
      </c>
      <c r="D9">
        <v>527.79901123046875</v>
      </c>
      <c r="E9">
        <v>46220</v>
      </c>
      <c r="F9" t="s">
        <v>31</v>
      </c>
      <c r="G9">
        <v>6</v>
      </c>
      <c r="H9" t="s">
        <v>445</v>
      </c>
      <c r="I9">
        <f>I3*I8</f>
        <v>0.1922451571238844</v>
      </c>
      <c r="J9">
        <f>'hidden params'!J9</f>
        <v>3.2198967658273084E-6</v>
      </c>
      <c r="K9">
        <f t="shared" si="0"/>
        <v>8</v>
      </c>
      <c r="L9">
        <f t="shared" si="1"/>
        <v>1.2148246007835007E-14</v>
      </c>
      <c r="M9">
        <f>I$7*((L$1*J9)+(L$2*J8)+(L$3*J7)+(L$4*J6)+(L$5*J5)+(L$6*J4)+(L$7*J3)+(L$8*J2)+(L$9*J1)) + $I$4</f>
        <v>9374.5362808667414</v>
      </c>
      <c r="N9">
        <f t="shared" si="2"/>
        <v>3.6986807442937336E-3</v>
      </c>
      <c r="O9">
        <f>I$10*((N$1*J9)+(N$2*J8)+(N$3*J7)+(N$4*J6)+(N$5*J5)+(N$6*J4)+(N$7*J3)+(N$8*J2)+(N$9*J1)) + $I$4</f>
        <v>34519.487398063924</v>
      </c>
      <c r="P9">
        <f t="shared" si="3"/>
        <v>34521.654417199417</v>
      </c>
      <c r="Q9">
        <f t="shared" si="4"/>
        <v>-11698.345582800583</v>
      </c>
      <c r="R9">
        <f t="shared" si="5"/>
        <v>136851289.37462991</v>
      </c>
      <c r="S9">
        <f t="shared" si="6"/>
        <v>136851289.37462991</v>
      </c>
      <c r="T9">
        <f t="shared" si="7"/>
        <v>4947870.9797856221</v>
      </c>
    </row>
    <row r="10" spans="1:20" x14ac:dyDescent="0.5">
      <c r="A10">
        <v>523.5250244140625</v>
      </c>
      <c r="B10">
        <v>133.5</v>
      </c>
      <c r="D10">
        <v>528.301025390625</v>
      </c>
      <c r="E10">
        <v>15650</v>
      </c>
      <c r="F10" s="2" t="s">
        <v>22</v>
      </c>
      <c r="G10">
        <v>523.75225830078125</v>
      </c>
      <c r="H10" s="22" t="s">
        <v>454</v>
      </c>
      <c r="I10" s="22">
        <v>236090.80010257949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9372.6262816231174</v>
      </c>
      <c r="N10">
        <f t="shared" si="2"/>
        <v>0</v>
      </c>
      <c r="O10">
        <f>I$10*((N1*J$10)+(N2*J$9)+(N3*J$8)+(N4*J$7)+(N5*J$6)+(N6*J$5)+(N7*J$4)+(N8*J$3)+(N9*J$2)+(N10*J$1)) + $I$4</f>
        <v>16515.83292435277</v>
      </c>
      <c r="P10">
        <f t="shared" si="3"/>
        <v>16516.089944244639</v>
      </c>
      <c r="Q10">
        <f t="shared" si="4"/>
        <v>866.0899442446389</v>
      </c>
      <c r="R10">
        <f t="shared" si="5"/>
        <v>750111.79152168171</v>
      </c>
      <c r="S10">
        <f t="shared" si="6"/>
        <v>750111.79152168171</v>
      </c>
      <c r="T10">
        <f t="shared" si="7"/>
        <v>4951568.0751846135</v>
      </c>
    </row>
    <row r="11" spans="1:20" x14ac:dyDescent="0.5">
      <c r="A11">
        <v>523.53497314453125</v>
      </c>
      <c r="B11">
        <v>126</v>
      </c>
      <c r="D11">
        <f>D10 + (1/$G$6)</f>
        <v>528.801025390625</v>
      </c>
      <c r="E11">
        <v>0</v>
      </c>
      <c r="F11" s="2" t="s">
        <v>32</v>
      </c>
      <c r="G11">
        <v>528.281494140625</v>
      </c>
      <c r="H11" s="22" t="s">
        <v>455</v>
      </c>
      <c r="I11" s="22">
        <v>0.6557620572131222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9372.3922401261207</v>
      </c>
      <c r="N11">
        <f t="shared" si="2"/>
        <v>0</v>
      </c>
      <c r="O11">
        <f t="shared" ref="O11:O30" si="9">I$10*((N2*J$10)+(N3*J$9)+(N4*J$8)+(N5*J$7)+(N6*J$6)+(N7*J$5)+(N8*J$4)+(N9*J$3)+(N10*J$2)+(N11*J$1)) + $I$4</f>
        <v>10974.259290300381</v>
      </c>
      <c r="P11">
        <f t="shared" si="3"/>
        <v>10974.282268695255</v>
      </c>
      <c r="Q11">
        <f t="shared" si="4"/>
        <v>10974.282268695255</v>
      </c>
      <c r="R11">
        <f t="shared" si="5"/>
        <v>120434871.31299907</v>
      </c>
      <c r="S11">
        <f t="shared" si="6"/>
        <v>120434871.31299907</v>
      </c>
      <c r="T11">
        <f t="shared" si="7"/>
        <v>4956130.6269418299</v>
      </c>
    </row>
    <row r="12" spans="1:20" x14ac:dyDescent="0.5">
      <c r="A12">
        <v>523.54498291015625</v>
      </c>
      <c r="B12">
        <v>75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4.7346137977795886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9372.3706460634239</v>
      </c>
      <c r="N12">
        <f t="shared" si="2"/>
        <v>0</v>
      </c>
      <c r="O12">
        <f t="shared" si="9"/>
        <v>9670.9112070095216</v>
      </c>
      <c r="P12">
        <f t="shared" si="3"/>
        <v>9670.9125913416992</v>
      </c>
      <c r="Q12">
        <f t="shared" si="4"/>
        <v>9670.9125913416992</v>
      </c>
      <c r="R12">
        <f t="shared" si="5"/>
        <v>93526550.349371418</v>
      </c>
      <c r="S12">
        <f t="shared" si="6"/>
        <v>93526550.349371418</v>
      </c>
      <c r="T12">
        <f t="shared" si="7"/>
        <v>4960805.3933023652</v>
      </c>
    </row>
    <row r="13" spans="1:20" x14ac:dyDescent="0.5">
      <c r="A13">
        <v>523.55499267578125</v>
      </c>
      <c r="B13">
        <v>44</v>
      </c>
      <c r="D13">
        <f>D12 + (1/$G$6)</f>
        <v>529.801025390625</v>
      </c>
      <c r="E13">
        <v>0</v>
      </c>
      <c r="F13">
        <v>16840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9372.3693165853583</v>
      </c>
      <c r="N13">
        <f t="shared" si="2"/>
        <v>0</v>
      </c>
      <c r="O13">
        <f t="shared" si="9"/>
        <v>9420.2061764605842</v>
      </c>
      <c r="P13">
        <f t="shared" si="3"/>
        <v>9420.206231314698</v>
      </c>
      <c r="Q13">
        <f t="shared" si="4"/>
        <v>9420.206231314698</v>
      </c>
      <c r="R13">
        <f t="shared" si="5"/>
        <v>88740285.440500259</v>
      </c>
      <c r="S13">
        <f t="shared" si="6"/>
        <v>88740285.440500259</v>
      </c>
      <c r="T13">
        <f t="shared" si="7"/>
        <v>4965490.8742665537</v>
      </c>
    </row>
    <row r="14" spans="1:20" x14ac:dyDescent="0.5">
      <c r="A14">
        <v>523.56500244140625</v>
      </c>
      <c r="B14">
        <v>32.75</v>
      </c>
      <c r="E14">
        <v>0</v>
      </c>
      <c r="F14">
        <v>16840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9372.3692631485064</v>
      </c>
      <c r="N14">
        <f t="shared" si="2"/>
        <v>0</v>
      </c>
      <c r="O14">
        <f t="shared" si="9"/>
        <v>9379.1157161166193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39.25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9372.3692617544566</v>
      </c>
      <c r="N15">
        <f t="shared" si="2"/>
        <v>0</v>
      </c>
      <c r="O15">
        <f t="shared" si="9"/>
        <v>9373.2194700068358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79.75</v>
      </c>
      <c r="E16">
        <v>0</v>
      </c>
      <c r="F16">
        <v>1708378059.3379741</v>
      </c>
      <c r="H16" t="s">
        <v>456</v>
      </c>
      <c r="I16">
        <f>I7/(I7+I10)</f>
        <v>0.44291674032491968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9372.36926173147</v>
      </c>
      <c r="N16">
        <f t="shared" si="2"/>
        <v>0</v>
      </c>
      <c r="O16">
        <f t="shared" si="9"/>
        <v>9372.4644003357516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94.75</v>
      </c>
      <c r="E17">
        <v>0</v>
      </c>
      <c r="F17">
        <v>1708378059.3485074</v>
      </c>
      <c r="H17" t="s">
        <v>457</v>
      </c>
      <c r="I17">
        <f>I10/(I10+I7)</f>
        <v>0.55708325967508043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9372.3692617312481</v>
      </c>
      <c r="N17">
        <f t="shared" si="2"/>
        <v>0</v>
      </c>
      <c r="O17">
        <f t="shared" si="9"/>
        <v>9372.3776662960863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53</v>
      </c>
      <c r="E18">
        <v>0</v>
      </c>
      <c r="F18">
        <v>1708378059.3376896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9372.3692617312463</v>
      </c>
      <c r="N18">
        <f t="shared" si="2"/>
        <v>0</v>
      </c>
      <c r="O18">
        <f t="shared" si="9"/>
        <v>9372.3695547466705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39.25</v>
      </c>
      <c r="E19">
        <v>0</v>
      </c>
      <c r="H19" t="s">
        <v>444</v>
      </c>
      <c r="I19">
        <v>6388.0210157618212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9372.3692617312463</v>
      </c>
      <c r="N19">
        <f t="shared" si="2"/>
        <v>0</v>
      </c>
      <c r="O19">
        <f t="shared" si="9"/>
        <v>9372.3692617312463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111</v>
      </c>
      <c r="E20">
        <v>0</v>
      </c>
      <c r="F20">
        <v>2.6626687013825829E-2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9372.3692617312463</v>
      </c>
      <c r="N20">
        <f t="shared" si="2"/>
        <v>0</v>
      </c>
      <c r="O20">
        <f t="shared" si="9"/>
        <v>9372.3692617312463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173.5</v>
      </c>
      <c r="E21">
        <v>0</v>
      </c>
      <c r="F21">
        <v>0.6557620572131222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9372.3692617312463</v>
      </c>
      <c r="N21">
        <f t="shared" si="2"/>
        <v>0</v>
      </c>
      <c r="O21">
        <f t="shared" si="9"/>
        <v>9372.3692617312463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124</v>
      </c>
      <c r="E22">
        <v>0</v>
      </c>
      <c r="F22">
        <v>187707.25162900513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9372.3692617312463</v>
      </c>
      <c r="N22">
        <f t="shared" si="2"/>
        <v>0</v>
      </c>
      <c r="O22">
        <f t="shared" si="9"/>
        <v>9372.3692617312463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88.25</v>
      </c>
      <c r="E23">
        <v>0</v>
      </c>
      <c r="F23">
        <v>7.2200180148492263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9372.3692617312463</v>
      </c>
      <c r="N23">
        <f t="shared" si="2"/>
        <v>0</v>
      </c>
      <c r="O23">
        <f t="shared" si="9"/>
        <v>9372.3692617312463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133.30000305175781</v>
      </c>
      <c r="E24">
        <v>0</v>
      </c>
      <c r="F24">
        <v>7.2200180148492263</v>
      </c>
      <c r="H24" t="s">
        <v>446</v>
      </c>
      <c r="I24">
        <v>44918701690.593605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9372.3692617312463</v>
      </c>
      <c r="N24">
        <f t="shared" si="2"/>
        <v>0</v>
      </c>
      <c r="O24">
        <f t="shared" si="9"/>
        <v>9372.3692617312463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144.80000305175781</v>
      </c>
      <c r="E25">
        <v>0</v>
      </c>
      <c r="H25" t="s">
        <v>452</v>
      </c>
      <c r="I25">
        <v>31898120640.582851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9372.3692617312463</v>
      </c>
      <c r="N25">
        <f t="shared" si="2"/>
        <v>0</v>
      </c>
      <c r="O25">
        <f t="shared" si="9"/>
        <v>9372.3692617312463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165.80000305175781</v>
      </c>
      <c r="E26">
        <v>0</v>
      </c>
      <c r="H26" t="s">
        <v>453</v>
      </c>
      <c r="I26">
        <v>169.00303191989047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9372.3692617312463</v>
      </c>
      <c r="N26">
        <f t="shared" si="2"/>
        <v>0</v>
      </c>
      <c r="O26">
        <f t="shared" si="9"/>
        <v>9372.3692617312463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244</v>
      </c>
      <c r="E27">
        <v>0</v>
      </c>
      <c r="H27" t="s">
        <v>474</v>
      </c>
      <c r="I27">
        <f xml:space="preserve"> 1 + 1.5*EXP(-(I22 * 0.000239 * I19))</f>
        <v>1.0000244812377446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9372.3692617312463</v>
      </c>
      <c r="N27">
        <f t="shared" si="2"/>
        <v>0</v>
      </c>
      <c r="O27">
        <f t="shared" si="9"/>
        <v>9372.3692617312463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261.5</v>
      </c>
      <c r="E28">
        <v>0</v>
      </c>
      <c r="H28" t="s">
        <v>473</v>
      </c>
      <c r="I28">
        <f>(2^0.5)*(ABS((I3*I8)-I22*I11))/((((I3*I8*(1-I8))+(I22*I11*(1-I11))))^0.5)</f>
        <v>4.7656779337757795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9372.3692617312463</v>
      </c>
      <c r="N28">
        <f t="shared" si="2"/>
        <v>0</v>
      </c>
      <c r="O28">
        <f t="shared" si="9"/>
        <v>9372.3692617312463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229</v>
      </c>
      <c r="H29" t="s">
        <v>475</v>
      </c>
      <c r="I29">
        <f>(I24-I25)/I25</f>
        <v>0.40819273325605049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9372.3692617312463</v>
      </c>
      <c r="N29">
        <f t="shared" si="2"/>
        <v>0</v>
      </c>
      <c r="O29">
        <f t="shared" si="9"/>
        <v>9372.3692617312463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271.5</v>
      </c>
      <c r="H30" t="s">
        <v>476</v>
      </c>
      <c r="I30">
        <f>(I25-I6)/I6</f>
        <v>17.671580826575763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9372.3692617312463</v>
      </c>
      <c r="N30">
        <f t="shared" si="2"/>
        <v>0</v>
      </c>
      <c r="O30">
        <f t="shared" si="9"/>
        <v>9372.3692617312463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733.20001220703125</v>
      </c>
      <c r="H31" t="s">
        <v>477</v>
      </c>
      <c r="I31">
        <f>(0.25* 0.0058*I22*I19)*EXP(-((I17-0.5)^2)/(2*((0.174318)^2)))</f>
        <v>63.385076142433157</v>
      </c>
    </row>
    <row r="32" spans="1:20" x14ac:dyDescent="0.5">
      <c r="A32">
        <v>523.7449951171875</v>
      </c>
      <c r="B32">
        <v>4763</v>
      </c>
      <c r="H32" t="s">
        <v>500</v>
      </c>
      <c r="I32">
        <f xml:space="preserve"> ($R$69 / 100)^-1</f>
        <v>7.8620902197208977</v>
      </c>
    </row>
    <row r="33" spans="1:9" x14ac:dyDescent="0.5">
      <c r="A33">
        <v>523.7550048828125</v>
      </c>
      <c r="B33">
        <v>40950</v>
      </c>
      <c r="F33">
        <v>15650</v>
      </c>
      <c r="H33" t="s">
        <v>501</v>
      </c>
      <c r="I33">
        <f xml:space="preserve"> ($R$72 / 100)^-1</f>
        <v>8.0618450270844892</v>
      </c>
    </row>
    <row r="34" spans="1:9" x14ac:dyDescent="0.5">
      <c r="A34">
        <v>523.7650146484375</v>
      </c>
      <c r="B34">
        <v>128800</v>
      </c>
    </row>
    <row r="35" spans="1:9" ht="14.7" thickBot="1" x14ac:dyDescent="0.55000000000000004">
      <c r="A35">
        <v>523.7750244140625</v>
      </c>
      <c r="B35">
        <v>168400</v>
      </c>
    </row>
    <row r="36" spans="1:9" x14ac:dyDescent="0.5">
      <c r="A36">
        <v>523.78497314453125</v>
      </c>
      <c r="B36">
        <v>95440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21080</v>
      </c>
      <c r="G37" s="13" t="s">
        <v>462</v>
      </c>
      <c r="H37">
        <f>AVERAGE(K101:K110)</f>
        <v>0.1888764613817103</v>
      </c>
      <c r="I37" s="19">
        <f>STDEV(K101:K110)</f>
        <v>6.7544545982863927E-2</v>
      </c>
    </row>
    <row r="38" spans="1:9" x14ac:dyDescent="0.5">
      <c r="A38">
        <v>523.80499267578125</v>
      </c>
      <c r="B38">
        <v>2395</v>
      </c>
      <c r="G38" s="13" t="s">
        <v>464</v>
      </c>
      <c r="H38">
        <f>AVERAGE(M101:M110)</f>
        <v>4.7150110211483902</v>
      </c>
      <c r="I38" s="19">
        <f>STDEV(M101:M110)</f>
        <v>9.8310511684713525E-2</v>
      </c>
    </row>
    <row r="39" spans="1:9" x14ac:dyDescent="0.5">
      <c r="A39">
        <v>523.81500244140625</v>
      </c>
      <c r="B39">
        <v>799.70001220703125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998.79998779296875</v>
      </c>
      <c r="G40" s="13" t="s">
        <v>509</v>
      </c>
      <c r="H40">
        <f>AVERAGE(Q101:Q110)</f>
        <v>0.44316273633403896</v>
      </c>
      <c r="I40" s="19">
        <f>STDEV(Q101:Q110)</f>
        <v>2.0190728526841086E-2</v>
      </c>
    </row>
    <row r="41" spans="1:9" x14ac:dyDescent="0.5">
      <c r="A41">
        <v>523.83502197265625</v>
      </c>
      <c r="B41">
        <v>1446</v>
      </c>
      <c r="G41" s="13" t="s">
        <v>510</v>
      </c>
      <c r="H41">
        <f>AVERAGE(R101:R110)</f>
        <v>0.55683726366596109</v>
      </c>
      <c r="I41" s="19">
        <f>STDEV(R101:R110)</f>
        <v>2.0190728526841086E-2</v>
      </c>
    </row>
    <row r="42" spans="1:9" ht="14.7" thickBot="1" x14ac:dyDescent="0.55000000000000004">
      <c r="A42">
        <v>523.844970703125</v>
      </c>
      <c r="B42">
        <v>1433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870.70001220703125</v>
      </c>
      <c r="F43">
        <v>86.510649153474091</v>
      </c>
    </row>
    <row r="44" spans="1:9" x14ac:dyDescent="0.5">
      <c r="A44">
        <v>523.864990234375</v>
      </c>
      <c r="B44">
        <v>494.5</v>
      </c>
      <c r="F44">
        <f xml:space="preserve"> $F$51 / 2</f>
        <v>86.510649153474091</v>
      </c>
    </row>
    <row r="45" spans="1:9" x14ac:dyDescent="0.5">
      <c r="A45">
        <v>523.875</v>
      </c>
      <c r="B45">
        <v>415.20001220703125</v>
      </c>
    </row>
    <row r="46" spans="1:9" x14ac:dyDescent="0.5">
      <c r="A46">
        <v>523.885009765625</v>
      </c>
      <c r="B46">
        <v>387.29998779296875</v>
      </c>
    </row>
    <row r="47" spans="1:9" x14ac:dyDescent="0.5">
      <c r="A47">
        <v>523.89501953125</v>
      </c>
      <c r="B47">
        <v>396.20001220703125</v>
      </c>
    </row>
    <row r="48" spans="1:9" x14ac:dyDescent="0.5">
      <c r="A48">
        <v>523.905029296875</v>
      </c>
      <c r="B48">
        <v>338.20001220703125</v>
      </c>
    </row>
    <row r="49" spans="1:16" x14ac:dyDescent="0.5">
      <c r="A49">
        <v>523.91497802734375</v>
      </c>
      <c r="B49">
        <v>193.80000305175781</v>
      </c>
    </row>
    <row r="50" spans="1:16" x14ac:dyDescent="0.5">
      <c r="A50">
        <v>523.92498779296875</v>
      </c>
      <c r="B50">
        <v>130.5</v>
      </c>
      <c r="E50" t="s">
        <v>440</v>
      </c>
      <c r="F50">
        <f>MEDIAN(F54:F68)</f>
        <v>142.75</v>
      </c>
    </row>
    <row r="51" spans="1:16" x14ac:dyDescent="0.5">
      <c r="A51">
        <v>523.93499755859375</v>
      </c>
      <c r="B51">
        <v>189.5</v>
      </c>
      <c r="E51" t="s">
        <v>441</v>
      </c>
      <c r="F51">
        <f>AVERAGE(F54:F68)</f>
        <v>173.02129830694818</v>
      </c>
    </row>
    <row r="52" spans="1:16" x14ac:dyDescent="0.5">
      <c r="A52">
        <v>523.94500732421875</v>
      </c>
      <c r="B52">
        <v>325.20001220703125</v>
      </c>
      <c r="E52" t="s">
        <v>442</v>
      </c>
      <c r="F52">
        <f>SUM(E$1:E$12)</f>
        <v>911890</v>
      </c>
    </row>
    <row r="53" spans="1:16" x14ac:dyDescent="0.5">
      <c r="A53">
        <v>523.95501708984375</v>
      </c>
      <c r="B53">
        <v>567.5</v>
      </c>
      <c r="E53" t="s">
        <v>443</v>
      </c>
      <c r="F53">
        <f>ABS(F52/F50)</f>
        <v>6388.0210157618212</v>
      </c>
    </row>
    <row r="54" spans="1:16" x14ac:dyDescent="0.5">
      <c r="A54">
        <v>523.96502685546875</v>
      </c>
      <c r="B54">
        <v>773.5</v>
      </c>
      <c r="F54">
        <f>AVERAGE(B1:B10)</f>
        <v>74.280000305175776</v>
      </c>
    </row>
    <row r="55" spans="1:16" x14ac:dyDescent="0.5">
      <c r="A55">
        <v>523.9749755859375</v>
      </c>
      <c r="B55">
        <v>701.29998779296875</v>
      </c>
      <c r="F55">
        <v>223</v>
      </c>
    </row>
    <row r="56" spans="1:16" x14ac:dyDescent="0.5">
      <c r="A56">
        <v>523.9849853515625</v>
      </c>
      <c r="B56">
        <v>426</v>
      </c>
      <c r="F56">
        <v>240.19999694824219</v>
      </c>
    </row>
    <row r="57" spans="1:16" x14ac:dyDescent="0.5">
      <c r="A57">
        <v>523.9949951171875</v>
      </c>
      <c r="B57">
        <v>209.5</v>
      </c>
      <c r="F57">
        <v>138</v>
      </c>
    </row>
    <row r="58" spans="1:16" x14ac:dyDescent="0.5">
      <c r="A58">
        <v>524.0050048828125</v>
      </c>
      <c r="B58">
        <v>138.30000305175781</v>
      </c>
      <c r="F58">
        <v>211</v>
      </c>
    </row>
    <row r="59" spans="1:16" x14ac:dyDescent="0.5">
      <c r="A59">
        <v>524.0150146484375</v>
      </c>
      <c r="B59">
        <v>159.5</v>
      </c>
      <c r="F59">
        <v>118.5</v>
      </c>
    </row>
    <row r="60" spans="1:16" x14ac:dyDescent="0.5">
      <c r="A60">
        <v>524.0250244140625</v>
      </c>
      <c r="B60">
        <v>223</v>
      </c>
      <c r="F60">
        <v>119.5</v>
      </c>
    </row>
    <row r="61" spans="1:16" x14ac:dyDescent="0.5">
      <c r="A61">
        <v>524.03497314453125</v>
      </c>
      <c r="B61">
        <v>250.5</v>
      </c>
      <c r="F61">
        <v>158.69999694824219</v>
      </c>
    </row>
    <row r="62" spans="1:16" x14ac:dyDescent="0.5">
      <c r="A62">
        <v>524.04498291015625</v>
      </c>
      <c r="B62">
        <v>220</v>
      </c>
      <c r="F62">
        <v>147.5</v>
      </c>
    </row>
    <row r="63" spans="1:16" x14ac:dyDescent="0.5">
      <c r="A63">
        <v>524.05499267578125</v>
      </c>
      <c r="B63">
        <v>185.30000305175781</v>
      </c>
      <c r="F63">
        <v>39.75</v>
      </c>
    </row>
    <row r="64" spans="1:16" x14ac:dyDescent="0.5">
      <c r="A64">
        <v>524.06500244140625</v>
      </c>
      <c r="B64">
        <v>184</v>
      </c>
      <c r="F64">
        <v>49.75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212.30000305175781</v>
      </c>
      <c r="F65">
        <v>35.5</v>
      </c>
      <c r="I65" t="s">
        <v>493</v>
      </c>
      <c r="L65">
        <v>0.97526009221560217</v>
      </c>
      <c r="M65">
        <v>0.88224546393190351</v>
      </c>
      <c r="N65">
        <v>0.99499748338439298</v>
      </c>
      <c r="O65">
        <v>0.95113224746838476</v>
      </c>
      <c r="P65">
        <v>0.91622670994580246</v>
      </c>
    </row>
    <row r="66" spans="1:20" x14ac:dyDescent="0.5">
      <c r="A66">
        <v>524.08502197265625</v>
      </c>
      <c r="B66">
        <v>209.19999694824219</v>
      </c>
      <c r="F66">
        <v>699.5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185.69999694824219</v>
      </c>
      <c r="F67">
        <f>AVERAGE(B$576:B$586)</f>
        <v>167.11818209561434</v>
      </c>
      <c r="I67" t="s">
        <v>478</v>
      </c>
      <c r="J67">
        <v>7.2200179100036621</v>
      </c>
      <c r="K67">
        <v>369.35044681657143</v>
      </c>
      <c r="L67">
        <v>1.9547879181500763E-2</v>
      </c>
      <c r="M67">
        <v>2.3646242515927849</v>
      </c>
      <c r="N67">
        <v>-866.15500596909226</v>
      </c>
      <c r="O67">
        <v>880.59504178909958</v>
      </c>
      <c r="P67">
        <v>0.98494956269776668</v>
      </c>
      <c r="Q67" s="12" t="s">
        <v>492</v>
      </c>
      <c r="R67">
        <v>5115.6444682058145</v>
      </c>
      <c r="S67">
        <v>0.9999999999976521</v>
      </c>
      <c r="T67" s="12" t="s">
        <v>492</v>
      </c>
    </row>
    <row r="68" spans="1:20" x14ac:dyDescent="0.5">
      <c r="A68">
        <v>524.10400390625</v>
      </c>
      <c r="B68">
        <v>206</v>
      </c>
      <c r="I68" t="s">
        <v>479</v>
      </c>
      <c r="J68">
        <v>2.6626687013825829E-2</v>
      </c>
      <c r="K68">
        <v>1.3345283015011544</v>
      </c>
      <c r="L68">
        <v>1.9952133636937184E-2</v>
      </c>
      <c r="M68">
        <v>2.3646242515927849</v>
      </c>
      <c r="N68">
        <v>-3.1290312991527318</v>
      </c>
      <c r="O68">
        <v>3.1822846731803835</v>
      </c>
      <c r="P68">
        <v>0.98463836305160091</v>
      </c>
      <c r="Q68" s="12" t="s">
        <v>492</v>
      </c>
      <c r="R68">
        <v>5011.9952993333509</v>
      </c>
      <c r="S68">
        <v>0.99999999999734523</v>
      </c>
      <c r="T68" s="12" t="s">
        <v>492</v>
      </c>
    </row>
    <row r="69" spans="1:20" x14ac:dyDescent="0.5">
      <c r="A69">
        <v>524.114990234375</v>
      </c>
      <c r="B69">
        <v>215</v>
      </c>
      <c r="I69" t="s">
        <v>480</v>
      </c>
      <c r="J69">
        <v>187707.25162900513</v>
      </c>
      <c r="K69">
        <v>23874.980620060691</v>
      </c>
      <c r="L69">
        <v>7.8620902197208977</v>
      </c>
      <c r="M69">
        <v>2.3646242515927849</v>
      </c>
      <c r="N69">
        <v>131251.89344850188</v>
      </c>
      <c r="O69">
        <v>244162.60980950837</v>
      </c>
      <c r="P69">
        <v>1.0183577213417216E-4</v>
      </c>
      <c r="Q69" t="s">
        <v>486</v>
      </c>
      <c r="R69">
        <v>12.719263860539872</v>
      </c>
      <c r="S69">
        <v>3.5247316146816542E-3</v>
      </c>
      <c r="T69" t="s">
        <v>486</v>
      </c>
    </row>
    <row r="70" spans="1:20" x14ac:dyDescent="0.5">
      <c r="A70">
        <v>524.125</v>
      </c>
      <c r="B70">
        <v>203.30000305175781</v>
      </c>
      <c r="I70" t="s">
        <v>481</v>
      </c>
      <c r="J70">
        <v>7.2200179100036621</v>
      </c>
      <c r="K70">
        <v>1.3031115560507722</v>
      </c>
      <c r="L70">
        <v>5.5405984825157617</v>
      </c>
      <c r="M70">
        <v>2.3646242515927849</v>
      </c>
      <c r="N70">
        <v>4.1386487220351951</v>
      </c>
      <c r="O70">
        <v>10.301387097972128</v>
      </c>
      <c r="P70">
        <v>8.6847292523128386E-4</v>
      </c>
      <c r="Q70" t="s">
        <v>486</v>
      </c>
      <c r="R70">
        <v>18.048591738882699</v>
      </c>
      <c r="S70">
        <v>2.5028035384174554E-2</v>
      </c>
      <c r="T70" t="s">
        <v>486</v>
      </c>
    </row>
    <row r="71" spans="1:20" x14ac:dyDescent="0.5">
      <c r="A71">
        <v>524.135009765625</v>
      </c>
      <c r="B71">
        <v>210.30000305175781</v>
      </c>
      <c r="I71" t="s">
        <v>482</v>
      </c>
      <c r="J71">
        <v>0.6557620572131222</v>
      </c>
      <c r="K71">
        <v>0.12517600575531956</v>
      </c>
      <c r="L71">
        <v>5.2387200986020801</v>
      </c>
      <c r="M71">
        <v>2.3646242515927849</v>
      </c>
      <c r="N71">
        <v>0.35976783828657555</v>
      </c>
      <c r="O71">
        <v>0.95175627613966884</v>
      </c>
      <c r="P71">
        <v>1.2009346035786223E-3</v>
      </c>
      <c r="Q71" t="s">
        <v>486</v>
      </c>
      <c r="R71">
        <v>19.088631978388076</v>
      </c>
      <c r="S71">
        <v>3.3253195608004139E-2</v>
      </c>
      <c r="T71" t="s">
        <v>486</v>
      </c>
    </row>
    <row r="72" spans="1:20" x14ac:dyDescent="0.5">
      <c r="A72">
        <v>524.14398193359375</v>
      </c>
      <c r="B72">
        <v>202.30000305175781</v>
      </c>
      <c r="I72" t="s">
        <v>483</v>
      </c>
      <c r="J72">
        <v>236090.80010257949</v>
      </c>
      <c r="K72">
        <v>29284.958878446723</v>
      </c>
      <c r="L72">
        <v>8.0618450270844892</v>
      </c>
      <c r="M72">
        <v>2.3646242515927849</v>
      </c>
      <c r="N72">
        <v>166842.87613170693</v>
      </c>
      <c r="O72">
        <v>305338.72407345206</v>
      </c>
      <c r="P72">
        <v>8.67727810340596E-5</v>
      </c>
      <c r="Q72" t="s">
        <v>486</v>
      </c>
      <c r="R72">
        <v>12.404108447140953</v>
      </c>
      <c r="S72">
        <v>3.0318879603601187E-3</v>
      </c>
      <c r="T72" t="s">
        <v>486</v>
      </c>
    </row>
    <row r="73" spans="1:20" x14ac:dyDescent="0.5">
      <c r="A73">
        <v>524.15399169921875</v>
      </c>
      <c r="B73">
        <v>208.30000305175781</v>
      </c>
    </row>
    <row r="74" spans="1:20" x14ac:dyDescent="0.5">
      <c r="A74">
        <v>524.16400146484375</v>
      </c>
      <c r="B74">
        <v>195.19999694824219</v>
      </c>
    </row>
    <row r="75" spans="1:20" x14ac:dyDescent="0.5">
      <c r="A75">
        <v>524.17401123046875</v>
      </c>
      <c r="B75">
        <v>197</v>
      </c>
    </row>
    <row r="76" spans="1:20" x14ac:dyDescent="0.5">
      <c r="A76">
        <v>524.18402099609375</v>
      </c>
      <c r="B76">
        <v>325</v>
      </c>
    </row>
    <row r="77" spans="1:20" x14ac:dyDescent="0.5">
      <c r="A77">
        <v>524.1939697265625</v>
      </c>
      <c r="B77">
        <v>389.29998779296875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328.79998779296875</v>
      </c>
      <c r="I78">
        <f>MIN(I32:I34)</f>
        <v>7.8620902197208977</v>
      </c>
      <c r="J78">
        <f>I30</f>
        <v>17.671580826575763</v>
      </c>
      <c r="K78">
        <f>I28</f>
        <v>4.7656779337757795</v>
      </c>
    </row>
    <row r="79" spans="1:20" x14ac:dyDescent="0.5">
      <c r="A79">
        <v>524.2139892578125</v>
      </c>
      <c r="B79">
        <v>303.5</v>
      </c>
      <c r="I79">
        <f>8</f>
        <v>8</v>
      </c>
      <c r="J79">
        <f>J80*2</f>
        <v>126.77015228486631</v>
      </c>
      <c r="K79">
        <v>2</v>
      </c>
    </row>
    <row r="80" spans="1:20" x14ac:dyDescent="0.5">
      <c r="A80">
        <v>524.2239990234375</v>
      </c>
      <c r="B80">
        <v>322.79998779296875</v>
      </c>
      <c r="I80">
        <f>4</f>
        <v>4</v>
      </c>
      <c r="J80">
        <f>I31</f>
        <v>63.385076142433157</v>
      </c>
      <c r="K80">
        <v>1.5</v>
      </c>
    </row>
    <row r="81" spans="1:11" x14ac:dyDescent="0.5">
      <c r="A81">
        <v>524.2340087890625</v>
      </c>
      <c r="B81">
        <v>641.79998779296875</v>
      </c>
      <c r="I81">
        <f>2</f>
        <v>2</v>
      </c>
      <c r="J81">
        <f>J80/2</f>
        <v>31.692538071216578</v>
      </c>
      <c r="K81">
        <v>1</v>
      </c>
    </row>
    <row r="82" spans="1:11" x14ac:dyDescent="0.5">
      <c r="A82">
        <v>524.2440185546875</v>
      </c>
      <c r="B82">
        <v>2973</v>
      </c>
    </row>
    <row r="83" spans="1:11" x14ac:dyDescent="0.5">
      <c r="A83">
        <v>524.2540283203125</v>
      </c>
      <c r="B83">
        <v>22370</v>
      </c>
    </row>
    <row r="84" spans="1:11" x14ac:dyDescent="0.5">
      <c r="A84">
        <v>524.26397705078125</v>
      </c>
      <c r="B84">
        <v>80560</v>
      </c>
    </row>
    <row r="85" spans="1:11" x14ac:dyDescent="0.5">
      <c r="A85">
        <v>524.27398681640625</v>
      </c>
      <c r="B85">
        <v>124300</v>
      </c>
    </row>
    <row r="86" spans="1:11" x14ac:dyDescent="0.5">
      <c r="A86">
        <v>524.28399658203125</v>
      </c>
      <c r="B86">
        <v>87020</v>
      </c>
    </row>
    <row r="87" spans="1:11" x14ac:dyDescent="0.5">
      <c r="A87">
        <v>524.29400634765625</v>
      </c>
      <c r="B87">
        <v>26570</v>
      </c>
    </row>
    <row r="88" spans="1:11" x14ac:dyDescent="0.5">
      <c r="A88">
        <v>524.30401611328125</v>
      </c>
      <c r="B88">
        <v>3703</v>
      </c>
    </row>
    <row r="89" spans="1:11" x14ac:dyDescent="0.5">
      <c r="A89">
        <v>524.31402587890625</v>
      </c>
      <c r="B89">
        <v>785.5</v>
      </c>
      <c r="I89">
        <v>31898120640.582851</v>
      </c>
    </row>
    <row r="90" spans="1:11" x14ac:dyDescent="0.5">
      <c r="A90">
        <v>524.323974609375</v>
      </c>
      <c r="B90">
        <v>680.29998779296875</v>
      </c>
      <c r="H90" t="s">
        <v>505</v>
      </c>
      <c r="I90">
        <f>((MIN(I24:I25)-I6)/(I98-I97))/((I6/(I96-I98)))</f>
        <v>17.671580826575759</v>
      </c>
    </row>
    <row r="91" spans="1:11" x14ac:dyDescent="0.5">
      <c r="A91">
        <v>524.333984375</v>
      </c>
      <c r="B91">
        <v>1187</v>
      </c>
      <c r="H91" t="s">
        <v>506</v>
      </c>
      <c r="I91">
        <f>_xlfn.F.DIST(I90,I96-I97,I96-I98,FALSE)</f>
        <v>1.558862931759601E-3</v>
      </c>
    </row>
    <row r="92" spans="1:11" x14ac:dyDescent="0.5">
      <c r="A92">
        <v>524.343994140625</v>
      </c>
      <c r="B92">
        <v>1354</v>
      </c>
      <c r="I92">
        <f>ROUND(I91,3-(1+INT(LOG10(I91))))</f>
        <v>1.56E-3</v>
      </c>
    </row>
    <row r="93" spans="1:11" x14ac:dyDescent="0.5">
      <c r="A93">
        <v>524.35400390625</v>
      </c>
      <c r="B93">
        <v>922.5</v>
      </c>
    </row>
    <row r="94" spans="1:11" x14ac:dyDescent="0.5">
      <c r="A94">
        <v>524.364013671875</v>
      </c>
      <c r="B94">
        <v>460.70001220703125</v>
      </c>
    </row>
    <row r="95" spans="1:11" x14ac:dyDescent="0.5">
      <c r="A95">
        <v>524.3740234375</v>
      </c>
      <c r="B95">
        <v>222.5</v>
      </c>
      <c r="I95" t="e">
        <f>ROUND(I94,3-(1+INT(LOG10(I94))))</f>
        <v>#NUM!</v>
      </c>
    </row>
    <row r="96" spans="1:11" x14ac:dyDescent="0.5">
      <c r="A96">
        <v>524.38397216796875</v>
      </c>
      <c r="B96">
        <v>351.5</v>
      </c>
      <c r="H96" t="s">
        <v>504</v>
      </c>
      <c r="I96">
        <v>10</v>
      </c>
    </row>
    <row r="97" spans="1:19" x14ac:dyDescent="0.5">
      <c r="A97">
        <v>524.39398193359375</v>
      </c>
      <c r="B97">
        <v>652</v>
      </c>
      <c r="H97" t="s">
        <v>23</v>
      </c>
      <c r="I97">
        <v>4</v>
      </c>
      <c r="J97" t="s">
        <v>468</v>
      </c>
      <c r="K97">
        <f>AVERAGE(K101:K120)</f>
        <v>0.1888764613817103</v>
      </c>
      <c r="L97">
        <f t="shared" ref="L97:P97" si="10">AVERAGE(L101:L120)</f>
        <v>189201.96505396446</v>
      </c>
      <c r="M97">
        <f t="shared" si="10"/>
        <v>4.7150110211483902</v>
      </c>
      <c r="N97">
        <f t="shared" si="10"/>
        <v>237749.52412281488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579.79998779296875</v>
      </c>
      <c r="H98" t="s">
        <v>24</v>
      </c>
      <c r="I98">
        <v>7</v>
      </c>
      <c r="J98" t="s">
        <v>469</v>
      </c>
      <c r="K98">
        <f>K99/AVERAGE(K101:K120)</f>
        <v>0.35761230112395864</v>
      </c>
      <c r="L98">
        <f t="shared" ref="L98:P98" si="11">L99/AVERAGE(L101:L120)</f>
        <v>5.5154358201548001E-2</v>
      </c>
      <c r="M98">
        <f t="shared" si="11"/>
        <v>2.0850536985758512E-2</v>
      </c>
      <c r="N98">
        <f t="shared" si="11"/>
        <v>4.9853776707057901E-2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260</v>
      </c>
      <c r="H99" t="s">
        <v>1</v>
      </c>
      <c r="I99">
        <v>10</v>
      </c>
      <c r="J99" t="s">
        <v>460</v>
      </c>
      <c r="K99">
        <f>STDEV(K101:K120)</f>
        <v>6.7544545982863927E-2</v>
      </c>
      <c r="L99">
        <f t="shared" ref="L99:P99" si="12">STDEV(L101:L120)</f>
        <v>10435.312953023124</v>
      </c>
      <c r="M99">
        <f t="shared" si="12"/>
        <v>9.8310511684713525E-2</v>
      </c>
      <c r="N99">
        <f t="shared" si="12"/>
        <v>11852.711687828089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92.75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91.25</v>
      </c>
      <c r="J101">
        <v>1</v>
      </c>
      <c r="K101">
        <v>0.25775334026856778</v>
      </c>
      <c r="L101">
        <v>205850.12294309062</v>
      </c>
      <c r="M101">
        <v>4.6178328099525565</v>
      </c>
      <c r="N101">
        <v>239885.35374084188</v>
      </c>
      <c r="Q101">
        <f>L101/SUM(P101,N101,L101)</f>
        <v>0.46182126779434551</v>
      </c>
      <c r="R101">
        <f>N101/SUM(P101,N101,L101)</f>
        <v>0.5381787322056546</v>
      </c>
      <c r="S101">
        <f>P101/SUM(P101,N101,L101)</f>
        <v>0</v>
      </c>
    </row>
    <row r="102" spans="1:19" x14ac:dyDescent="0.5">
      <c r="A102">
        <v>524.4439697265625</v>
      </c>
      <c r="B102">
        <v>141.30000305175781</v>
      </c>
      <c r="J102">
        <v>2</v>
      </c>
      <c r="K102">
        <v>0.1367997269891558</v>
      </c>
      <c r="L102">
        <v>191614.78787912597</v>
      </c>
      <c r="M102">
        <v>4.6276764236068386</v>
      </c>
      <c r="N102">
        <v>263073.10181768466</v>
      </c>
      <c r="Q102">
        <f t="shared" ref="Q102:Q120" si="13">L102/SUM(P102,N102,L102)</f>
        <v>0.42142047813698358</v>
      </c>
      <c r="R102">
        <f t="shared" ref="R102:R120" si="14">N102/SUM(P102,N102,L102)</f>
        <v>0.57857952186301642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178.5</v>
      </c>
      <c r="J103">
        <v>3</v>
      </c>
      <c r="K103">
        <v>0.13891781200908435</v>
      </c>
      <c r="L103">
        <v>188675.72622733004</v>
      </c>
      <c r="M103">
        <v>4.8598291042039214</v>
      </c>
      <c r="N103">
        <v>241460.17078901839</v>
      </c>
      <c r="Q103">
        <f t="shared" si="13"/>
        <v>0.43864213039666144</v>
      </c>
      <c r="R103">
        <f t="shared" si="14"/>
        <v>0.56135786960333856</v>
      </c>
      <c r="S103">
        <f t="shared" si="15"/>
        <v>0</v>
      </c>
    </row>
    <row r="104" spans="1:19" x14ac:dyDescent="0.5">
      <c r="A104">
        <v>524.4639892578125</v>
      </c>
      <c r="B104">
        <v>178.80000305175781</v>
      </c>
      <c r="J104">
        <v>4</v>
      </c>
      <c r="K104">
        <v>0.24249371270264225</v>
      </c>
      <c r="L104">
        <v>193298.59753023912</v>
      </c>
      <c r="M104">
        <v>4.5949023757825067</v>
      </c>
      <c r="N104">
        <v>234186.5423061749</v>
      </c>
      <c r="Q104">
        <f t="shared" si="13"/>
        <v>0.45217617998185572</v>
      </c>
      <c r="R104">
        <f t="shared" si="14"/>
        <v>0.54782382001814423</v>
      </c>
      <c r="S104">
        <f t="shared" si="15"/>
        <v>0</v>
      </c>
    </row>
    <row r="105" spans="1:19" x14ac:dyDescent="0.5">
      <c r="A105">
        <v>524.4739990234375</v>
      </c>
      <c r="B105">
        <v>162.5</v>
      </c>
      <c r="J105">
        <v>5</v>
      </c>
      <c r="K105">
        <v>7.5182993923965907E-2</v>
      </c>
      <c r="L105">
        <v>183229.35618598058</v>
      </c>
      <c r="M105">
        <v>4.5972127056716401</v>
      </c>
      <c r="N105">
        <v>229192.7456181689</v>
      </c>
      <c r="Q105">
        <f t="shared" si="13"/>
        <v>0.44427627759142824</v>
      </c>
      <c r="R105">
        <f t="shared" si="14"/>
        <v>0.55572372240857182</v>
      </c>
      <c r="S105">
        <f t="shared" si="15"/>
        <v>0</v>
      </c>
    </row>
    <row r="106" spans="1:19" x14ac:dyDescent="0.5">
      <c r="A106">
        <v>524.4840087890625</v>
      </c>
      <c r="B106">
        <v>138.5</v>
      </c>
      <c r="J106">
        <v>6</v>
      </c>
      <c r="K106">
        <v>0.20388855650084434</v>
      </c>
      <c r="L106">
        <v>173899.13040026746</v>
      </c>
      <c r="M106">
        <v>4.7965528491635521</v>
      </c>
      <c r="N106">
        <v>245643.79205716704</v>
      </c>
      <c r="Q106">
        <f t="shared" si="13"/>
        <v>0.41449663691540578</v>
      </c>
      <c r="R106">
        <f t="shared" si="14"/>
        <v>0.58550336308459427</v>
      </c>
      <c r="S106">
        <f t="shared" si="15"/>
        <v>0</v>
      </c>
    </row>
    <row r="107" spans="1:19" x14ac:dyDescent="0.5">
      <c r="A107">
        <v>524.4940185546875</v>
      </c>
      <c r="B107">
        <v>95.25</v>
      </c>
      <c r="J107">
        <v>7</v>
      </c>
      <c r="K107">
        <v>0.2911543866146396</v>
      </c>
      <c r="L107">
        <v>182937.90678407741</v>
      </c>
      <c r="M107">
        <v>4.752682706883375</v>
      </c>
      <c r="N107">
        <v>239849.19073695078</v>
      </c>
      <c r="Q107">
        <f t="shared" si="13"/>
        <v>0.43269510317773741</v>
      </c>
      <c r="R107">
        <f t="shared" si="14"/>
        <v>0.56730489682226259</v>
      </c>
      <c r="S107">
        <f t="shared" si="15"/>
        <v>0</v>
      </c>
    </row>
    <row r="108" spans="1:19" x14ac:dyDescent="0.5">
      <c r="A108">
        <v>524.5040283203125</v>
      </c>
      <c r="B108">
        <v>87</v>
      </c>
      <c r="J108">
        <v>8</v>
      </c>
      <c r="K108">
        <v>0.22117520434394125</v>
      </c>
      <c r="L108">
        <v>179208.68914118325</v>
      </c>
      <c r="M108">
        <v>4.7486567549671426</v>
      </c>
      <c r="N108">
        <v>230155.58609627202</v>
      </c>
      <c r="Q108">
        <f t="shared" si="13"/>
        <v>0.4377731521326127</v>
      </c>
      <c r="R108">
        <f t="shared" si="14"/>
        <v>0.5622268478673873</v>
      </c>
      <c r="S108">
        <f t="shared" si="15"/>
        <v>0</v>
      </c>
    </row>
    <row r="109" spans="1:19" x14ac:dyDescent="0.5">
      <c r="A109">
        <v>524.51397705078125</v>
      </c>
      <c r="B109">
        <v>166.80000305175781</v>
      </c>
      <c r="J109">
        <v>9</v>
      </c>
      <c r="K109">
        <v>0.1291537205486874</v>
      </c>
      <c r="L109">
        <v>205598.08181934501</v>
      </c>
      <c r="M109">
        <v>4.8201506147190365</v>
      </c>
      <c r="N109">
        <v>217957.9579632908</v>
      </c>
      <c r="Q109">
        <f t="shared" si="13"/>
        <v>0.4854093968884392</v>
      </c>
      <c r="R109">
        <f t="shared" si="14"/>
        <v>0.5145906031115608</v>
      </c>
      <c r="S109">
        <f t="shared" si="15"/>
        <v>0</v>
      </c>
    </row>
    <row r="110" spans="1:19" x14ac:dyDescent="0.5">
      <c r="A110">
        <v>524.52398681640625</v>
      </c>
      <c r="B110">
        <v>240.19999694824219</v>
      </c>
      <c r="J110">
        <v>10</v>
      </c>
      <c r="K110">
        <v>0.19224515991557445</v>
      </c>
      <c r="L110">
        <v>187707.25162900513</v>
      </c>
      <c r="M110">
        <v>4.7346138665333317</v>
      </c>
      <c r="N110">
        <v>236090.80010257949</v>
      </c>
      <c r="Q110">
        <f t="shared" si="13"/>
        <v>0.44291674032491968</v>
      </c>
      <c r="R110">
        <f t="shared" si="14"/>
        <v>0.55708325967508043</v>
      </c>
      <c r="S110">
        <f t="shared" si="15"/>
        <v>0</v>
      </c>
    </row>
    <row r="111" spans="1:19" x14ac:dyDescent="0.5">
      <c r="A111">
        <v>524.53399658203125</v>
      </c>
      <c r="B111">
        <v>199.19999694824219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139.30000305175781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147.5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142.5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117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159.69999694824219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199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178.80000305175781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164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129.30000305175781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94.25</v>
      </c>
    </row>
    <row r="122" spans="1:19" x14ac:dyDescent="0.5">
      <c r="A122">
        <v>524.64398193359375</v>
      </c>
      <c r="B122">
        <v>96.25</v>
      </c>
    </row>
    <row r="123" spans="1:19" x14ac:dyDescent="0.5">
      <c r="A123">
        <v>524.65399169921875</v>
      </c>
      <c r="B123">
        <v>126</v>
      </c>
    </row>
    <row r="124" spans="1:19" x14ac:dyDescent="0.5">
      <c r="A124">
        <v>524.66400146484375</v>
      </c>
      <c r="B124">
        <v>190.80000305175781</v>
      </c>
    </row>
    <row r="125" spans="1:19" x14ac:dyDescent="0.5">
      <c r="A125">
        <v>524.67401123046875</v>
      </c>
      <c r="B125">
        <v>196.19999694824219</v>
      </c>
    </row>
    <row r="126" spans="1:19" x14ac:dyDescent="0.5">
      <c r="A126">
        <v>524.68402099609375</v>
      </c>
      <c r="B126">
        <v>125.80000305175781</v>
      </c>
    </row>
    <row r="127" spans="1:19" x14ac:dyDescent="0.5">
      <c r="A127">
        <v>524.6939697265625</v>
      </c>
      <c r="B127">
        <v>118.30000305175781</v>
      </c>
    </row>
    <row r="128" spans="1:19" x14ac:dyDescent="0.5">
      <c r="A128">
        <v>524.7039794921875</v>
      </c>
      <c r="B128">
        <v>165</v>
      </c>
    </row>
    <row r="129" spans="1:2" x14ac:dyDescent="0.5">
      <c r="A129">
        <v>524.7139892578125</v>
      </c>
      <c r="B129">
        <v>179.30000305175781</v>
      </c>
    </row>
    <row r="130" spans="1:2" x14ac:dyDescent="0.5">
      <c r="A130">
        <v>524.7239990234375</v>
      </c>
      <c r="B130">
        <v>183</v>
      </c>
    </row>
    <row r="131" spans="1:2" x14ac:dyDescent="0.5">
      <c r="A131">
        <v>524.7340087890625</v>
      </c>
      <c r="B131">
        <v>316.5</v>
      </c>
    </row>
    <row r="132" spans="1:2" x14ac:dyDescent="0.5">
      <c r="A132">
        <v>524.7440185546875</v>
      </c>
      <c r="B132">
        <v>1714</v>
      </c>
    </row>
    <row r="133" spans="1:2" x14ac:dyDescent="0.5">
      <c r="A133">
        <v>524.7540283203125</v>
      </c>
      <c r="B133">
        <v>11080</v>
      </c>
    </row>
    <row r="134" spans="1:2" x14ac:dyDescent="0.5">
      <c r="A134">
        <v>524.76397705078125</v>
      </c>
      <c r="B134">
        <v>42000</v>
      </c>
    </row>
    <row r="135" spans="1:2" x14ac:dyDescent="0.5">
      <c r="A135">
        <v>524.77398681640625</v>
      </c>
      <c r="B135">
        <v>74710</v>
      </c>
    </row>
    <row r="136" spans="1:2" x14ac:dyDescent="0.5">
      <c r="A136">
        <v>524.78399658203125</v>
      </c>
      <c r="B136">
        <v>64620</v>
      </c>
    </row>
    <row r="137" spans="1:2" x14ac:dyDescent="0.5">
      <c r="A137">
        <v>524.79400634765625</v>
      </c>
      <c r="B137">
        <v>27130</v>
      </c>
    </row>
    <row r="138" spans="1:2" x14ac:dyDescent="0.5">
      <c r="A138">
        <v>524.80401611328125</v>
      </c>
      <c r="B138">
        <v>5657</v>
      </c>
    </row>
    <row r="139" spans="1:2" x14ac:dyDescent="0.5">
      <c r="A139">
        <v>524.81402587890625</v>
      </c>
      <c r="B139">
        <v>1225</v>
      </c>
    </row>
    <row r="140" spans="1:2" x14ac:dyDescent="0.5">
      <c r="A140">
        <v>524.823974609375</v>
      </c>
      <c r="B140">
        <v>759.29998779296875</v>
      </c>
    </row>
    <row r="141" spans="1:2" x14ac:dyDescent="0.5">
      <c r="A141">
        <v>524.833984375</v>
      </c>
      <c r="B141">
        <v>929</v>
      </c>
    </row>
    <row r="142" spans="1:2" x14ac:dyDescent="0.5">
      <c r="A142">
        <v>524.843994140625</v>
      </c>
      <c r="B142">
        <v>1100</v>
      </c>
    </row>
    <row r="143" spans="1:2" x14ac:dyDescent="0.5">
      <c r="A143">
        <v>524.85400390625</v>
      </c>
      <c r="B143">
        <v>895.29998779296875</v>
      </c>
    </row>
    <row r="144" spans="1:2" x14ac:dyDescent="0.5">
      <c r="A144">
        <v>524.864013671875</v>
      </c>
      <c r="B144">
        <v>564.29998779296875</v>
      </c>
    </row>
    <row r="145" spans="1:2" x14ac:dyDescent="0.5">
      <c r="A145">
        <v>524.8740234375</v>
      </c>
      <c r="B145">
        <v>389.5</v>
      </c>
    </row>
    <row r="146" spans="1:2" x14ac:dyDescent="0.5">
      <c r="A146">
        <v>524.88397216796875</v>
      </c>
      <c r="B146">
        <v>412.20001220703125</v>
      </c>
    </row>
    <row r="147" spans="1:2" x14ac:dyDescent="0.5">
      <c r="A147">
        <v>524.89398193359375</v>
      </c>
      <c r="B147">
        <v>623.70001220703125</v>
      </c>
    </row>
    <row r="148" spans="1:2" x14ac:dyDescent="0.5">
      <c r="A148">
        <v>524.90399169921875</v>
      </c>
      <c r="B148">
        <v>639.5</v>
      </c>
    </row>
    <row r="149" spans="1:2" x14ac:dyDescent="0.5">
      <c r="A149">
        <v>524.91400146484375</v>
      </c>
      <c r="B149">
        <v>386</v>
      </c>
    </row>
    <row r="150" spans="1:2" x14ac:dyDescent="0.5">
      <c r="A150">
        <v>524.92401123046875</v>
      </c>
      <c r="B150">
        <v>253</v>
      </c>
    </row>
    <row r="151" spans="1:2" x14ac:dyDescent="0.5">
      <c r="A151">
        <v>524.93402099609375</v>
      </c>
      <c r="B151">
        <v>230.5</v>
      </c>
    </row>
    <row r="152" spans="1:2" x14ac:dyDescent="0.5">
      <c r="A152">
        <v>524.9439697265625</v>
      </c>
      <c r="B152">
        <v>182.69999694824219</v>
      </c>
    </row>
    <row r="153" spans="1:2" x14ac:dyDescent="0.5">
      <c r="A153">
        <v>524.9539794921875</v>
      </c>
      <c r="B153">
        <v>158</v>
      </c>
    </row>
    <row r="154" spans="1:2" x14ac:dyDescent="0.5">
      <c r="A154">
        <v>524.9639892578125</v>
      </c>
      <c r="B154">
        <v>156.30000305175781</v>
      </c>
    </row>
    <row r="155" spans="1:2" x14ac:dyDescent="0.5">
      <c r="A155">
        <v>524.9739990234375</v>
      </c>
      <c r="B155">
        <v>165</v>
      </c>
    </row>
    <row r="156" spans="1:2" x14ac:dyDescent="0.5">
      <c r="A156">
        <v>524.9840087890625</v>
      </c>
      <c r="B156">
        <v>159.30000305175781</v>
      </c>
    </row>
    <row r="157" spans="1:2" x14ac:dyDescent="0.5">
      <c r="A157">
        <v>524.9940185546875</v>
      </c>
      <c r="B157">
        <v>144.19999694824219</v>
      </c>
    </row>
    <row r="158" spans="1:2" x14ac:dyDescent="0.5">
      <c r="A158">
        <v>525.0040283203125</v>
      </c>
      <c r="B158">
        <v>172.80000305175781</v>
      </c>
    </row>
    <row r="159" spans="1:2" x14ac:dyDescent="0.5">
      <c r="A159">
        <v>525.01397705078125</v>
      </c>
      <c r="B159">
        <v>180.30000305175781</v>
      </c>
    </row>
    <row r="160" spans="1:2" x14ac:dyDescent="0.5">
      <c r="A160">
        <v>525.02398681640625</v>
      </c>
      <c r="B160">
        <v>138</v>
      </c>
    </row>
    <row r="161" spans="1:2" x14ac:dyDescent="0.5">
      <c r="A161">
        <v>525.03399658203125</v>
      </c>
      <c r="B161">
        <v>131</v>
      </c>
    </row>
    <row r="162" spans="1:2" x14ac:dyDescent="0.5">
      <c r="A162">
        <v>525.04400634765625</v>
      </c>
      <c r="B162">
        <v>124.80000305175781</v>
      </c>
    </row>
    <row r="163" spans="1:2" x14ac:dyDescent="0.5">
      <c r="A163">
        <v>525.05401611328125</v>
      </c>
      <c r="B163">
        <v>95.25</v>
      </c>
    </row>
    <row r="164" spans="1:2" x14ac:dyDescent="0.5">
      <c r="A164">
        <v>525.06402587890625</v>
      </c>
      <c r="B164">
        <v>136.30000305175781</v>
      </c>
    </row>
    <row r="165" spans="1:2" x14ac:dyDescent="0.5">
      <c r="A165">
        <v>525.073974609375</v>
      </c>
      <c r="B165">
        <v>222.5</v>
      </c>
    </row>
    <row r="166" spans="1:2" x14ac:dyDescent="0.5">
      <c r="A166">
        <v>525.083984375</v>
      </c>
      <c r="B166">
        <v>243.30000305175781</v>
      </c>
    </row>
    <row r="167" spans="1:2" x14ac:dyDescent="0.5">
      <c r="A167">
        <v>525.093994140625</v>
      </c>
      <c r="B167">
        <v>210</v>
      </c>
    </row>
    <row r="168" spans="1:2" x14ac:dyDescent="0.5">
      <c r="A168">
        <v>525.10400390625</v>
      </c>
      <c r="B168">
        <v>191.80000305175781</v>
      </c>
    </row>
    <row r="169" spans="1:2" x14ac:dyDescent="0.5">
      <c r="A169">
        <v>525.114013671875</v>
      </c>
      <c r="B169">
        <v>218.80000305175781</v>
      </c>
    </row>
    <row r="170" spans="1:2" x14ac:dyDescent="0.5">
      <c r="A170">
        <v>525.1240234375</v>
      </c>
      <c r="B170">
        <v>237.30000305175781</v>
      </c>
    </row>
    <row r="171" spans="1:2" x14ac:dyDescent="0.5">
      <c r="A171">
        <v>525.13397216796875</v>
      </c>
      <c r="B171">
        <v>158.69999694824219</v>
      </c>
    </row>
    <row r="172" spans="1:2" x14ac:dyDescent="0.5">
      <c r="A172">
        <v>525.14398193359375</v>
      </c>
      <c r="B172">
        <v>80.25</v>
      </c>
    </row>
    <row r="173" spans="1:2" x14ac:dyDescent="0.5">
      <c r="A173">
        <v>525.15399169921875</v>
      </c>
      <c r="B173">
        <v>99.75</v>
      </c>
    </row>
    <row r="174" spans="1:2" x14ac:dyDescent="0.5">
      <c r="A174">
        <v>525.16400146484375</v>
      </c>
      <c r="B174">
        <v>102.80000305175781</v>
      </c>
    </row>
    <row r="175" spans="1:2" x14ac:dyDescent="0.5">
      <c r="A175">
        <v>525.17401123046875</v>
      </c>
      <c r="B175">
        <v>56</v>
      </c>
    </row>
    <row r="176" spans="1:2" x14ac:dyDescent="0.5">
      <c r="A176">
        <v>525.18499755859375</v>
      </c>
      <c r="B176">
        <v>69.75</v>
      </c>
    </row>
    <row r="177" spans="1:2" x14ac:dyDescent="0.5">
      <c r="A177">
        <v>525.19500732421875</v>
      </c>
      <c r="B177">
        <v>145.19999694824219</v>
      </c>
    </row>
    <row r="178" spans="1:2" x14ac:dyDescent="0.5">
      <c r="A178">
        <v>525.2039794921875</v>
      </c>
      <c r="B178">
        <v>177.30000305175781</v>
      </c>
    </row>
    <row r="179" spans="1:2" x14ac:dyDescent="0.5">
      <c r="A179">
        <v>525.2139892578125</v>
      </c>
      <c r="B179">
        <v>179.5</v>
      </c>
    </row>
    <row r="180" spans="1:2" x14ac:dyDescent="0.5">
      <c r="A180">
        <v>525.2239990234375</v>
      </c>
      <c r="B180">
        <v>256.29998779296875</v>
      </c>
    </row>
    <row r="181" spans="1:2" x14ac:dyDescent="0.5">
      <c r="A181">
        <v>525.2340087890625</v>
      </c>
      <c r="B181">
        <v>469.20001220703125</v>
      </c>
    </row>
    <row r="182" spans="1:2" x14ac:dyDescent="0.5">
      <c r="A182">
        <v>525.2449951171875</v>
      </c>
      <c r="B182">
        <v>1032</v>
      </c>
    </row>
    <row r="183" spans="1:2" x14ac:dyDescent="0.5">
      <c r="A183">
        <v>525.2550048828125</v>
      </c>
      <c r="B183">
        <v>5161</v>
      </c>
    </row>
    <row r="184" spans="1:2" x14ac:dyDescent="0.5">
      <c r="A184">
        <v>525.2650146484375</v>
      </c>
      <c r="B184">
        <v>29070</v>
      </c>
    </row>
    <row r="185" spans="1:2" x14ac:dyDescent="0.5">
      <c r="A185">
        <v>525.2750244140625</v>
      </c>
      <c r="B185">
        <v>72210</v>
      </c>
    </row>
    <row r="186" spans="1:2" x14ac:dyDescent="0.5">
      <c r="A186">
        <v>525.28497314453125</v>
      </c>
      <c r="B186">
        <v>82410</v>
      </c>
    </row>
    <row r="187" spans="1:2" x14ac:dyDescent="0.5">
      <c r="A187">
        <v>525.29400634765625</v>
      </c>
      <c r="B187">
        <v>43930</v>
      </c>
    </row>
    <row r="188" spans="1:2" x14ac:dyDescent="0.5">
      <c r="A188">
        <v>525.30499267578125</v>
      </c>
      <c r="B188">
        <v>10370</v>
      </c>
    </row>
    <row r="189" spans="1:2" x14ac:dyDescent="0.5">
      <c r="A189">
        <v>525.31500244140625</v>
      </c>
      <c r="B189">
        <v>1563</v>
      </c>
    </row>
    <row r="190" spans="1:2" x14ac:dyDescent="0.5">
      <c r="A190">
        <v>525.32501220703125</v>
      </c>
      <c r="B190">
        <v>540.20001220703125</v>
      </c>
    </row>
    <row r="191" spans="1:2" x14ac:dyDescent="0.5">
      <c r="A191">
        <v>525.33502197265625</v>
      </c>
      <c r="B191">
        <v>587.5</v>
      </c>
    </row>
    <row r="192" spans="1:2" x14ac:dyDescent="0.5">
      <c r="A192">
        <v>525.344970703125</v>
      </c>
      <c r="B192">
        <v>692.79998779296875</v>
      </c>
    </row>
    <row r="193" spans="1:2" x14ac:dyDescent="0.5">
      <c r="A193">
        <v>525.35498046875</v>
      </c>
      <c r="B193">
        <v>688</v>
      </c>
    </row>
    <row r="194" spans="1:2" x14ac:dyDescent="0.5">
      <c r="A194">
        <v>525.364990234375</v>
      </c>
      <c r="B194">
        <v>524.70001220703125</v>
      </c>
    </row>
    <row r="195" spans="1:2" x14ac:dyDescent="0.5">
      <c r="A195">
        <v>525.375</v>
      </c>
      <c r="B195">
        <v>316.29998779296875</v>
      </c>
    </row>
    <row r="196" spans="1:2" x14ac:dyDescent="0.5">
      <c r="A196">
        <v>525.385009765625</v>
      </c>
      <c r="B196">
        <v>252.5</v>
      </c>
    </row>
    <row r="197" spans="1:2" x14ac:dyDescent="0.5">
      <c r="A197">
        <v>525.39501953125</v>
      </c>
      <c r="B197">
        <v>297.5</v>
      </c>
    </row>
    <row r="198" spans="1:2" x14ac:dyDescent="0.5">
      <c r="A198">
        <v>525.405029296875</v>
      </c>
      <c r="B198">
        <v>303.79998779296875</v>
      </c>
    </row>
    <row r="199" spans="1:2" x14ac:dyDescent="0.5">
      <c r="A199">
        <v>525.41497802734375</v>
      </c>
      <c r="B199">
        <v>251.5</v>
      </c>
    </row>
    <row r="200" spans="1:2" x14ac:dyDescent="0.5">
      <c r="A200">
        <v>525.42498779296875</v>
      </c>
      <c r="B200">
        <v>185</v>
      </c>
    </row>
    <row r="201" spans="1:2" x14ac:dyDescent="0.5">
      <c r="A201">
        <v>525.43499755859375</v>
      </c>
      <c r="B201">
        <v>131.69999694824219</v>
      </c>
    </row>
    <row r="202" spans="1:2" x14ac:dyDescent="0.5">
      <c r="A202">
        <v>525.44500732421875</v>
      </c>
      <c r="B202">
        <v>116.30000305175781</v>
      </c>
    </row>
    <row r="203" spans="1:2" x14ac:dyDescent="0.5">
      <c r="A203">
        <v>525.45501708984375</v>
      </c>
      <c r="B203">
        <v>125.19999694824219</v>
      </c>
    </row>
    <row r="204" spans="1:2" x14ac:dyDescent="0.5">
      <c r="A204">
        <v>525.46502685546875</v>
      </c>
      <c r="B204">
        <v>168.5</v>
      </c>
    </row>
    <row r="205" spans="1:2" x14ac:dyDescent="0.5">
      <c r="A205">
        <v>525.4749755859375</v>
      </c>
      <c r="B205">
        <v>256.29998779296875</v>
      </c>
    </row>
    <row r="206" spans="1:2" x14ac:dyDescent="0.5">
      <c r="A206">
        <v>525.4849853515625</v>
      </c>
      <c r="B206">
        <v>257.20001220703125</v>
      </c>
    </row>
    <row r="207" spans="1:2" x14ac:dyDescent="0.5">
      <c r="A207">
        <v>525.4949951171875</v>
      </c>
      <c r="B207">
        <v>159.69999694824219</v>
      </c>
    </row>
    <row r="208" spans="1:2" x14ac:dyDescent="0.5">
      <c r="A208">
        <v>525.5050048828125</v>
      </c>
      <c r="B208">
        <v>102.5</v>
      </c>
    </row>
    <row r="209" spans="1:2" x14ac:dyDescent="0.5">
      <c r="A209">
        <v>525.5150146484375</v>
      </c>
      <c r="B209">
        <v>132</v>
      </c>
    </row>
    <row r="210" spans="1:2" x14ac:dyDescent="0.5">
      <c r="A210">
        <v>525.5250244140625</v>
      </c>
      <c r="B210">
        <v>200</v>
      </c>
    </row>
    <row r="211" spans="1:2" x14ac:dyDescent="0.5">
      <c r="A211">
        <v>525.53497314453125</v>
      </c>
      <c r="B211">
        <v>211</v>
      </c>
    </row>
    <row r="212" spans="1:2" x14ac:dyDescent="0.5">
      <c r="A212">
        <v>525.54498291015625</v>
      </c>
      <c r="B212">
        <v>144</v>
      </c>
    </row>
    <row r="213" spans="1:2" x14ac:dyDescent="0.5">
      <c r="A213">
        <v>525.55499267578125</v>
      </c>
      <c r="B213">
        <v>88.75</v>
      </c>
    </row>
    <row r="214" spans="1:2" x14ac:dyDescent="0.5">
      <c r="A214">
        <v>525.56500244140625</v>
      </c>
      <c r="B214">
        <v>91.5</v>
      </c>
    </row>
    <row r="215" spans="1:2" x14ac:dyDescent="0.5">
      <c r="A215">
        <v>525.57501220703125</v>
      </c>
      <c r="B215">
        <v>101.30000305175781</v>
      </c>
    </row>
    <row r="216" spans="1:2" x14ac:dyDescent="0.5">
      <c r="A216">
        <v>525.58502197265625</v>
      </c>
      <c r="B216">
        <v>95.5</v>
      </c>
    </row>
    <row r="217" spans="1:2" x14ac:dyDescent="0.5">
      <c r="A217">
        <v>525.594970703125</v>
      </c>
      <c r="B217">
        <v>104.5</v>
      </c>
    </row>
    <row r="218" spans="1:2" x14ac:dyDescent="0.5">
      <c r="A218">
        <v>525.60498046875</v>
      </c>
      <c r="B218">
        <v>129.30000305175781</v>
      </c>
    </row>
    <row r="219" spans="1:2" x14ac:dyDescent="0.5">
      <c r="A219">
        <v>525.614990234375</v>
      </c>
      <c r="B219">
        <v>143</v>
      </c>
    </row>
    <row r="220" spans="1:2" x14ac:dyDescent="0.5">
      <c r="A220">
        <v>525.625</v>
      </c>
      <c r="B220">
        <v>136.5</v>
      </c>
    </row>
    <row r="221" spans="1:2" x14ac:dyDescent="0.5">
      <c r="A221">
        <v>525.635009765625</v>
      </c>
      <c r="B221">
        <v>120.5</v>
      </c>
    </row>
    <row r="222" spans="1:2" x14ac:dyDescent="0.5">
      <c r="A222">
        <v>525.64501953125</v>
      </c>
      <c r="B222">
        <v>126</v>
      </c>
    </row>
    <row r="223" spans="1:2" x14ac:dyDescent="0.5">
      <c r="A223">
        <v>525.655029296875</v>
      </c>
      <c r="B223">
        <v>191</v>
      </c>
    </row>
    <row r="224" spans="1:2" x14ac:dyDescent="0.5">
      <c r="A224">
        <v>525.66497802734375</v>
      </c>
      <c r="B224">
        <v>251.80000305175781</v>
      </c>
    </row>
    <row r="225" spans="1:2" x14ac:dyDescent="0.5">
      <c r="A225">
        <v>525.67498779296875</v>
      </c>
      <c r="B225">
        <v>214</v>
      </c>
    </row>
    <row r="226" spans="1:2" x14ac:dyDescent="0.5">
      <c r="A226">
        <v>525.68499755859375</v>
      </c>
      <c r="B226">
        <v>137</v>
      </c>
    </row>
    <row r="227" spans="1:2" x14ac:dyDescent="0.5">
      <c r="A227">
        <v>525.69500732421875</v>
      </c>
      <c r="B227">
        <v>119</v>
      </c>
    </row>
    <row r="228" spans="1:2" x14ac:dyDescent="0.5">
      <c r="A228">
        <v>525.70501708984375</v>
      </c>
      <c r="B228">
        <v>168</v>
      </c>
    </row>
    <row r="229" spans="1:2" x14ac:dyDescent="0.5">
      <c r="A229">
        <v>525.71502685546875</v>
      </c>
      <c r="B229">
        <v>204.5</v>
      </c>
    </row>
    <row r="230" spans="1:2" x14ac:dyDescent="0.5">
      <c r="A230">
        <v>525.7249755859375</v>
      </c>
      <c r="B230">
        <v>188.30000305175781</v>
      </c>
    </row>
    <row r="231" spans="1:2" x14ac:dyDescent="0.5">
      <c r="A231">
        <v>525.7349853515625</v>
      </c>
      <c r="B231">
        <v>256.5</v>
      </c>
    </row>
    <row r="232" spans="1:2" x14ac:dyDescent="0.5">
      <c r="A232">
        <v>525.7449951171875</v>
      </c>
      <c r="B232">
        <v>678.20001220703125</v>
      </c>
    </row>
    <row r="233" spans="1:2" x14ac:dyDescent="0.5">
      <c r="A233">
        <v>525.7550048828125</v>
      </c>
      <c r="B233">
        <v>3946</v>
      </c>
    </row>
    <row r="234" spans="1:2" x14ac:dyDescent="0.5">
      <c r="A234">
        <v>525.7650146484375</v>
      </c>
      <c r="B234">
        <v>21410</v>
      </c>
    </row>
    <row r="235" spans="1:2" x14ac:dyDescent="0.5">
      <c r="A235">
        <v>525.7750244140625</v>
      </c>
      <c r="B235">
        <v>64810</v>
      </c>
    </row>
    <row r="236" spans="1:2" x14ac:dyDescent="0.5">
      <c r="A236">
        <v>525.78497314453125</v>
      </c>
      <c r="B236">
        <v>92910</v>
      </c>
    </row>
    <row r="237" spans="1:2" x14ac:dyDescent="0.5">
      <c r="A237">
        <v>525.79498291015625</v>
      </c>
      <c r="B237">
        <v>62400</v>
      </c>
    </row>
    <row r="238" spans="1:2" x14ac:dyDescent="0.5">
      <c r="A238">
        <v>525.80499267578125</v>
      </c>
      <c r="B238">
        <v>18740</v>
      </c>
    </row>
    <row r="239" spans="1:2" x14ac:dyDescent="0.5">
      <c r="A239">
        <v>525.81500244140625</v>
      </c>
      <c r="B239">
        <v>2809</v>
      </c>
    </row>
    <row r="240" spans="1:2" x14ac:dyDescent="0.5">
      <c r="A240">
        <v>525.82501220703125</v>
      </c>
      <c r="B240">
        <v>635.5</v>
      </c>
    </row>
    <row r="241" spans="1:2" x14ac:dyDescent="0.5">
      <c r="A241">
        <v>525.83502197265625</v>
      </c>
      <c r="B241">
        <v>630.29998779296875</v>
      </c>
    </row>
    <row r="242" spans="1:2" x14ac:dyDescent="0.5">
      <c r="A242">
        <v>525.844970703125</v>
      </c>
      <c r="B242">
        <v>873</v>
      </c>
    </row>
    <row r="243" spans="1:2" x14ac:dyDescent="0.5">
      <c r="A243">
        <v>525.85498046875</v>
      </c>
      <c r="B243">
        <v>869</v>
      </c>
    </row>
    <row r="244" spans="1:2" x14ac:dyDescent="0.5">
      <c r="A244">
        <v>525.864990234375</v>
      </c>
      <c r="B244">
        <v>589.29998779296875</v>
      </c>
    </row>
    <row r="245" spans="1:2" x14ac:dyDescent="0.5">
      <c r="A245">
        <v>525.875</v>
      </c>
      <c r="B245">
        <v>323.70001220703125</v>
      </c>
    </row>
    <row r="246" spans="1:2" x14ac:dyDescent="0.5">
      <c r="A246">
        <v>525.885009765625</v>
      </c>
      <c r="B246">
        <v>269.20001220703125</v>
      </c>
    </row>
    <row r="247" spans="1:2" x14ac:dyDescent="0.5">
      <c r="A247">
        <v>525.89501953125</v>
      </c>
      <c r="B247">
        <v>302.29998779296875</v>
      </c>
    </row>
    <row r="248" spans="1:2" x14ac:dyDescent="0.5">
      <c r="A248">
        <v>525.905029296875</v>
      </c>
      <c r="B248">
        <v>311</v>
      </c>
    </row>
    <row r="249" spans="1:2" x14ac:dyDescent="0.5">
      <c r="A249">
        <v>525.91497802734375</v>
      </c>
      <c r="B249">
        <v>310.29998779296875</v>
      </c>
    </row>
    <row r="250" spans="1:2" x14ac:dyDescent="0.5">
      <c r="A250">
        <v>525.92498779296875</v>
      </c>
      <c r="B250">
        <v>223.19999694824219</v>
      </c>
    </row>
    <row r="251" spans="1:2" x14ac:dyDescent="0.5">
      <c r="A251">
        <v>525.93499755859375</v>
      </c>
      <c r="B251">
        <v>99.75</v>
      </c>
    </row>
    <row r="252" spans="1:2" x14ac:dyDescent="0.5">
      <c r="A252">
        <v>525.94500732421875</v>
      </c>
      <c r="B252">
        <v>41.25</v>
      </c>
    </row>
    <row r="253" spans="1:2" x14ac:dyDescent="0.5">
      <c r="A253">
        <v>525.95501708984375</v>
      </c>
      <c r="B253">
        <v>84.75</v>
      </c>
    </row>
    <row r="254" spans="1:2" x14ac:dyDescent="0.5">
      <c r="A254">
        <v>525.96502685546875</v>
      </c>
      <c r="B254">
        <v>172.5</v>
      </c>
    </row>
    <row r="255" spans="1:2" x14ac:dyDescent="0.5">
      <c r="A255">
        <v>525.9749755859375</v>
      </c>
      <c r="B255">
        <v>185</v>
      </c>
    </row>
    <row r="256" spans="1:2" x14ac:dyDescent="0.5">
      <c r="A256">
        <v>525.9849853515625</v>
      </c>
      <c r="B256">
        <v>175.19999694824219</v>
      </c>
    </row>
    <row r="257" spans="1:2" x14ac:dyDescent="0.5">
      <c r="A257">
        <v>525.9949951171875</v>
      </c>
      <c r="B257">
        <v>216.30000305175781</v>
      </c>
    </row>
    <row r="258" spans="1:2" x14ac:dyDescent="0.5">
      <c r="A258">
        <v>526.0050048828125</v>
      </c>
      <c r="B258">
        <v>235</v>
      </c>
    </row>
    <row r="259" spans="1:2" x14ac:dyDescent="0.5">
      <c r="A259">
        <v>526.0150146484375</v>
      </c>
      <c r="B259">
        <v>200.69999694824219</v>
      </c>
    </row>
    <row r="260" spans="1:2" x14ac:dyDescent="0.5">
      <c r="A260">
        <v>526.0250244140625</v>
      </c>
      <c r="B260">
        <v>148.19999694824219</v>
      </c>
    </row>
    <row r="261" spans="1:2" x14ac:dyDescent="0.5">
      <c r="A261">
        <v>526.03497314453125</v>
      </c>
      <c r="B261">
        <v>118.5</v>
      </c>
    </row>
    <row r="262" spans="1:2" x14ac:dyDescent="0.5">
      <c r="A262">
        <v>526.04498291015625</v>
      </c>
      <c r="B262">
        <v>117.5</v>
      </c>
    </row>
    <row r="263" spans="1:2" x14ac:dyDescent="0.5">
      <c r="A263">
        <v>526.05499267578125</v>
      </c>
      <c r="B263">
        <v>108</v>
      </c>
    </row>
    <row r="264" spans="1:2" x14ac:dyDescent="0.5">
      <c r="A264">
        <v>526.06500244140625</v>
      </c>
      <c r="B264">
        <v>99.25</v>
      </c>
    </row>
    <row r="265" spans="1:2" x14ac:dyDescent="0.5">
      <c r="A265">
        <v>526.07501220703125</v>
      </c>
      <c r="B265">
        <v>129.5</v>
      </c>
    </row>
    <row r="266" spans="1:2" x14ac:dyDescent="0.5">
      <c r="A266">
        <v>526.08502197265625</v>
      </c>
      <c r="B266">
        <v>181.5</v>
      </c>
    </row>
    <row r="267" spans="1:2" x14ac:dyDescent="0.5">
      <c r="A267">
        <v>526.094970703125</v>
      </c>
      <c r="B267">
        <v>229</v>
      </c>
    </row>
    <row r="268" spans="1:2" x14ac:dyDescent="0.5">
      <c r="A268">
        <v>526.10498046875</v>
      </c>
      <c r="B268">
        <v>228.30000305175781</v>
      </c>
    </row>
    <row r="269" spans="1:2" x14ac:dyDescent="0.5">
      <c r="A269">
        <v>526.114990234375</v>
      </c>
      <c r="B269">
        <v>173.5</v>
      </c>
    </row>
    <row r="270" spans="1:2" x14ac:dyDescent="0.5">
      <c r="A270">
        <v>526.125</v>
      </c>
      <c r="B270">
        <v>160.30000305175781</v>
      </c>
    </row>
    <row r="271" spans="1:2" x14ac:dyDescent="0.5">
      <c r="A271">
        <v>526.135009765625</v>
      </c>
      <c r="B271">
        <v>179.80000305175781</v>
      </c>
    </row>
    <row r="272" spans="1:2" x14ac:dyDescent="0.5">
      <c r="A272">
        <v>526.14501953125</v>
      </c>
      <c r="B272">
        <v>176.80000305175781</v>
      </c>
    </row>
    <row r="273" spans="1:2" x14ac:dyDescent="0.5">
      <c r="A273">
        <v>526.155029296875</v>
      </c>
      <c r="B273">
        <v>174.80000305175781</v>
      </c>
    </row>
    <row r="274" spans="1:2" x14ac:dyDescent="0.5">
      <c r="A274">
        <v>526.16497802734375</v>
      </c>
      <c r="B274">
        <v>161</v>
      </c>
    </row>
    <row r="275" spans="1:2" x14ac:dyDescent="0.5">
      <c r="A275">
        <v>526.17498779296875</v>
      </c>
      <c r="B275">
        <v>145.19999694824219</v>
      </c>
    </row>
    <row r="276" spans="1:2" x14ac:dyDescent="0.5">
      <c r="A276">
        <v>526.18499755859375</v>
      </c>
      <c r="B276">
        <v>147.19999694824219</v>
      </c>
    </row>
    <row r="277" spans="1:2" x14ac:dyDescent="0.5">
      <c r="A277">
        <v>526.19500732421875</v>
      </c>
      <c r="B277">
        <v>173.80000305175781</v>
      </c>
    </row>
    <row r="278" spans="1:2" x14ac:dyDescent="0.5">
      <c r="A278">
        <v>526.20501708984375</v>
      </c>
      <c r="B278">
        <v>287.5</v>
      </c>
    </row>
    <row r="279" spans="1:2" x14ac:dyDescent="0.5">
      <c r="A279">
        <v>526.21502685546875</v>
      </c>
      <c r="B279">
        <v>348.70001220703125</v>
      </c>
    </row>
    <row r="280" spans="1:2" x14ac:dyDescent="0.5">
      <c r="A280">
        <v>526.2249755859375</v>
      </c>
      <c r="B280">
        <v>262.5</v>
      </c>
    </row>
    <row r="281" spans="1:2" x14ac:dyDescent="0.5">
      <c r="A281">
        <v>526.2349853515625</v>
      </c>
      <c r="B281">
        <v>207.80000305175781</v>
      </c>
    </row>
    <row r="282" spans="1:2" x14ac:dyDescent="0.5">
      <c r="A282">
        <v>526.2449951171875</v>
      </c>
      <c r="B282">
        <v>338</v>
      </c>
    </row>
    <row r="283" spans="1:2" x14ac:dyDescent="0.5">
      <c r="A283">
        <v>526.2550048828125</v>
      </c>
      <c r="B283">
        <v>2079</v>
      </c>
    </row>
    <row r="284" spans="1:2" x14ac:dyDescent="0.5">
      <c r="A284">
        <v>526.2659912109375</v>
      </c>
      <c r="B284">
        <v>14690</v>
      </c>
    </row>
    <row r="285" spans="1:2" x14ac:dyDescent="0.5">
      <c r="A285">
        <v>526.2760009765625</v>
      </c>
      <c r="B285">
        <v>59610</v>
      </c>
    </row>
    <row r="286" spans="1:2" x14ac:dyDescent="0.5">
      <c r="A286">
        <v>526.2860107421875</v>
      </c>
      <c r="B286">
        <v>104800</v>
      </c>
    </row>
    <row r="287" spans="1:2" x14ac:dyDescent="0.5">
      <c r="A287">
        <v>526.2960205078125</v>
      </c>
      <c r="B287">
        <v>84620</v>
      </c>
    </row>
    <row r="288" spans="1:2" x14ac:dyDescent="0.5">
      <c r="A288">
        <v>526.3060302734375</v>
      </c>
      <c r="B288">
        <v>31200</v>
      </c>
    </row>
    <row r="289" spans="1:2" x14ac:dyDescent="0.5">
      <c r="A289">
        <v>526.31597900390625</v>
      </c>
      <c r="B289">
        <v>5244</v>
      </c>
    </row>
    <row r="290" spans="1:2" x14ac:dyDescent="0.5">
      <c r="A290">
        <v>526.32598876953125</v>
      </c>
      <c r="B290">
        <v>903.5</v>
      </c>
    </row>
    <row r="291" spans="1:2" x14ac:dyDescent="0.5">
      <c r="A291">
        <v>526.33599853515625</v>
      </c>
      <c r="B291">
        <v>548</v>
      </c>
    </row>
    <row r="292" spans="1:2" x14ac:dyDescent="0.5">
      <c r="A292">
        <v>526.34600830078125</v>
      </c>
      <c r="B292">
        <v>728.20001220703125</v>
      </c>
    </row>
    <row r="293" spans="1:2" x14ac:dyDescent="0.5">
      <c r="A293">
        <v>526.35601806640625</v>
      </c>
      <c r="B293">
        <v>841.79998779296875</v>
      </c>
    </row>
    <row r="294" spans="1:2" x14ac:dyDescent="0.5">
      <c r="A294">
        <v>526.36602783203125</v>
      </c>
      <c r="B294">
        <v>591.79998779296875</v>
      </c>
    </row>
    <row r="295" spans="1:2" x14ac:dyDescent="0.5">
      <c r="A295">
        <v>526.3759765625</v>
      </c>
      <c r="B295">
        <v>334.79998779296875</v>
      </c>
    </row>
    <row r="296" spans="1:2" x14ac:dyDescent="0.5">
      <c r="A296">
        <v>526.385986328125</v>
      </c>
      <c r="B296">
        <v>235.5</v>
      </c>
    </row>
    <row r="297" spans="1:2" x14ac:dyDescent="0.5">
      <c r="A297">
        <v>526.39599609375</v>
      </c>
      <c r="B297">
        <v>231.30000305175781</v>
      </c>
    </row>
    <row r="298" spans="1:2" x14ac:dyDescent="0.5">
      <c r="A298">
        <v>526.406005859375</v>
      </c>
      <c r="B298">
        <v>351</v>
      </c>
    </row>
    <row r="299" spans="1:2" x14ac:dyDescent="0.5">
      <c r="A299">
        <v>526.416015625</v>
      </c>
      <c r="B299">
        <v>425</v>
      </c>
    </row>
    <row r="300" spans="1:2" x14ac:dyDescent="0.5">
      <c r="A300">
        <v>526.426025390625</v>
      </c>
      <c r="B300">
        <v>282.20001220703125</v>
      </c>
    </row>
    <row r="301" spans="1:2" x14ac:dyDescent="0.5">
      <c r="A301">
        <v>526.43597412109375</v>
      </c>
      <c r="B301">
        <v>106.5</v>
      </c>
    </row>
    <row r="302" spans="1:2" x14ac:dyDescent="0.5">
      <c r="A302">
        <v>526.44598388671875</v>
      </c>
      <c r="B302">
        <v>62.75</v>
      </c>
    </row>
    <row r="303" spans="1:2" x14ac:dyDescent="0.5">
      <c r="A303">
        <v>526.45599365234375</v>
      </c>
      <c r="B303">
        <v>90.75</v>
      </c>
    </row>
    <row r="304" spans="1:2" x14ac:dyDescent="0.5">
      <c r="A304">
        <v>526.46600341796875</v>
      </c>
      <c r="B304">
        <v>167.30000305175781</v>
      </c>
    </row>
    <row r="305" spans="1:2" x14ac:dyDescent="0.5">
      <c r="A305">
        <v>526.47601318359375</v>
      </c>
      <c r="B305">
        <v>293</v>
      </c>
    </row>
    <row r="306" spans="1:2" x14ac:dyDescent="0.5">
      <c r="A306">
        <v>526.48602294921875</v>
      </c>
      <c r="B306">
        <v>358</v>
      </c>
    </row>
    <row r="307" spans="1:2" x14ac:dyDescent="0.5">
      <c r="A307">
        <v>526.4959716796875</v>
      </c>
      <c r="B307">
        <v>294.5</v>
      </c>
    </row>
    <row r="308" spans="1:2" x14ac:dyDescent="0.5">
      <c r="A308">
        <v>526.5059814453125</v>
      </c>
      <c r="B308">
        <v>188</v>
      </c>
    </row>
    <row r="309" spans="1:2" x14ac:dyDescent="0.5">
      <c r="A309">
        <v>526.5159912109375</v>
      </c>
      <c r="B309">
        <v>118</v>
      </c>
    </row>
    <row r="310" spans="1:2" x14ac:dyDescent="0.5">
      <c r="A310">
        <v>526.5260009765625</v>
      </c>
      <c r="B310">
        <v>102.30000305175781</v>
      </c>
    </row>
    <row r="311" spans="1:2" x14ac:dyDescent="0.5">
      <c r="A311">
        <v>526.5360107421875</v>
      </c>
      <c r="B311">
        <v>119.5</v>
      </c>
    </row>
    <row r="312" spans="1:2" x14ac:dyDescent="0.5">
      <c r="A312">
        <v>526.5460205078125</v>
      </c>
      <c r="B312">
        <v>122.19999694824219</v>
      </c>
    </row>
    <row r="313" spans="1:2" x14ac:dyDescent="0.5">
      <c r="A313">
        <v>526.5560302734375</v>
      </c>
      <c r="B313">
        <v>142.80000305175781</v>
      </c>
    </row>
    <row r="314" spans="1:2" x14ac:dyDescent="0.5">
      <c r="A314">
        <v>526.56597900390625</v>
      </c>
      <c r="B314">
        <v>169.80000305175781</v>
      </c>
    </row>
    <row r="315" spans="1:2" x14ac:dyDescent="0.5">
      <c r="A315">
        <v>526.57598876953125</v>
      </c>
      <c r="B315">
        <v>132.69999694824219</v>
      </c>
    </row>
    <row r="316" spans="1:2" x14ac:dyDescent="0.5">
      <c r="A316">
        <v>526.58599853515625</v>
      </c>
      <c r="B316">
        <v>106</v>
      </c>
    </row>
    <row r="317" spans="1:2" x14ac:dyDescent="0.5">
      <c r="A317">
        <v>526.59600830078125</v>
      </c>
      <c r="B317">
        <v>129.5</v>
      </c>
    </row>
    <row r="318" spans="1:2" x14ac:dyDescent="0.5">
      <c r="A318">
        <v>526.60601806640625</v>
      </c>
      <c r="B318">
        <v>127</v>
      </c>
    </row>
    <row r="319" spans="1:2" x14ac:dyDescent="0.5">
      <c r="A319">
        <v>526.61602783203125</v>
      </c>
      <c r="B319">
        <v>92.75</v>
      </c>
    </row>
    <row r="320" spans="1:2" x14ac:dyDescent="0.5">
      <c r="A320">
        <v>526.6259765625</v>
      </c>
      <c r="B320">
        <v>82.75</v>
      </c>
    </row>
    <row r="321" spans="1:2" x14ac:dyDescent="0.5">
      <c r="A321">
        <v>526.635986328125</v>
      </c>
      <c r="B321">
        <v>113.80000305175781</v>
      </c>
    </row>
    <row r="322" spans="1:2" x14ac:dyDescent="0.5">
      <c r="A322">
        <v>526.64599609375</v>
      </c>
      <c r="B322">
        <v>180.80000305175781</v>
      </c>
    </row>
    <row r="323" spans="1:2" x14ac:dyDescent="0.5">
      <c r="A323">
        <v>526.656005859375</v>
      </c>
      <c r="B323">
        <v>293.5</v>
      </c>
    </row>
    <row r="324" spans="1:2" x14ac:dyDescent="0.5">
      <c r="A324">
        <v>526.666015625</v>
      </c>
      <c r="B324">
        <v>313.20001220703125</v>
      </c>
    </row>
    <row r="325" spans="1:2" x14ac:dyDescent="0.5">
      <c r="A325">
        <v>526.676025390625</v>
      </c>
      <c r="B325">
        <v>197.19999694824219</v>
      </c>
    </row>
    <row r="326" spans="1:2" x14ac:dyDescent="0.5">
      <c r="A326">
        <v>526.68597412109375</v>
      </c>
      <c r="B326">
        <v>180.80000305175781</v>
      </c>
    </row>
    <row r="327" spans="1:2" x14ac:dyDescent="0.5">
      <c r="A327">
        <v>526.69598388671875</v>
      </c>
      <c r="B327">
        <v>260.5</v>
      </c>
    </row>
    <row r="328" spans="1:2" x14ac:dyDescent="0.5">
      <c r="A328">
        <v>526.70599365234375</v>
      </c>
      <c r="B328">
        <v>308.5</v>
      </c>
    </row>
    <row r="329" spans="1:2" x14ac:dyDescent="0.5">
      <c r="A329">
        <v>526.71600341796875</v>
      </c>
      <c r="B329">
        <v>372.5</v>
      </c>
    </row>
    <row r="330" spans="1:2" x14ac:dyDescent="0.5">
      <c r="A330">
        <v>526.72601318359375</v>
      </c>
      <c r="B330">
        <v>459</v>
      </c>
    </row>
    <row r="331" spans="1:2" x14ac:dyDescent="0.5">
      <c r="A331">
        <v>526.73602294921875</v>
      </c>
      <c r="B331">
        <v>482.5</v>
      </c>
    </row>
    <row r="332" spans="1:2" x14ac:dyDescent="0.5">
      <c r="A332">
        <v>526.7459716796875</v>
      </c>
      <c r="B332">
        <v>578</v>
      </c>
    </row>
    <row r="333" spans="1:2" x14ac:dyDescent="0.5">
      <c r="A333">
        <v>526.7559814453125</v>
      </c>
      <c r="B333">
        <v>1555</v>
      </c>
    </row>
    <row r="334" spans="1:2" x14ac:dyDescent="0.5">
      <c r="A334">
        <v>526.7659912109375</v>
      </c>
      <c r="B334">
        <v>10160</v>
      </c>
    </row>
    <row r="335" spans="1:2" x14ac:dyDescent="0.5">
      <c r="A335">
        <v>526.7760009765625</v>
      </c>
      <c r="B335">
        <v>52580</v>
      </c>
    </row>
    <row r="336" spans="1:2" x14ac:dyDescent="0.5">
      <c r="A336">
        <v>526.7860107421875</v>
      </c>
      <c r="B336">
        <v>112300</v>
      </c>
    </row>
    <row r="337" spans="1:2" x14ac:dyDescent="0.5">
      <c r="A337">
        <v>526.7960205078125</v>
      </c>
      <c r="B337">
        <v>108300</v>
      </c>
    </row>
    <row r="338" spans="1:2" x14ac:dyDescent="0.5">
      <c r="A338">
        <v>526.8060302734375</v>
      </c>
      <c r="B338">
        <v>47310</v>
      </c>
    </row>
    <row r="339" spans="1:2" x14ac:dyDescent="0.5">
      <c r="A339">
        <v>526.81597900390625</v>
      </c>
      <c r="B339">
        <v>8585</v>
      </c>
    </row>
    <row r="340" spans="1:2" x14ac:dyDescent="0.5">
      <c r="A340">
        <v>526.8270263671875</v>
      </c>
      <c r="B340">
        <v>1289</v>
      </c>
    </row>
    <row r="341" spans="1:2" x14ac:dyDescent="0.5">
      <c r="A341">
        <v>526.83697509765625</v>
      </c>
      <c r="B341">
        <v>759</v>
      </c>
    </row>
    <row r="342" spans="1:2" x14ac:dyDescent="0.5">
      <c r="A342">
        <v>526.84698486328125</v>
      </c>
      <c r="B342">
        <v>1125</v>
      </c>
    </row>
    <row r="343" spans="1:2" x14ac:dyDescent="0.5">
      <c r="A343">
        <v>526.85699462890625</v>
      </c>
      <c r="B343">
        <v>1253</v>
      </c>
    </row>
    <row r="344" spans="1:2" x14ac:dyDescent="0.5">
      <c r="A344">
        <v>526.86700439453125</v>
      </c>
      <c r="B344">
        <v>967.5</v>
      </c>
    </row>
    <row r="345" spans="1:2" x14ac:dyDescent="0.5">
      <c r="A345">
        <v>526.87701416015625</v>
      </c>
      <c r="B345">
        <v>601</v>
      </c>
    </row>
    <row r="346" spans="1:2" x14ac:dyDescent="0.5">
      <c r="A346">
        <v>526.88702392578125</v>
      </c>
      <c r="B346">
        <v>351.29998779296875</v>
      </c>
    </row>
    <row r="347" spans="1:2" x14ac:dyDescent="0.5">
      <c r="A347">
        <v>526.89697265625</v>
      </c>
      <c r="B347">
        <v>334</v>
      </c>
    </row>
    <row r="348" spans="1:2" x14ac:dyDescent="0.5">
      <c r="A348">
        <v>526.906982421875</v>
      </c>
      <c r="B348">
        <v>506.29998779296875</v>
      </c>
    </row>
    <row r="349" spans="1:2" x14ac:dyDescent="0.5">
      <c r="A349">
        <v>526.9169921875</v>
      </c>
      <c r="B349">
        <v>567.79998779296875</v>
      </c>
    </row>
    <row r="350" spans="1:2" x14ac:dyDescent="0.5">
      <c r="A350">
        <v>526.927001953125</v>
      </c>
      <c r="B350">
        <v>378.79998779296875</v>
      </c>
    </row>
    <row r="351" spans="1:2" x14ac:dyDescent="0.5">
      <c r="A351">
        <v>526.93701171875</v>
      </c>
      <c r="B351">
        <v>177.30000305175781</v>
      </c>
    </row>
    <row r="352" spans="1:2" x14ac:dyDescent="0.5">
      <c r="A352">
        <v>526.947021484375</v>
      </c>
      <c r="B352">
        <v>129.30000305175781</v>
      </c>
    </row>
    <row r="353" spans="1:2" x14ac:dyDescent="0.5">
      <c r="A353">
        <v>526.95697021484375</v>
      </c>
      <c r="B353">
        <v>155.80000305175781</v>
      </c>
    </row>
    <row r="354" spans="1:2" x14ac:dyDescent="0.5">
      <c r="A354">
        <v>526.96697998046875</v>
      </c>
      <c r="B354">
        <v>236.80000305175781</v>
      </c>
    </row>
    <row r="355" spans="1:2" x14ac:dyDescent="0.5">
      <c r="A355">
        <v>526.97698974609375</v>
      </c>
      <c r="B355">
        <v>324</v>
      </c>
    </row>
    <row r="356" spans="1:2" x14ac:dyDescent="0.5">
      <c r="A356">
        <v>526.98699951171875</v>
      </c>
      <c r="B356">
        <v>319.5</v>
      </c>
    </row>
    <row r="357" spans="1:2" x14ac:dyDescent="0.5">
      <c r="A357">
        <v>526.99700927734375</v>
      </c>
      <c r="B357">
        <v>221</v>
      </c>
    </row>
    <row r="358" spans="1:2" x14ac:dyDescent="0.5">
      <c r="A358">
        <v>527.00701904296875</v>
      </c>
      <c r="B358">
        <v>132</v>
      </c>
    </row>
    <row r="359" spans="1:2" x14ac:dyDescent="0.5">
      <c r="A359">
        <v>527.01702880859375</v>
      </c>
      <c r="B359">
        <v>129</v>
      </c>
    </row>
    <row r="360" spans="1:2" x14ac:dyDescent="0.5">
      <c r="A360">
        <v>527.0269775390625</v>
      </c>
      <c r="B360">
        <v>158.69999694824219</v>
      </c>
    </row>
    <row r="361" spans="1:2" x14ac:dyDescent="0.5">
      <c r="A361">
        <v>527.0369873046875</v>
      </c>
      <c r="B361">
        <v>178.80000305175781</v>
      </c>
    </row>
    <row r="362" spans="1:2" x14ac:dyDescent="0.5">
      <c r="A362">
        <v>527.0469970703125</v>
      </c>
      <c r="B362">
        <v>203.30000305175781</v>
      </c>
    </row>
    <row r="363" spans="1:2" x14ac:dyDescent="0.5">
      <c r="A363">
        <v>527.0570068359375</v>
      </c>
      <c r="B363">
        <v>222</v>
      </c>
    </row>
    <row r="364" spans="1:2" x14ac:dyDescent="0.5">
      <c r="A364">
        <v>527.0670166015625</v>
      </c>
      <c r="B364">
        <v>205.30000305175781</v>
      </c>
    </row>
    <row r="365" spans="1:2" x14ac:dyDescent="0.5">
      <c r="A365">
        <v>527.0770263671875</v>
      </c>
      <c r="B365">
        <v>167.5</v>
      </c>
    </row>
    <row r="366" spans="1:2" x14ac:dyDescent="0.5">
      <c r="A366">
        <v>527.08697509765625</v>
      </c>
      <c r="B366">
        <v>160.5</v>
      </c>
    </row>
    <row r="367" spans="1:2" x14ac:dyDescent="0.5">
      <c r="A367">
        <v>527.09698486328125</v>
      </c>
      <c r="B367">
        <v>174</v>
      </c>
    </row>
    <row r="368" spans="1:2" x14ac:dyDescent="0.5">
      <c r="A368">
        <v>527.10699462890625</v>
      </c>
      <c r="B368">
        <v>199.5</v>
      </c>
    </row>
    <row r="369" spans="1:2" x14ac:dyDescent="0.5">
      <c r="A369">
        <v>527.11700439453125</v>
      </c>
      <c r="B369">
        <v>209.5</v>
      </c>
    </row>
    <row r="370" spans="1:2" x14ac:dyDescent="0.5">
      <c r="A370">
        <v>527.12701416015625</v>
      </c>
      <c r="B370">
        <v>199.19999694824219</v>
      </c>
    </row>
    <row r="371" spans="1:2" x14ac:dyDescent="0.5">
      <c r="A371">
        <v>527.13702392578125</v>
      </c>
      <c r="B371">
        <v>200.69999694824219</v>
      </c>
    </row>
    <row r="372" spans="1:2" x14ac:dyDescent="0.5">
      <c r="A372">
        <v>527.14697265625</v>
      </c>
      <c r="B372">
        <v>158.5</v>
      </c>
    </row>
    <row r="373" spans="1:2" x14ac:dyDescent="0.5">
      <c r="A373">
        <v>527.156982421875</v>
      </c>
      <c r="B373">
        <v>112.5</v>
      </c>
    </row>
    <row r="374" spans="1:2" x14ac:dyDescent="0.5">
      <c r="A374">
        <v>527.1669921875</v>
      </c>
      <c r="B374">
        <v>107.5</v>
      </c>
    </row>
    <row r="375" spans="1:2" x14ac:dyDescent="0.5">
      <c r="A375">
        <v>527.177001953125</v>
      </c>
      <c r="B375">
        <v>83</v>
      </c>
    </row>
    <row r="376" spans="1:2" x14ac:dyDescent="0.5">
      <c r="A376">
        <v>527.18701171875</v>
      </c>
      <c r="B376">
        <v>80.25</v>
      </c>
    </row>
    <row r="377" spans="1:2" x14ac:dyDescent="0.5">
      <c r="A377">
        <v>527.197021484375</v>
      </c>
      <c r="B377">
        <v>140.30000305175781</v>
      </c>
    </row>
    <row r="378" spans="1:2" x14ac:dyDescent="0.5">
      <c r="A378">
        <v>527.20697021484375</v>
      </c>
      <c r="B378">
        <v>168</v>
      </c>
    </row>
    <row r="379" spans="1:2" x14ac:dyDescent="0.5">
      <c r="A379">
        <v>527.21697998046875</v>
      </c>
      <c r="B379">
        <v>158.5</v>
      </c>
    </row>
    <row r="380" spans="1:2" x14ac:dyDescent="0.5">
      <c r="A380">
        <v>527.22698974609375</v>
      </c>
      <c r="B380">
        <v>172.80000305175781</v>
      </c>
    </row>
    <row r="381" spans="1:2" x14ac:dyDescent="0.5">
      <c r="A381">
        <v>527.23699951171875</v>
      </c>
      <c r="B381">
        <v>236.80000305175781</v>
      </c>
    </row>
    <row r="382" spans="1:2" x14ac:dyDescent="0.5">
      <c r="A382">
        <v>527.24700927734375</v>
      </c>
      <c r="B382">
        <v>467</v>
      </c>
    </row>
    <row r="383" spans="1:2" x14ac:dyDescent="0.5">
      <c r="A383">
        <v>527.25799560546875</v>
      </c>
      <c r="B383">
        <v>1251</v>
      </c>
    </row>
    <row r="384" spans="1:2" x14ac:dyDescent="0.5">
      <c r="A384">
        <v>527.26800537109375</v>
      </c>
      <c r="B384">
        <v>6938</v>
      </c>
    </row>
    <row r="385" spans="1:2" x14ac:dyDescent="0.5">
      <c r="A385">
        <v>527.27801513671875</v>
      </c>
      <c r="B385">
        <v>35950</v>
      </c>
    </row>
    <row r="386" spans="1:2" x14ac:dyDescent="0.5">
      <c r="A386">
        <v>527.28802490234375</v>
      </c>
      <c r="B386">
        <v>83420</v>
      </c>
    </row>
    <row r="387" spans="1:2" x14ac:dyDescent="0.5">
      <c r="A387">
        <v>527.2979736328125</v>
      </c>
      <c r="B387">
        <v>90190</v>
      </c>
    </row>
    <row r="388" spans="1:2" x14ac:dyDescent="0.5">
      <c r="A388">
        <v>527.3079833984375</v>
      </c>
      <c r="B388">
        <v>45520</v>
      </c>
    </row>
    <row r="389" spans="1:2" x14ac:dyDescent="0.5">
      <c r="A389">
        <v>527.3179931640625</v>
      </c>
      <c r="B389">
        <v>9923</v>
      </c>
    </row>
    <row r="390" spans="1:2" x14ac:dyDescent="0.5">
      <c r="A390">
        <v>527.3280029296875</v>
      </c>
      <c r="B390">
        <v>1410</v>
      </c>
    </row>
    <row r="391" spans="1:2" x14ac:dyDescent="0.5">
      <c r="A391">
        <v>527.3380126953125</v>
      </c>
      <c r="B391">
        <v>518.5</v>
      </c>
    </row>
    <row r="392" spans="1:2" x14ac:dyDescent="0.5">
      <c r="A392">
        <v>527.3480224609375</v>
      </c>
      <c r="B392">
        <v>526.29998779296875</v>
      </c>
    </row>
    <row r="393" spans="1:2" x14ac:dyDescent="0.5">
      <c r="A393">
        <v>527.35797119140625</v>
      </c>
      <c r="B393">
        <v>624</v>
      </c>
    </row>
    <row r="394" spans="1:2" x14ac:dyDescent="0.5">
      <c r="A394">
        <v>527.36798095703125</v>
      </c>
      <c r="B394">
        <v>475</v>
      </c>
    </row>
    <row r="395" spans="1:2" x14ac:dyDescent="0.5">
      <c r="A395">
        <v>527.37799072265625</v>
      </c>
      <c r="B395">
        <v>219.69999694824219</v>
      </c>
    </row>
    <row r="396" spans="1:2" x14ac:dyDescent="0.5">
      <c r="A396">
        <v>527.38800048828125</v>
      </c>
      <c r="B396">
        <v>145</v>
      </c>
    </row>
    <row r="397" spans="1:2" x14ac:dyDescent="0.5">
      <c r="A397">
        <v>527.39801025390625</v>
      </c>
      <c r="B397">
        <v>231</v>
      </c>
    </row>
    <row r="398" spans="1:2" x14ac:dyDescent="0.5">
      <c r="A398">
        <v>527.40802001953125</v>
      </c>
      <c r="B398">
        <v>388.5</v>
      </c>
    </row>
    <row r="399" spans="1:2" x14ac:dyDescent="0.5">
      <c r="A399">
        <v>527.41802978515625</v>
      </c>
      <c r="B399">
        <v>445.70001220703125</v>
      </c>
    </row>
    <row r="400" spans="1:2" x14ac:dyDescent="0.5">
      <c r="A400">
        <v>527.427978515625</v>
      </c>
      <c r="B400">
        <v>306</v>
      </c>
    </row>
    <row r="401" spans="1:2" x14ac:dyDescent="0.5">
      <c r="A401">
        <v>527.43798828125</v>
      </c>
      <c r="B401">
        <v>165</v>
      </c>
    </row>
    <row r="402" spans="1:2" x14ac:dyDescent="0.5">
      <c r="A402">
        <v>527.447998046875</v>
      </c>
      <c r="B402">
        <v>110.5</v>
      </c>
    </row>
    <row r="403" spans="1:2" x14ac:dyDescent="0.5">
      <c r="A403">
        <v>527.4580078125</v>
      </c>
      <c r="B403">
        <v>108.69999694824219</v>
      </c>
    </row>
    <row r="404" spans="1:2" x14ac:dyDescent="0.5">
      <c r="A404">
        <v>527.468017578125</v>
      </c>
      <c r="B404">
        <v>163.80000305175781</v>
      </c>
    </row>
    <row r="405" spans="1:2" x14ac:dyDescent="0.5">
      <c r="A405">
        <v>527.47802734375</v>
      </c>
      <c r="B405">
        <v>247</v>
      </c>
    </row>
    <row r="406" spans="1:2" x14ac:dyDescent="0.5">
      <c r="A406">
        <v>527.48797607421875</v>
      </c>
      <c r="B406">
        <v>304.70001220703125</v>
      </c>
    </row>
    <row r="407" spans="1:2" x14ac:dyDescent="0.5">
      <c r="A407">
        <v>527.49798583984375</v>
      </c>
      <c r="B407">
        <v>241.5</v>
      </c>
    </row>
    <row r="408" spans="1:2" x14ac:dyDescent="0.5">
      <c r="A408">
        <v>527.50799560546875</v>
      </c>
      <c r="B408">
        <v>129.30000305175781</v>
      </c>
    </row>
    <row r="409" spans="1:2" x14ac:dyDescent="0.5">
      <c r="A409">
        <v>527.51800537109375</v>
      </c>
      <c r="B409">
        <v>97.5</v>
      </c>
    </row>
    <row r="410" spans="1:2" x14ac:dyDescent="0.5">
      <c r="A410">
        <v>527.52801513671875</v>
      </c>
      <c r="B410">
        <v>91.25</v>
      </c>
    </row>
    <row r="411" spans="1:2" x14ac:dyDescent="0.5">
      <c r="A411">
        <v>527.53802490234375</v>
      </c>
      <c r="B411">
        <v>113.5</v>
      </c>
    </row>
    <row r="412" spans="1:2" x14ac:dyDescent="0.5">
      <c r="A412">
        <v>527.5479736328125</v>
      </c>
      <c r="B412">
        <v>147.5</v>
      </c>
    </row>
    <row r="413" spans="1:2" x14ac:dyDescent="0.5">
      <c r="A413">
        <v>527.5579833984375</v>
      </c>
      <c r="B413">
        <v>137.30000305175781</v>
      </c>
    </row>
    <row r="414" spans="1:2" x14ac:dyDescent="0.5">
      <c r="A414">
        <v>527.5679931640625</v>
      </c>
      <c r="B414">
        <v>178.30000305175781</v>
      </c>
    </row>
    <row r="415" spans="1:2" x14ac:dyDescent="0.5">
      <c r="A415">
        <v>527.5780029296875</v>
      </c>
      <c r="B415">
        <v>218.5</v>
      </c>
    </row>
    <row r="416" spans="1:2" x14ac:dyDescent="0.5">
      <c r="A416">
        <v>527.5880126953125</v>
      </c>
      <c r="B416">
        <v>140</v>
      </c>
    </row>
    <row r="417" spans="1:2" x14ac:dyDescent="0.5">
      <c r="A417">
        <v>527.5980224609375</v>
      </c>
      <c r="B417">
        <v>71</v>
      </c>
    </row>
    <row r="418" spans="1:2" x14ac:dyDescent="0.5">
      <c r="A418">
        <v>527.60797119140625</v>
      </c>
      <c r="B418">
        <v>80.5</v>
      </c>
    </row>
    <row r="419" spans="1:2" x14ac:dyDescent="0.5">
      <c r="A419">
        <v>527.61798095703125</v>
      </c>
      <c r="B419">
        <v>80.25</v>
      </c>
    </row>
    <row r="420" spans="1:2" x14ac:dyDescent="0.5">
      <c r="A420">
        <v>527.62799072265625</v>
      </c>
      <c r="B420">
        <v>77</v>
      </c>
    </row>
    <row r="421" spans="1:2" x14ac:dyDescent="0.5">
      <c r="A421">
        <v>527.63800048828125</v>
      </c>
      <c r="B421">
        <v>76.75</v>
      </c>
    </row>
    <row r="422" spans="1:2" x14ac:dyDescent="0.5">
      <c r="A422">
        <v>527.64801025390625</v>
      </c>
      <c r="B422">
        <v>51</v>
      </c>
    </row>
    <row r="423" spans="1:2" x14ac:dyDescent="0.5">
      <c r="A423">
        <v>527.65899658203125</v>
      </c>
      <c r="B423">
        <v>47</v>
      </c>
    </row>
    <row r="424" spans="1:2" x14ac:dyDescent="0.5">
      <c r="A424">
        <v>527.66900634765625</v>
      </c>
      <c r="B424">
        <v>87</v>
      </c>
    </row>
    <row r="425" spans="1:2" x14ac:dyDescent="0.5">
      <c r="A425">
        <v>527.67901611328125</v>
      </c>
      <c r="B425">
        <v>116.5</v>
      </c>
    </row>
    <row r="426" spans="1:2" x14ac:dyDescent="0.5">
      <c r="A426">
        <v>527.68902587890625</v>
      </c>
      <c r="B426">
        <v>128.30000305175781</v>
      </c>
    </row>
    <row r="427" spans="1:2" x14ac:dyDescent="0.5">
      <c r="A427">
        <v>527.698974609375</v>
      </c>
      <c r="B427">
        <v>159.30000305175781</v>
      </c>
    </row>
    <row r="428" spans="1:2" x14ac:dyDescent="0.5">
      <c r="A428">
        <v>527.708984375</v>
      </c>
      <c r="B428">
        <v>178</v>
      </c>
    </row>
    <row r="429" spans="1:2" x14ac:dyDescent="0.5">
      <c r="A429">
        <v>527.718994140625</v>
      </c>
      <c r="B429">
        <v>174.5</v>
      </c>
    </row>
    <row r="430" spans="1:2" x14ac:dyDescent="0.5">
      <c r="A430">
        <v>527.72900390625</v>
      </c>
      <c r="B430">
        <v>194</v>
      </c>
    </row>
    <row r="431" spans="1:2" x14ac:dyDescent="0.5">
      <c r="A431">
        <v>527.739013671875</v>
      </c>
      <c r="B431">
        <v>294</v>
      </c>
    </row>
    <row r="432" spans="1:2" x14ac:dyDescent="0.5">
      <c r="A432">
        <v>527.7490234375</v>
      </c>
      <c r="B432">
        <v>440.70001220703125</v>
      </c>
    </row>
    <row r="433" spans="1:2" x14ac:dyDescent="0.5">
      <c r="A433">
        <v>527.75897216796875</v>
      </c>
      <c r="B433">
        <v>858.20001220703125</v>
      </c>
    </row>
    <row r="434" spans="1:2" x14ac:dyDescent="0.5">
      <c r="A434">
        <v>527.76898193359375</v>
      </c>
      <c r="B434">
        <v>3819</v>
      </c>
    </row>
    <row r="435" spans="1:2" x14ac:dyDescent="0.5">
      <c r="A435">
        <v>527.77899169921875</v>
      </c>
      <c r="B435">
        <v>17510</v>
      </c>
    </row>
    <row r="436" spans="1:2" x14ac:dyDescent="0.5">
      <c r="A436">
        <v>527.78900146484375</v>
      </c>
      <c r="B436">
        <v>40580</v>
      </c>
    </row>
    <row r="437" spans="1:2" x14ac:dyDescent="0.5">
      <c r="A437">
        <v>527.79901123046875</v>
      </c>
      <c r="B437">
        <v>46220</v>
      </c>
    </row>
    <row r="438" spans="1:2" x14ac:dyDescent="0.5">
      <c r="A438">
        <v>527.80902099609375</v>
      </c>
      <c r="B438">
        <v>26000</v>
      </c>
    </row>
    <row r="439" spans="1:2" x14ac:dyDescent="0.5">
      <c r="A439">
        <v>527.8189697265625</v>
      </c>
      <c r="B439">
        <v>7147</v>
      </c>
    </row>
    <row r="440" spans="1:2" x14ac:dyDescent="0.5">
      <c r="A440">
        <v>527.8289794921875</v>
      </c>
      <c r="B440">
        <v>1392</v>
      </c>
    </row>
    <row r="441" spans="1:2" x14ac:dyDescent="0.5">
      <c r="A441">
        <v>527.8389892578125</v>
      </c>
      <c r="B441">
        <v>513.29998779296875</v>
      </c>
    </row>
    <row r="442" spans="1:2" x14ac:dyDescent="0.5">
      <c r="A442">
        <v>527.8489990234375</v>
      </c>
      <c r="B442">
        <v>409.29998779296875</v>
      </c>
    </row>
    <row r="443" spans="1:2" x14ac:dyDescent="0.5">
      <c r="A443">
        <v>527.8590087890625</v>
      </c>
      <c r="B443">
        <v>359</v>
      </c>
    </row>
    <row r="444" spans="1:2" x14ac:dyDescent="0.5">
      <c r="A444">
        <v>527.8690185546875</v>
      </c>
      <c r="B444">
        <v>259.20001220703125</v>
      </c>
    </row>
    <row r="445" spans="1:2" x14ac:dyDescent="0.5">
      <c r="A445">
        <v>527.8790283203125</v>
      </c>
      <c r="B445">
        <v>184.30000305175781</v>
      </c>
    </row>
    <row r="446" spans="1:2" x14ac:dyDescent="0.5">
      <c r="A446">
        <v>527.88897705078125</v>
      </c>
      <c r="B446">
        <v>150</v>
      </c>
    </row>
    <row r="447" spans="1:2" x14ac:dyDescent="0.5">
      <c r="A447">
        <v>527.89898681640625</v>
      </c>
      <c r="B447">
        <v>165.5</v>
      </c>
    </row>
    <row r="448" spans="1:2" x14ac:dyDescent="0.5">
      <c r="A448">
        <v>527.90899658203125</v>
      </c>
      <c r="B448">
        <v>208.69999694824219</v>
      </c>
    </row>
    <row r="449" spans="1:2" x14ac:dyDescent="0.5">
      <c r="A449">
        <v>527.91900634765625</v>
      </c>
      <c r="B449">
        <v>267</v>
      </c>
    </row>
    <row r="450" spans="1:2" x14ac:dyDescent="0.5">
      <c r="A450">
        <v>527.92901611328125</v>
      </c>
      <c r="B450">
        <v>257.5</v>
      </c>
    </row>
    <row r="451" spans="1:2" x14ac:dyDescent="0.5">
      <c r="A451">
        <v>527.93902587890625</v>
      </c>
      <c r="B451">
        <v>166.30000305175781</v>
      </c>
    </row>
    <row r="452" spans="1:2" x14ac:dyDescent="0.5">
      <c r="A452">
        <v>527.948974609375</v>
      </c>
      <c r="B452">
        <v>125.5</v>
      </c>
    </row>
    <row r="453" spans="1:2" x14ac:dyDescent="0.5">
      <c r="A453">
        <v>527.958984375</v>
      </c>
      <c r="B453">
        <v>117</v>
      </c>
    </row>
    <row r="454" spans="1:2" x14ac:dyDescent="0.5">
      <c r="A454">
        <v>527.969970703125</v>
      </c>
      <c r="B454">
        <v>95</v>
      </c>
    </row>
    <row r="455" spans="1:2" x14ac:dyDescent="0.5">
      <c r="A455">
        <v>527.97998046875</v>
      </c>
      <c r="B455">
        <v>112.5</v>
      </c>
    </row>
    <row r="456" spans="1:2" x14ac:dyDescent="0.5">
      <c r="A456">
        <v>527.989990234375</v>
      </c>
      <c r="B456">
        <v>115.5</v>
      </c>
    </row>
    <row r="457" spans="1:2" x14ac:dyDescent="0.5">
      <c r="A457">
        <v>528</v>
      </c>
      <c r="B457">
        <v>88.75</v>
      </c>
    </row>
    <row r="458" spans="1:2" x14ac:dyDescent="0.5">
      <c r="A458">
        <v>528.010009765625</v>
      </c>
      <c r="B458">
        <v>89.5</v>
      </c>
    </row>
    <row r="459" spans="1:2" x14ac:dyDescent="0.5">
      <c r="A459">
        <v>528.02001953125</v>
      </c>
      <c r="B459">
        <v>74.5</v>
      </c>
    </row>
    <row r="460" spans="1:2" x14ac:dyDescent="0.5">
      <c r="A460">
        <v>528.030029296875</v>
      </c>
      <c r="B460">
        <v>47.5</v>
      </c>
    </row>
    <row r="461" spans="1:2" x14ac:dyDescent="0.5">
      <c r="A461">
        <v>528.03997802734375</v>
      </c>
      <c r="B461">
        <v>39.75</v>
      </c>
    </row>
    <row r="462" spans="1:2" x14ac:dyDescent="0.5">
      <c r="A462">
        <v>528.04998779296875</v>
      </c>
      <c r="B462">
        <v>43.5</v>
      </c>
    </row>
    <row r="463" spans="1:2" x14ac:dyDescent="0.5">
      <c r="A463">
        <v>528.05999755859375</v>
      </c>
      <c r="B463">
        <v>68.75</v>
      </c>
    </row>
    <row r="464" spans="1:2" x14ac:dyDescent="0.5">
      <c r="A464">
        <v>528.07000732421875</v>
      </c>
      <c r="B464">
        <v>84.5</v>
      </c>
    </row>
    <row r="465" spans="1:2" x14ac:dyDescent="0.5">
      <c r="A465">
        <v>528.08001708984375</v>
      </c>
      <c r="B465">
        <v>61</v>
      </c>
    </row>
    <row r="466" spans="1:2" x14ac:dyDescent="0.5">
      <c r="A466">
        <v>528.09002685546875</v>
      </c>
      <c r="B466">
        <v>39</v>
      </c>
    </row>
    <row r="467" spans="1:2" x14ac:dyDescent="0.5">
      <c r="A467">
        <v>528.0999755859375</v>
      </c>
      <c r="B467">
        <v>47.25</v>
      </c>
    </row>
    <row r="468" spans="1:2" x14ac:dyDescent="0.5">
      <c r="A468">
        <v>528.1099853515625</v>
      </c>
      <c r="B468">
        <v>68.75</v>
      </c>
    </row>
    <row r="469" spans="1:2" x14ac:dyDescent="0.5">
      <c r="A469">
        <v>528.1199951171875</v>
      </c>
      <c r="B469">
        <v>79.25</v>
      </c>
    </row>
    <row r="470" spans="1:2" x14ac:dyDescent="0.5">
      <c r="A470">
        <v>528.1300048828125</v>
      </c>
      <c r="B470">
        <v>71</v>
      </c>
    </row>
    <row r="471" spans="1:2" x14ac:dyDescent="0.5">
      <c r="A471">
        <v>528.1400146484375</v>
      </c>
      <c r="B471">
        <v>90.5</v>
      </c>
    </row>
    <row r="472" spans="1:2" x14ac:dyDescent="0.5">
      <c r="A472">
        <v>528.1500244140625</v>
      </c>
      <c r="B472">
        <v>108.30000305175781</v>
      </c>
    </row>
    <row r="473" spans="1:2" x14ac:dyDescent="0.5">
      <c r="A473">
        <v>528.15997314453125</v>
      </c>
      <c r="B473">
        <v>70.75</v>
      </c>
    </row>
    <row r="474" spans="1:2" x14ac:dyDescent="0.5">
      <c r="A474">
        <v>528.16998291015625</v>
      </c>
      <c r="B474">
        <v>45.25</v>
      </c>
    </row>
    <row r="475" spans="1:2" x14ac:dyDescent="0.5">
      <c r="A475">
        <v>528.17999267578125</v>
      </c>
      <c r="B475">
        <v>47</v>
      </c>
    </row>
    <row r="476" spans="1:2" x14ac:dyDescent="0.5">
      <c r="A476">
        <v>528.19000244140625</v>
      </c>
      <c r="B476">
        <v>41</v>
      </c>
    </row>
    <row r="477" spans="1:2" x14ac:dyDescent="0.5">
      <c r="A477">
        <v>528.20001220703125</v>
      </c>
      <c r="B477">
        <v>35.25</v>
      </c>
    </row>
    <row r="478" spans="1:2" x14ac:dyDescent="0.5">
      <c r="A478">
        <v>528.21002197265625</v>
      </c>
      <c r="B478">
        <v>40</v>
      </c>
    </row>
    <row r="479" spans="1:2" x14ac:dyDescent="0.5">
      <c r="A479">
        <v>528.219970703125</v>
      </c>
      <c r="B479">
        <v>75.75</v>
      </c>
    </row>
    <row r="480" spans="1:2" x14ac:dyDescent="0.5">
      <c r="A480">
        <v>528.22998046875</v>
      </c>
      <c r="B480">
        <v>107.69999694824219</v>
      </c>
    </row>
    <row r="481" spans="1:2" x14ac:dyDescent="0.5">
      <c r="A481">
        <v>528.239990234375</v>
      </c>
      <c r="B481">
        <v>103.5</v>
      </c>
    </row>
    <row r="482" spans="1:2" x14ac:dyDescent="0.5">
      <c r="A482">
        <v>528.25</v>
      </c>
      <c r="B482">
        <v>138.80000305175781</v>
      </c>
    </row>
    <row r="483" spans="1:2" x14ac:dyDescent="0.5">
      <c r="A483">
        <v>528.260009765625</v>
      </c>
      <c r="B483">
        <v>368.29998779296875</v>
      </c>
    </row>
    <row r="484" spans="1:2" x14ac:dyDescent="0.5">
      <c r="A484">
        <v>528.27099609375</v>
      </c>
      <c r="B484">
        <v>1676</v>
      </c>
    </row>
    <row r="485" spans="1:2" x14ac:dyDescent="0.5">
      <c r="A485">
        <v>528.281005859375</v>
      </c>
      <c r="B485">
        <v>6605</v>
      </c>
    </row>
    <row r="486" spans="1:2" x14ac:dyDescent="0.5">
      <c r="A486">
        <v>528.291015625</v>
      </c>
      <c r="B486">
        <v>14000</v>
      </c>
    </row>
    <row r="487" spans="1:2" x14ac:dyDescent="0.5">
      <c r="A487">
        <v>528.301025390625</v>
      </c>
      <c r="B487">
        <v>15650</v>
      </c>
    </row>
    <row r="488" spans="1:2" x14ac:dyDescent="0.5">
      <c r="A488">
        <v>528.31097412109375</v>
      </c>
      <c r="B488">
        <v>9500</v>
      </c>
    </row>
    <row r="489" spans="1:2" x14ac:dyDescent="0.5">
      <c r="A489">
        <v>528.32098388671875</v>
      </c>
      <c r="B489">
        <v>3438</v>
      </c>
    </row>
    <row r="490" spans="1:2" x14ac:dyDescent="0.5">
      <c r="A490">
        <v>528.33099365234375</v>
      </c>
      <c r="B490">
        <v>1075</v>
      </c>
    </row>
    <row r="491" spans="1:2" x14ac:dyDescent="0.5">
      <c r="A491">
        <v>528.34100341796875</v>
      </c>
      <c r="B491">
        <v>374.5</v>
      </c>
    </row>
    <row r="492" spans="1:2" x14ac:dyDescent="0.5">
      <c r="A492">
        <v>528.35101318359375</v>
      </c>
      <c r="B492">
        <v>155.5</v>
      </c>
    </row>
    <row r="493" spans="1:2" x14ac:dyDescent="0.5">
      <c r="A493">
        <v>528.36102294921875</v>
      </c>
      <c r="B493">
        <v>126.30000305175781</v>
      </c>
    </row>
    <row r="494" spans="1:2" x14ac:dyDescent="0.5">
      <c r="A494">
        <v>528.3709716796875</v>
      </c>
      <c r="B494">
        <v>106.30000305175781</v>
      </c>
    </row>
    <row r="495" spans="1:2" x14ac:dyDescent="0.5">
      <c r="A495">
        <v>528.3809814453125</v>
      </c>
      <c r="B495">
        <v>81.75</v>
      </c>
    </row>
    <row r="496" spans="1:2" x14ac:dyDescent="0.5">
      <c r="A496">
        <v>528.3909912109375</v>
      </c>
      <c r="B496">
        <v>64.5</v>
      </c>
    </row>
    <row r="497" spans="1:2" x14ac:dyDescent="0.5">
      <c r="A497">
        <v>528.4010009765625</v>
      </c>
      <c r="B497">
        <v>47.25</v>
      </c>
    </row>
    <row r="498" spans="1:2" x14ac:dyDescent="0.5">
      <c r="A498">
        <v>528.4110107421875</v>
      </c>
      <c r="B498">
        <v>49</v>
      </c>
    </row>
    <row r="499" spans="1:2" x14ac:dyDescent="0.5">
      <c r="A499">
        <v>528.4210205078125</v>
      </c>
      <c r="B499">
        <v>51.75</v>
      </c>
    </row>
    <row r="500" spans="1:2" x14ac:dyDescent="0.5">
      <c r="A500">
        <v>528.4310302734375</v>
      </c>
      <c r="B500">
        <v>26.5</v>
      </c>
    </row>
    <row r="501" spans="1:2" x14ac:dyDescent="0.5">
      <c r="A501">
        <v>528.44097900390625</v>
      </c>
      <c r="B501">
        <v>19.25</v>
      </c>
    </row>
    <row r="502" spans="1:2" x14ac:dyDescent="0.5">
      <c r="A502">
        <v>528.45098876953125</v>
      </c>
      <c r="B502">
        <v>36.25</v>
      </c>
    </row>
    <row r="503" spans="1:2" x14ac:dyDescent="0.5">
      <c r="A503">
        <v>528.46099853515625</v>
      </c>
      <c r="B503">
        <v>43</v>
      </c>
    </row>
    <row r="504" spans="1:2" x14ac:dyDescent="0.5">
      <c r="A504">
        <v>528.47100830078125</v>
      </c>
      <c r="B504">
        <v>41.75</v>
      </c>
    </row>
    <row r="505" spans="1:2" x14ac:dyDescent="0.5">
      <c r="A505">
        <v>528.48101806640625</v>
      </c>
      <c r="B505">
        <v>41</v>
      </c>
    </row>
    <row r="506" spans="1:2" x14ac:dyDescent="0.5">
      <c r="A506">
        <v>528.49102783203125</v>
      </c>
      <c r="B506">
        <v>38.5</v>
      </c>
    </row>
    <row r="507" spans="1:2" x14ac:dyDescent="0.5">
      <c r="A507">
        <v>528.5009765625</v>
      </c>
      <c r="B507">
        <v>28.75</v>
      </c>
    </row>
    <row r="508" spans="1:2" x14ac:dyDescent="0.5">
      <c r="A508">
        <v>528.510986328125</v>
      </c>
      <c r="B508">
        <v>22</v>
      </c>
    </row>
    <row r="509" spans="1:2" x14ac:dyDescent="0.5">
      <c r="A509">
        <v>528.52099609375</v>
      </c>
      <c r="B509">
        <v>29.75</v>
      </c>
    </row>
    <row r="510" spans="1:2" x14ac:dyDescent="0.5">
      <c r="A510">
        <v>528.531005859375</v>
      </c>
      <c r="B510">
        <v>41.5</v>
      </c>
    </row>
    <row r="511" spans="1:2" x14ac:dyDescent="0.5">
      <c r="A511">
        <v>528.541015625</v>
      </c>
      <c r="B511">
        <v>49.75</v>
      </c>
    </row>
    <row r="512" spans="1:2" x14ac:dyDescent="0.5">
      <c r="A512">
        <v>528.552001953125</v>
      </c>
      <c r="B512">
        <v>54.75</v>
      </c>
    </row>
    <row r="513" spans="1:2" x14ac:dyDescent="0.5">
      <c r="A513">
        <v>528.56201171875</v>
      </c>
      <c r="B513">
        <v>45.5</v>
      </c>
    </row>
    <row r="514" spans="1:2" x14ac:dyDescent="0.5">
      <c r="A514">
        <v>528.572021484375</v>
      </c>
      <c r="B514">
        <v>27</v>
      </c>
    </row>
    <row r="515" spans="1:2" x14ac:dyDescent="0.5">
      <c r="A515">
        <v>528.58197021484375</v>
      </c>
      <c r="B515">
        <v>22.5</v>
      </c>
    </row>
    <row r="516" spans="1:2" x14ac:dyDescent="0.5">
      <c r="A516">
        <v>528.59197998046875</v>
      </c>
      <c r="B516">
        <v>25.75</v>
      </c>
    </row>
    <row r="517" spans="1:2" x14ac:dyDescent="0.5">
      <c r="A517">
        <v>528.60198974609375</v>
      </c>
      <c r="B517">
        <v>45.5</v>
      </c>
    </row>
    <row r="518" spans="1:2" x14ac:dyDescent="0.5">
      <c r="A518">
        <v>528.61199951171875</v>
      </c>
      <c r="B518">
        <v>86.5</v>
      </c>
    </row>
    <row r="519" spans="1:2" x14ac:dyDescent="0.5">
      <c r="A519">
        <v>528.62200927734375</v>
      </c>
      <c r="B519">
        <v>104.5</v>
      </c>
    </row>
    <row r="520" spans="1:2" x14ac:dyDescent="0.5">
      <c r="A520">
        <v>528.63201904296875</v>
      </c>
      <c r="B520">
        <v>81.25</v>
      </c>
    </row>
    <row r="521" spans="1:2" x14ac:dyDescent="0.5">
      <c r="A521">
        <v>528.64202880859375</v>
      </c>
      <c r="B521">
        <v>48.25</v>
      </c>
    </row>
    <row r="522" spans="1:2" x14ac:dyDescent="0.5">
      <c r="A522">
        <v>528.6519775390625</v>
      </c>
      <c r="B522">
        <v>66</v>
      </c>
    </row>
    <row r="523" spans="1:2" x14ac:dyDescent="0.5">
      <c r="A523">
        <v>528.6619873046875</v>
      </c>
      <c r="B523">
        <v>111.5</v>
      </c>
    </row>
    <row r="524" spans="1:2" x14ac:dyDescent="0.5">
      <c r="A524">
        <v>528.6719970703125</v>
      </c>
      <c r="B524">
        <v>97.75</v>
      </c>
    </row>
    <row r="525" spans="1:2" x14ac:dyDescent="0.5">
      <c r="A525">
        <v>528.6820068359375</v>
      </c>
      <c r="B525">
        <v>50.75</v>
      </c>
    </row>
    <row r="526" spans="1:2" x14ac:dyDescent="0.5">
      <c r="A526">
        <v>528.6920166015625</v>
      </c>
      <c r="B526">
        <v>32.75</v>
      </c>
    </row>
    <row r="527" spans="1:2" x14ac:dyDescent="0.5">
      <c r="A527">
        <v>528.7020263671875</v>
      </c>
      <c r="B527">
        <v>60.5</v>
      </c>
    </row>
    <row r="528" spans="1:2" x14ac:dyDescent="0.5">
      <c r="A528">
        <v>528.71197509765625</v>
      </c>
      <c r="B528">
        <v>101.5</v>
      </c>
    </row>
    <row r="529" spans="1:2" x14ac:dyDescent="0.5">
      <c r="A529">
        <v>528.72198486328125</v>
      </c>
      <c r="B529">
        <v>107.69999694824219</v>
      </c>
    </row>
    <row r="530" spans="1:2" x14ac:dyDescent="0.5">
      <c r="A530">
        <v>528.73199462890625</v>
      </c>
      <c r="B530">
        <v>103.30000305175781</v>
      </c>
    </row>
    <row r="531" spans="1:2" x14ac:dyDescent="0.5">
      <c r="A531">
        <v>528.74200439453125</v>
      </c>
      <c r="B531">
        <v>100.80000305175781</v>
      </c>
    </row>
    <row r="532" spans="1:2" x14ac:dyDescent="0.5">
      <c r="A532">
        <v>528.75201416015625</v>
      </c>
      <c r="B532">
        <v>151.80000305175781</v>
      </c>
    </row>
    <row r="533" spans="1:2" x14ac:dyDescent="0.5">
      <c r="A533">
        <v>528.76202392578125</v>
      </c>
      <c r="B533">
        <v>338.5</v>
      </c>
    </row>
    <row r="534" spans="1:2" x14ac:dyDescent="0.5">
      <c r="A534">
        <v>528.77197265625</v>
      </c>
      <c r="B534">
        <v>830.29998779296875</v>
      </c>
    </row>
    <row r="535" spans="1:2" x14ac:dyDescent="0.5">
      <c r="A535">
        <v>528.781982421875</v>
      </c>
      <c r="B535">
        <v>1978</v>
      </c>
    </row>
    <row r="536" spans="1:2" x14ac:dyDescent="0.5">
      <c r="A536">
        <v>528.7919921875</v>
      </c>
      <c r="B536">
        <v>3613</v>
      </c>
    </row>
    <row r="537" spans="1:2" x14ac:dyDescent="0.5">
      <c r="A537">
        <v>528.802001953125</v>
      </c>
      <c r="B537">
        <v>3996</v>
      </c>
    </row>
    <row r="538" spans="1:2" x14ac:dyDescent="0.5">
      <c r="A538">
        <v>528.81201171875</v>
      </c>
      <c r="B538">
        <v>2383</v>
      </c>
    </row>
    <row r="539" spans="1:2" x14ac:dyDescent="0.5">
      <c r="A539">
        <v>528.822998046875</v>
      </c>
      <c r="B539">
        <v>886</v>
      </c>
    </row>
    <row r="540" spans="1:2" x14ac:dyDescent="0.5">
      <c r="A540">
        <v>528.8330078125</v>
      </c>
      <c r="B540">
        <v>512</v>
      </c>
    </row>
    <row r="541" spans="1:2" x14ac:dyDescent="0.5">
      <c r="A541">
        <v>528.843017578125</v>
      </c>
      <c r="B541">
        <v>412.79998779296875</v>
      </c>
    </row>
    <row r="542" spans="1:2" x14ac:dyDescent="0.5">
      <c r="A542">
        <v>528.85302734375</v>
      </c>
      <c r="B542">
        <v>301.29998779296875</v>
      </c>
    </row>
    <row r="543" spans="1:2" x14ac:dyDescent="0.5">
      <c r="A543">
        <v>528.86297607421875</v>
      </c>
      <c r="B543">
        <v>240.80000305175781</v>
      </c>
    </row>
    <row r="544" spans="1:2" x14ac:dyDescent="0.5">
      <c r="A544">
        <v>528.87298583984375</v>
      </c>
      <c r="B544">
        <v>175.80000305175781</v>
      </c>
    </row>
    <row r="545" spans="1:2" x14ac:dyDescent="0.5">
      <c r="A545">
        <v>528.88299560546875</v>
      </c>
      <c r="B545">
        <v>133.5</v>
      </c>
    </row>
    <row r="546" spans="1:2" x14ac:dyDescent="0.5">
      <c r="A546">
        <v>528.89300537109375</v>
      </c>
      <c r="B546">
        <v>105</v>
      </c>
    </row>
    <row r="547" spans="1:2" x14ac:dyDescent="0.5">
      <c r="A547">
        <v>528.90301513671875</v>
      </c>
      <c r="B547">
        <v>59.25</v>
      </c>
    </row>
    <row r="548" spans="1:2" x14ac:dyDescent="0.5">
      <c r="A548">
        <v>528.91302490234375</v>
      </c>
      <c r="B548">
        <v>56.5</v>
      </c>
    </row>
    <row r="549" spans="1:2" x14ac:dyDescent="0.5">
      <c r="A549">
        <v>528.9229736328125</v>
      </c>
      <c r="B549">
        <v>66.75</v>
      </c>
    </row>
    <row r="550" spans="1:2" x14ac:dyDescent="0.5">
      <c r="A550">
        <v>528.9329833984375</v>
      </c>
      <c r="B550">
        <v>72.75</v>
      </c>
    </row>
    <row r="551" spans="1:2" x14ac:dyDescent="0.5">
      <c r="A551">
        <v>528.9429931640625</v>
      </c>
      <c r="B551">
        <v>89</v>
      </c>
    </row>
    <row r="552" spans="1:2" x14ac:dyDescent="0.5">
      <c r="A552">
        <v>528.9530029296875</v>
      </c>
      <c r="B552">
        <v>79.75</v>
      </c>
    </row>
    <row r="553" spans="1:2" x14ac:dyDescent="0.5">
      <c r="A553">
        <v>528.9630126953125</v>
      </c>
      <c r="B553">
        <v>65.25</v>
      </c>
    </row>
    <row r="554" spans="1:2" x14ac:dyDescent="0.5">
      <c r="A554">
        <v>528.9730224609375</v>
      </c>
      <c r="B554">
        <v>66.25</v>
      </c>
    </row>
    <row r="555" spans="1:2" x14ac:dyDescent="0.5">
      <c r="A555">
        <v>528.98297119140625</v>
      </c>
      <c r="B555">
        <v>59.25</v>
      </c>
    </row>
    <row r="556" spans="1:2" x14ac:dyDescent="0.5">
      <c r="A556">
        <v>528.99298095703125</v>
      </c>
      <c r="B556">
        <v>39</v>
      </c>
    </row>
    <row r="557" spans="1:2" x14ac:dyDescent="0.5">
      <c r="A557">
        <v>529.00299072265625</v>
      </c>
      <c r="B557">
        <v>46.25</v>
      </c>
    </row>
    <row r="558" spans="1:2" x14ac:dyDescent="0.5">
      <c r="A558">
        <v>529.01300048828125</v>
      </c>
      <c r="B558">
        <v>77.75</v>
      </c>
    </row>
    <row r="559" spans="1:2" x14ac:dyDescent="0.5">
      <c r="A559">
        <v>529.02301025390625</v>
      </c>
      <c r="B559">
        <v>69.75</v>
      </c>
    </row>
    <row r="560" spans="1:2" x14ac:dyDescent="0.5">
      <c r="A560">
        <v>529.03302001953125</v>
      </c>
      <c r="B560">
        <v>43.75</v>
      </c>
    </row>
    <row r="561" spans="1:2" x14ac:dyDescent="0.5">
      <c r="A561">
        <v>529.04302978515625</v>
      </c>
      <c r="B561">
        <v>35.5</v>
      </c>
    </row>
    <row r="562" spans="1:2" x14ac:dyDescent="0.5">
      <c r="A562">
        <v>529.052978515625</v>
      </c>
      <c r="B562">
        <v>29.5</v>
      </c>
    </row>
    <row r="563" spans="1:2" x14ac:dyDescent="0.5">
      <c r="A563">
        <v>529.06298828125</v>
      </c>
      <c r="B563">
        <v>22</v>
      </c>
    </row>
    <row r="564" spans="1:2" x14ac:dyDescent="0.5">
      <c r="A564">
        <v>529.072998046875</v>
      </c>
      <c r="B564">
        <v>24.75</v>
      </c>
    </row>
    <row r="565" spans="1:2" x14ac:dyDescent="0.5">
      <c r="A565">
        <v>529.0830078125</v>
      </c>
      <c r="B565">
        <v>33.75</v>
      </c>
    </row>
    <row r="566" spans="1:2" x14ac:dyDescent="0.5">
      <c r="A566">
        <v>529.093994140625</v>
      </c>
      <c r="B566">
        <v>45.75</v>
      </c>
    </row>
    <row r="567" spans="1:2" x14ac:dyDescent="0.5">
      <c r="A567">
        <v>529.10400390625</v>
      </c>
      <c r="B567">
        <v>46.25</v>
      </c>
    </row>
    <row r="568" spans="1:2" x14ac:dyDescent="0.5">
      <c r="A568">
        <v>529.114013671875</v>
      </c>
      <c r="B568">
        <v>22.25</v>
      </c>
    </row>
    <row r="569" spans="1:2" x14ac:dyDescent="0.5">
      <c r="A569">
        <v>529.1240234375</v>
      </c>
      <c r="B569">
        <v>9</v>
      </c>
    </row>
    <row r="570" spans="1:2" x14ac:dyDescent="0.5">
      <c r="A570">
        <v>529.13397216796875</v>
      </c>
      <c r="B570">
        <v>15.75</v>
      </c>
    </row>
    <row r="571" spans="1:2" x14ac:dyDescent="0.5">
      <c r="A571">
        <v>529.14398193359375</v>
      </c>
      <c r="B571">
        <v>17.5</v>
      </c>
    </row>
    <row r="572" spans="1:2" x14ac:dyDescent="0.5">
      <c r="A572">
        <v>529.15399169921875</v>
      </c>
      <c r="B572">
        <v>12.5</v>
      </c>
    </row>
    <row r="573" spans="1:2" x14ac:dyDescent="0.5">
      <c r="A573">
        <v>529.16400146484375</v>
      </c>
      <c r="B573">
        <v>8.5</v>
      </c>
    </row>
    <row r="574" spans="1:2" x14ac:dyDescent="0.5">
      <c r="A574">
        <v>529.17401123046875</v>
      </c>
      <c r="B574">
        <v>9.75</v>
      </c>
    </row>
    <row r="575" spans="1:2" x14ac:dyDescent="0.5">
      <c r="A575">
        <v>529.18402099609375</v>
      </c>
      <c r="B575">
        <v>29.25</v>
      </c>
    </row>
    <row r="576" spans="1:2" x14ac:dyDescent="0.5">
      <c r="A576">
        <v>529.1939697265625</v>
      </c>
      <c r="B576">
        <v>55.25</v>
      </c>
    </row>
    <row r="577" spans="1:2" x14ac:dyDescent="0.5">
      <c r="A577">
        <v>529.2039794921875</v>
      </c>
      <c r="B577">
        <v>50</v>
      </c>
    </row>
    <row r="578" spans="1:2" x14ac:dyDescent="0.5">
      <c r="A578">
        <v>529.2139892578125</v>
      </c>
      <c r="B578">
        <v>23</v>
      </c>
    </row>
    <row r="579" spans="1:2" x14ac:dyDescent="0.5">
      <c r="A579">
        <v>529.2239990234375</v>
      </c>
      <c r="B579">
        <v>19.5</v>
      </c>
    </row>
    <row r="580" spans="1:2" x14ac:dyDescent="0.5">
      <c r="A580">
        <v>529.2340087890625</v>
      </c>
      <c r="B580">
        <v>45.25</v>
      </c>
    </row>
    <row r="581" spans="1:2" x14ac:dyDescent="0.5">
      <c r="A581">
        <v>529.2440185546875</v>
      </c>
      <c r="B581">
        <v>70.5</v>
      </c>
    </row>
    <row r="582" spans="1:2" x14ac:dyDescent="0.5">
      <c r="A582">
        <v>529.2540283203125</v>
      </c>
      <c r="B582">
        <v>115.80000305175781</v>
      </c>
    </row>
    <row r="583" spans="1:2" x14ac:dyDescent="0.5">
      <c r="A583">
        <v>529.26397705078125</v>
      </c>
      <c r="B583">
        <v>183.30000305175781</v>
      </c>
    </row>
    <row r="584" spans="1:2" x14ac:dyDescent="0.5">
      <c r="A584">
        <v>529.27398681640625</v>
      </c>
      <c r="B584">
        <v>215.19999694824219</v>
      </c>
    </row>
    <row r="585" spans="1:2" x14ac:dyDescent="0.5">
      <c r="A585">
        <v>529.28399658203125</v>
      </c>
      <c r="B585">
        <v>361</v>
      </c>
    </row>
    <row r="586" spans="1:2" x14ac:dyDescent="0.5">
      <c r="A586">
        <v>529.29400634765625</v>
      </c>
      <c r="B586">
        <v>699.5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T586"/>
  <sheetViews>
    <sheetView workbookViewId="0">
      <selection activeCell="J9" sqref="J9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51.75</v>
      </c>
      <c r="C1" s="2" t="s">
        <v>21</v>
      </c>
      <c r="D1">
        <v>523.7750244140625</v>
      </c>
      <c r="E1">
        <v>19330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0.11418007338414808</v>
      </c>
      <c r="M1">
        <f>I$7*(L$1*J1) + $I$4</f>
        <v>19353.176630137084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6.1758726078679183E-5</v>
      </c>
      <c r="O1">
        <f>I$10*(N$1*J1) + $I$4</f>
        <v>18.927609119945316</v>
      </c>
      <c r="P1">
        <f>IF(ISNUMBER(D1),SUM(M1,O1)-$I$4,"")</f>
        <v>19372.104239257031</v>
      </c>
      <c r="Q1">
        <f>IF(ISNUMBER(P1),P1-E1,"")</f>
        <v>42.104239257030713</v>
      </c>
      <c r="R1">
        <f>IF(ISNUMBER(P1),Q1*Q1,"")</f>
        <v>1772.7669634132862</v>
      </c>
      <c r="S1">
        <f>IF(ISNUMBER(P1),((IF(P1&gt;E1,I$5*(P1-E1),P1-E1)))^2,"")</f>
        <v>1772.7669634132862</v>
      </c>
      <c r="T1">
        <f>IF(ISNUMBER(P1),(M1*D1),"")</f>
        <v>10136710.561939714</v>
      </c>
    </row>
    <row r="2" spans="1:20" ht="14.7" thickTop="1" x14ac:dyDescent="0.5">
      <c r="A2">
        <v>523.44500732421875</v>
      </c>
      <c r="B2">
        <v>26.25</v>
      </c>
      <c r="C2" s="2" t="s">
        <v>22</v>
      </c>
      <c r="D2">
        <v>524.27398681640625</v>
      </c>
      <c r="E2">
        <v>65800</v>
      </c>
      <c r="F2" s="3" t="s">
        <v>25</v>
      </c>
      <c r="G2" s="4">
        <v>4.63446044921875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0.28902989704087206</v>
      </c>
      <c r="M2">
        <f>I$7*((L$1*J2)+(L$2*J1)) + $I$4</f>
        <v>60620.094430203848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1.2611300099624237E-3</v>
      </c>
      <c r="O2">
        <f>I$10*((N$1*J2)+(N$2*J1)) + $I$4</f>
        <v>397.88158923398345</v>
      </c>
      <c r="P2">
        <f t="shared" ref="P2:P30" si="3">IF(ISNUMBER(D2),SUM(M2,O2)-$I$4,"")</f>
        <v>61017.976019437832</v>
      </c>
      <c r="Q2">
        <f t="shared" ref="Q2:Q30" si="4">IF(ISNUMBER(P2),P2-E2,"")</f>
        <v>-4782.0239805621677</v>
      </c>
      <c r="R2">
        <f t="shared" ref="R2:R30" si="5">IF(ISNUMBER(P2),Q2*Q2,"")</f>
        <v>22867753.350671638</v>
      </c>
      <c r="S2">
        <f t="shared" ref="S2:S30" si="6">IF(ISNUMBER(P2),((IF(P2&gt;E2,I$5*(P2-E2),P2-E2)))^2,"")</f>
        <v>22867753.350671638</v>
      </c>
      <c r="T2">
        <f t="shared" ref="T2:T30" si="7">IF(ISNUMBER(P2),(M2*D2),"")</f>
        <v>31781538.588109992</v>
      </c>
    </row>
    <row r="3" spans="1:20" x14ac:dyDescent="0.5">
      <c r="A3">
        <v>523.45501708984375</v>
      </c>
      <c r="B3">
        <v>4.75</v>
      </c>
      <c r="D3">
        <v>524.77398681640625</v>
      </c>
      <c r="E3">
        <v>84960</v>
      </c>
      <c r="F3" s="7" t="s">
        <v>19</v>
      </c>
      <c r="G3" s="8">
        <f>IF(ISBLANK(G2),"",$G$2*$G$6)</f>
        <v>9.2689208984375</v>
      </c>
      <c r="H3" s="21" t="s">
        <v>435</v>
      </c>
      <c r="I3" s="21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0.31515092287303997</v>
      </c>
      <c r="M3">
        <f>I$7*((L$1*J3)+(L$2*J2)+(L$3*J1)) + $I$4</f>
        <v>86771.167572881619</v>
      </c>
      <c r="N3">
        <f t="shared" si="2"/>
        <v>1.1092891272358397E-2</v>
      </c>
      <c r="O3">
        <f>I$10*((N$1*J3)+(N$2*J2)+(N$3*J1)) + $I$4</f>
        <v>3635.8133557743172</v>
      </c>
      <c r="P3">
        <f t="shared" si="3"/>
        <v>90406.980928655932</v>
      </c>
      <c r="Q3">
        <f t="shared" si="4"/>
        <v>5446.9809286559321</v>
      </c>
      <c r="R3">
        <f t="shared" si="5"/>
        <v>29669601.237141442</v>
      </c>
      <c r="S3">
        <f t="shared" si="6"/>
        <v>29669601.237141442</v>
      </c>
      <c r="T3">
        <f t="shared" si="7"/>
        <v>45535251.547935553</v>
      </c>
    </row>
    <row r="4" spans="1:20" x14ac:dyDescent="0.5">
      <c r="A4">
        <v>523.46502685546875</v>
      </c>
      <c r="B4">
        <v>10.75</v>
      </c>
      <c r="D4">
        <v>525.28497314453125</v>
      </c>
      <c r="E4">
        <v>94840</v>
      </c>
      <c r="F4" s="5" t="s">
        <v>26</v>
      </c>
      <c r="G4" s="6">
        <v>526.189208984375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0.19225759136471621</v>
      </c>
      <c r="M4">
        <f>I$7*((L$1*J4)+(L$2*J3)+(L$3*J2)+(L$4*J1)) + $I$4</f>
        <v>75546.707811417073</v>
      </c>
      <c r="N4">
        <f t="shared" si="2"/>
        <v>5.4590711038822848E-2</v>
      </c>
      <c r="O4">
        <f>I$10*((N$1*J4)+(N$2*J3)+(N$3*J2)+(N$4*J1)) + $I$4</f>
        <v>18852.943051588532</v>
      </c>
      <c r="P4">
        <f t="shared" si="3"/>
        <v>94399.650863005605</v>
      </c>
      <c r="Q4">
        <f t="shared" si="4"/>
        <v>-440.34913699439494</v>
      </c>
      <c r="R4">
        <f t="shared" si="5"/>
        <v>193907.36245170841</v>
      </c>
      <c r="S4">
        <f t="shared" si="6"/>
        <v>193907.36245170841</v>
      </c>
      <c r="T4">
        <f t="shared" si="7"/>
        <v>39683550.383877963</v>
      </c>
    </row>
    <row r="5" spans="1:20" ht="14.7" thickBot="1" x14ac:dyDescent="0.55000000000000004">
      <c r="A5">
        <v>523.4749755859375</v>
      </c>
      <c r="B5">
        <v>37.25</v>
      </c>
      <c r="D5">
        <v>525.78497314453125</v>
      </c>
      <c r="E5">
        <v>108500</v>
      </c>
      <c r="F5" s="9" t="s">
        <v>27</v>
      </c>
      <c r="G5" s="10">
        <f>($G$4-1.00794)*$G$6</f>
        <v>1050.3625379687501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7.1113487151088201E-2</v>
      </c>
      <c r="M5">
        <f>I$7*((L$1*J5)+(L$2*J4)+(L$3*J3)+(L$4*J2)+(L$5*J1)) + $I$4</f>
        <v>45033.549718634888</v>
      </c>
      <c r="N5">
        <f t="shared" si="2"/>
        <v>0.16289070770858197</v>
      </c>
      <c r="O5">
        <f>I$10*((N$1*J5)+(N$2*J4)+(N$3*J3)+(N$4*J2)+(N$5*J1)) + $I$4</f>
        <v>60683.31177452486</v>
      </c>
      <c r="P5">
        <f t="shared" si="3"/>
        <v>105716.86149315975</v>
      </c>
      <c r="Q5">
        <f t="shared" si="4"/>
        <v>-2783.1385068402451</v>
      </c>
      <c r="R5">
        <f t="shared" si="5"/>
        <v>7745859.948256949</v>
      </c>
      <c r="S5">
        <f t="shared" si="6"/>
        <v>7745859.948256949</v>
      </c>
      <c r="T5">
        <f t="shared" si="7"/>
        <v>23677963.729415357</v>
      </c>
    </row>
    <row r="6" spans="1:20" ht="14.7" thickTop="1" x14ac:dyDescent="0.5">
      <c r="A6">
        <v>523.4849853515625</v>
      </c>
      <c r="B6">
        <v>64.25</v>
      </c>
      <c r="D6">
        <v>526.2860107421875</v>
      </c>
      <c r="E6">
        <v>147900</v>
      </c>
      <c r="F6" t="s">
        <v>28</v>
      </c>
      <c r="G6">
        <v>2</v>
      </c>
      <c r="H6" t="s">
        <v>437</v>
      </c>
      <c r="I6">
        <f>SUM(S1:S30)</f>
        <v>193261746.31908697</v>
      </c>
      <c r="J6">
        <f>'hidden params'!J6</f>
        <v>1.5654537401586068E-3</v>
      </c>
      <c r="K6">
        <f t="shared" si="0"/>
        <v>5</v>
      </c>
      <c r="L6">
        <f t="shared" si="1"/>
        <v>1.605663125764711E-2</v>
      </c>
      <c r="M6">
        <f>I$7*((L$1*J6)+(L$2*J5)+(L$3*J4)+(L$4*J3)+(L$5*J2)+(L$6*J1)) + $I$4</f>
        <v>19681.292353919322</v>
      </c>
      <c r="N6">
        <f t="shared" si="2"/>
        <v>0.2966933754361063</v>
      </c>
      <c r="O6">
        <f>I$10*((N$1*J6)+(N$2*J5)+(N$3*J4)+(N$4*J3)+(N$5*J2)+(N$6*J1)) + $I$4</f>
        <v>124484.74080384809</v>
      </c>
      <c r="P6">
        <f t="shared" si="3"/>
        <v>144166.03315776741</v>
      </c>
      <c r="Q6">
        <f t="shared" si="4"/>
        <v>-3733.9668422325922</v>
      </c>
      <c r="R6">
        <f t="shared" si="5"/>
        <v>13942508.378892437</v>
      </c>
      <c r="S6">
        <f t="shared" si="6"/>
        <v>13942508.378892437</v>
      </c>
      <c r="T6">
        <f t="shared" si="7"/>
        <v>10357988.839194916</v>
      </c>
    </row>
    <row r="7" spans="1:20" x14ac:dyDescent="0.5">
      <c r="A7">
        <v>523.4949951171875</v>
      </c>
      <c r="B7">
        <v>53.5</v>
      </c>
      <c r="D7">
        <v>526.7960205078125</v>
      </c>
      <c r="E7">
        <v>158800</v>
      </c>
      <c r="F7" t="s">
        <v>29</v>
      </c>
      <c r="G7" s="11">
        <v>0.10000000149011612</v>
      </c>
      <c r="H7" s="21" t="s">
        <v>438</v>
      </c>
      <c r="I7" s="21">
        <v>169496.97137630265</v>
      </c>
      <c r="J7">
        <f>'hidden params'!J7</f>
        <v>2.2288478874357397E-4</v>
      </c>
      <c r="K7">
        <f t="shared" si="0"/>
        <v>6</v>
      </c>
      <c r="L7">
        <f t="shared" si="1"/>
        <v>2.0829259810958875E-3</v>
      </c>
      <c r="M7">
        <f>I$7*((L$1*J7)+(L$2*J6)+(L$3*J5)+(L$4*J4)+(L$5*J3)+(L$6*J2)+(L$7*J1)) + $I$4</f>
        <v>6620.894199524605</v>
      </c>
      <c r="N7">
        <f t="shared" si="2"/>
        <v>0.31048193304862276</v>
      </c>
      <c r="O7">
        <f>I$10*((N$1*J7)+(N$2*J6)+(N$3*J5)+(N$4*J4)+(N$5*J3)+(N$6*J2)+(N$7*J1)) + $I$4</f>
        <v>160751.10609995248</v>
      </c>
      <c r="P7">
        <f t="shared" si="3"/>
        <v>167372.00029947708</v>
      </c>
      <c r="Q7">
        <f t="shared" si="4"/>
        <v>8572.0002994770766</v>
      </c>
      <c r="R7">
        <f t="shared" si="5"/>
        <v>73479189.134235084</v>
      </c>
      <c r="S7">
        <f t="shared" si="6"/>
        <v>73479189.134235084</v>
      </c>
      <c r="T7">
        <f t="shared" si="7"/>
        <v>3487860.7165128207</v>
      </c>
    </row>
    <row r="8" spans="1:20" x14ac:dyDescent="0.5">
      <c r="A8">
        <v>523.5050048828125</v>
      </c>
      <c r="B8">
        <v>44.5</v>
      </c>
      <c r="D8">
        <v>527.2979736328125</v>
      </c>
      <c r="E8">
        <v>130200</v>
      </c>
      <c r="F8" t="s">
        <v>30</v>
      </c>
      <c r="G8" s="11">
        <v>2.9999999329447746E-2</v>
      </c>
      <c r="H8" s="21" t="s">
        <v>439</v>
      </c>
      <c r="I8" s="21">
        <v>0.2595893329620898</v>
      </c>
      <c r="J8">
        <f>'hidden params'!J8</f>
        <v>2.8200854503395628E-5</v>
      </c>
      <c r="K8">
        <f t="shared" si="0"/>
        <v>7</v>
      </c>
      <c r="L8">
        <f t="shared" si="1"/>
        <v>1.2727883128610111E-4</v>
      </c>
      <c r="M8">
        <f>I$7*((L$1*J8)+(L$2*J7)+(L$3*J6)+(L$4*J5)+(L$5*J4)+(L$6*J3)+(L$7*J2)+(L$8*J1)) + $I$4</f>
        <v>1783.7587060252786</v>
      </c>
      <c r="N8">
        <f t="shared" si="2"/>
        <v>0.15304803436799952</v>
      </c>
      <c r="O8">
        <f>I$10*((N$1*J8)+(N$2*J7)+(N$3*J6)+(N$4*J5)+(N$5*J4)+(N$6*J3)+(N$7*J2)+(N$8*J1)) + $I$4</f>
        <v>125098.11700473448</v>
      </c>
      <c r="P8">
        <f t="shared" si="3"/>
        <v>126881.87571075976</v>
      </c>
      <c r="Q8">
        <f t="shared" si="4"/>
        <v>-3318.124289240237</v>
      </c>
      <c r="R8">
        <f t="shared" si="5"/>
        <v>11009948.798846027</v>
      </c>
      <c r="S8">
        <f t="shared" si="6"/>
        <v>11009948.798846027</v>
      </c>
      <c r="T8">
        <f t="shared" si="7"/>
        <v>940572.35113701713</v>
      </c>
    </row>
    <row r="9" spans="1:20" x14ac:dyDescent="0.5">
      <c r="A9">
        <v>523.5150146484375</v>
      </c>
      <c r="B9">
        <v>50.25</v>
      </c>
      <c r="D9">
        <v>527.79901123046875</v>
      </c>
      <c r="E9">
        <v>61920</v>
      </c>
      <c r="F9" t="s">
        <v>31</v>
      </c>
      <c r="G9">
        <v>6</v>
      </c>
      <c r="H9" t="s">
        <v>445</v>
      </c>
      <c r="I9">
        <f>I3*I8</f>
        <v>1.8742396332321924</v>
      </c>
      <c r="J9">
        <f>'hidden params'!J9</f>
        <v>3.2198967658273084E-6</v>
      </c>
      <c r="K9">
        <f t="shared" si="0"/>
        <v>8</v>
      </c>
      <c r="L9">
        <f t="shared" si="1"/>
        <v>1.2272651508204375E-6</v>
      </c>
      <c r="M9">
        <f>I$7*((L$1*J9)+(L$2*J8)+(L$3*J7)+(L$4*J6)+(L$5*J5)+(L$6*J4)+(L$7*J3)+(L$8*J2)+(L$9*J1)) + $I$4</f>
        <v>398.0802974018336</v>
      </c>
      <c r="N9">
        <f t="shared" si="2"/>
        <v>1.190471658183608E-2</v>
      </c>
      <c r="O9">
        <f>I$10*((N$1*J9)+(N$2*J8)+(N$3*J7)+(N$4*J6)+(N$5*J5)+(N$6*J4)+(N$7*J3)+(N$8*J2)+(N$9*J1)) + $I$4</f>
        <v>56055.840650698097</v>
      </c>
      <c r="P9">
        <f t="shared" si="3"/>
        <v>56453.920948099934</v>
      </c>
      <c r="Q9">
        <f t="shared" si="4"/>
        <v>-5466.0790519000657</v>
      </c>
      <c r="R9">
        <f t="shared" si="5"/>
        <v>29878020.20162072</v>
      </c>
      <c r="S9">
        <f t="shared" si="6"/>
        <v>29878020.20162072</v>
      </c>
      <c r="T9">
        <f t="shared" si="7"/>
        <v>210106.38735901873</v>
      </c>
    </row>
    <row r="10" spans="1:20" x14ac:dyDescent="0.5">
      <c r="A10">
        <v>523.5250244140625</v>
      </c>
      <c r="B10">
        <v>29.75</v>
      </c>
      <c r="D10">
        <v>528.301025390625</v>
      </c>
      <c r="E10">
        <v>19050</v>
      </c>
      <c r="F10" s="2" t="s">
        <v>22</v>
      </c>
      <c r="G10">
        <v>523.78076171875</v>
      </c>
      <c r="H10" s="22" t="s">
        <v>454</v>
      </c>
      <c r="I10" s="22">
        <v>306476.67660488951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75.684553935656183</v>
      </c>
      <c r="N10">
        <f t="shared" si="2"/>
        <v>0</v>
      </c>
      <c r="O10">
        <f>I$10*((N1*J$10)+(N2*J$9)+(N3*J$8)+(N4*J$7)+(N5*J$6)+(N6*J$5)+(N7*J$4)+(N8*J$3)+(N9*J$2)+(N10*J$1)) + $I$4</f>
        <v>17310.163814281972</v>
      </c>
      <c r="P10">
        <f t="shared" si="3"/>
        <v>17385.848368217627</v>
      </c>
      <c r="Q10">
        <f t="shared" si="4"/>
        <v>-1664.1516317823734</v>
      </c>
      <c r="R10">
        <f t="shared" si="5"/>
        <v>2769400.6535639362</v>
      </c>
      <c r="S10">
        <f t="shared" si="6"/>
        <v>2769400.6535639362</v>
      </c>
      <c r="T10">
        <f t="shared" si="7"/>
        <v>39984.227450439226</v>
      </c>
    </row>
    <row r="11" spans="1:20" x14ac:dyDescent="0.5">
      <c r="A11">
        <v>523.53497314453125</v>
      </c>
      <c r="B11">
        <v>20.75</v>
      </c>
      <c r="D11">
        <v>528.802001953125</v>
      </c>
      <c r="E11">
        <v>5144</v>
      </c>
      <c r="F11" s="2" t="s">
        <v>32</v>
      </c>
      <c r="G11">
        <v>528.41522216796875</v>
      </c>
      <c r="H11" s="22" t="s">
        <v>455</v>
      </c>
      <c r="I11" s="22">
        <v>0.73878646615108268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12.533944523032719</v>
      </c>
      <c r="N11">
        <f t="shared" si="2"/>
        <v>0</v>
      </c>
      <c r="O11">
        <f t="shared" ref="O11:O30" si="9">I$10*((N2*J$10)+(N3*J$9)+(N4*J$8)+(N5*J$7)+(N6*J$6)+(N7*J$5)+(N8*J$4)+(N9*J$3)+(N10*J$2)+(N11*J$1)) + $I$4</f>
        <v>4109.2388874759617</v>
      </c>
      <c r="P11">
        <f t="shared" si="3"/>
        <v>4121.7728319989947</v>
      </c>
      <c r="Q11">
        <f t="shared" si="4"/>
        <v>-1022.2271680010053</v>
      </c>
      <c r="R11">
        <f t="shared" si="5"/>
        <v>1044948.3829993556</v>
      </c>
      <c r="S11">
        <f t="shared" si="6"/>
        <v>1044948.3829993556</v>
      </c>
      <c r="T11">
        <f t="shared" si="7"/>
        <v>6627.974956149108</v>
      </c>
    </row>
    <row r="12" spans="1:20" x14ac:dyDescent="0.5">
      <c r="A12">
        <v>523.54498291015625</v>
      </c>
      <c r="B12">
        <v>44.25</v>
      </c>
      <c r="D12">
        <f>D11 + (1/$G$6)</f>
        <v>529.302001953125</v>
      </c>
      <c r="E12">
        <v>0</v>
      </c>
      <c r="F12" t="s">
        <v>33</v>
      </c>
      <c r="G12" t="s">
        <v>34</v>
      </c>
      <c r="H12" t="s">
        <v>459</v>
      </c>
      <c r="I12">
        <f>I11*I22</f>
        <v>5.3340515172791312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1.8385809069956949</v>
      </c>
      <c r="N12">
        <f t="shared" si="2"/>
        <v>0</v>
      </c>
      <c r="O12">
        <f t="shared" si="9"/>
        <v>798.73122371786326</v>
      </c>
      <c r="P12">
        <f t="shared" si="3"/>
        <v>800.56980462485899</v>
      </c>
      <c r="Q12">
        <f t="shared" si="4"/>
        <v>800.56980462485899</v>
      </c>
      <c r="R12">
        <f t="shared" si="5"/>
        <v>640912.01207708486</v>
      </c>
      <c r="S12">
        <f t="shared" si="6"/>
        <v>640912.01207708486</v>
      </c>
      <c r="T12">
        <f t="shared" si="7"/>
        <v>973.16455482561366</v>
      </c>
    </row>
    <row r="13" spans="1:20" x14ac:dyDescent="0.5">
      <c r="A13">
        <v>523.55499267578125</v>
      </c>
      <c r="B13">
        <v>60.5</v>
      </c>
      <c r="D13">
        <f>D12 + (1/$G$6)</f>
        <v>529.802001953125</v>
      </c>
      <c r="E13">
        <v>0</v>
      </c>
      <c r="F13">
        <v>15880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0.24094666092470787</v>
      </c>
      <c r="N13">
        <f t="shared" si="2"/>
        <v>0</v>
      </c>
      <c r="O13">
        <f t="shared" si="9"/>
        <v>132.25791669268449</v>
      </c>
      <c r="P13">
        <f t="shared" si="3"/>
        <v>132.49886335360921</v>
      </c>
      <c r="Q13">
        <f t="shared" si="4"/>
        <v>132.49886335360921</v>
      </c>
      <c r="R13">
        <f t="shared" si="5"/>
        <v>17555.948789998405</v>
      </c>
      <c r="S13">
        <f t="shared" si="6"/>
        <v>17555.948789998405</v>
      </c>
      <c r="T13">
        <f t="shared" si="7"/>
        <v>127.65402332183103</v>
      </c>
    </row>
    <row r="14" spans="1:20" x14ac:dyDescent="0.5">
      <c r="A14">
        <v>523.56500244140625</v>
      </c>
      <c r="B14">
        <v>52.25</v>
      </c>
      <c r="D14">
        <f>D13 + (1/$G$6)</f>
        <v>530.302001953125</v>
      </c>
      <c r="E14">
        <v>0</v>
      </c>
      <c r="F14">
        <v>15880</v>
      </c>
      <c r="H14" s="23"/>
      <c r="I14" s="23"/>
      <c r="J14">
        <f>'hidden params'!J14</f>
        <v>0</v>
      </c>
      <c r="K14">
        <f t="shared" si="0"/>
        <v>13</v>
      </c>
      <c r="L14">
        <f t="shared" si="1"/>
        <v>0</v>
      </c>
      <c r="M14">
        <f t="shared" si="8"/>
        <v>2.7898059619215859E-2</v>
      </c>
      <c r="N14">
        <f t="shared" si="2"/>
        <v>0</v>
      </c>
      <c r="O14">
        <f t="shared" si="9"/>
        <v>19.159143847656328</v>
      </c>
      <c r="P14">
        <f t="shared" si="3"/>
        <v>19.187041907275542</v>
      </c>
      <c r="Q14">
        <f t="shared" si="4"/>
        <v>19.187041907275542</v>
      </c>
      <c r="R14">
        <f t="shared" si="5"/>
        <v>368.14257715154787</v>
      </c>
      <c r="S14">
        <f t="shared" si="6"/>
        <v>368.14257715154787</v>
      </c>
      <c r="T14">
        <f t="shared" si="7"/>
        <v>14.794396866677806</v>
      </c>
    </row>
    <row r="15" spans="1:20" x14ac:dyDescent="0.5">
      <c r="A15">
        <v>523.57501220703125</v>
      </c>
      <c r="B15">
        <v>52.75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2.7047666872702242E-3</v>
      </c>
      <c r="N15">
        <f t="shared" si="2"/>
        <v>0</v>
      </c>
      <c r="O15">
        <f t="shared" si="9"/>
        <v>2.4728813870406712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95.5</v>
      </c>
      <c r="E16">
        <v>0</v>
      </c>
      <c r="F16">
        <v>193261690.53174284</v>
      </c>
      <c r="H16" t="s">
        <v>456</v>
      </c>
      <c r="I16">
        <f>I7/(I7+I10)</f>
        <v>0.35610578882930138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1.9379813055540396E-4</v>
      </c>
      <c r="N16">
        <f t="shared" si="2"/>
        <v>0</v>
      </c>
      <c r="O16">
        <f t="shared" si="9"/>
        <v>0.28585264190424398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105.30000305175781</v>
      </c>
      <c r="E17">
        <v>0</v>
      </c>
      <c r="F17">
        <v>193261690.57120708</v>
      </c>
      <c r="H17" t="s">
        <v>457</v>
      </c>
      <c r="I17">
        <f>I10/(I10+I7)</f>
        <v>0.64389421117069856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7.9088642398366045E-6</v>
      </c>
      <c r="N17">
        <f t="shared" si="2"/>
        <v>0</v>
      </c>
      <c r="O17">
        <f t="shared" si="9"/>
        <v>2.7487308708965041E-2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68</v>
      </c>
      <c r="E18">
        <v>0</v>
      </c>
      <c r="F18">
        <v>193261690.53174496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6.9801526081275094E-8</v>
      </c>
      <c r="N18">
        <f t="shared" si="2"/>
        <v>0</v>
      </c>
      <c r="O18">
        <f t="shared" si="9"/>
        <v>1.2242808689476121E-3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79.75</v>
      </c>
      <c r="E19">
        <v>0</v>
      </c>
      <c r="H19" t="s">
        <v>444</v>
      </c>
      <c r="I19">
        <v>5196.7768115942026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114</v>
      </c>
      <c r="E20">
        <v>0</v>
      </c>
      <c r="F20">
        <v>0.2595893329620898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112.69999694824219</v>
      </c>
      <c r="E21">
        <v>0</v>
      </c>
      <c r="F21">
        <v>0.73878646615108268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80.75</v>
      </c>
      <c r="E22">
        <v>0</v>
      </c>
      <c r="F22">
        <v>169496.97137630265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48.25</v>
      </c>
      <c r="E23">
        <v>0</v>
      </c>
      <c r="F23">
        <v>7.2200180148492263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45.75</v>
      </c>
      <c r="E24">
        <v>0</v>
      </c>
      <c r="F24">
        <v>7.2200180148492263</v>
      </c>
      <c r="H24" t="s">
        <v>446</v>
      </c>
      <c r="I24">
        <v>13350574915.343803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53</v>
      </c>
      <c r="E25">
        <v>0</v>
      </c>
      <c r="H25" t="s">
        <v>452</v>
      </c>
      <c r="I25">
        <v>6133929776.182044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66.5</v>
      </c>
      <c r="E26">
        <v>0</v>
      </c>
      <c r="H26" t="s">
        <v>453</v>
      </c>
      <c r="I26">
        <v>48.8822816829366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86.75</v>
      </c>
      <c r="E27">
        <v>0</v>
      </c>
      <c r="H27" t="s">
        <v>474</v>
      </c>
      <c r="I27">
        <f xml:space="preserve"> 1 + 1.5*EXP(-(I22 * 0.000239 * I19))</f>
        <v>1.0001912342833497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90.5</v>
      </c>
      <c r="E28">
        <v>0</v>
      </c>
      <c r="H28" t="s">
        <v>473</v>
      </c>
      <c r="I28">
        <f>(2^0.5)*(ABS((I3*I8)-I22*I11))/((((I3*I8*(1-I8))+(I22*I11*(1-I11))))^0.5)</f>
        <v>2.9340288276340964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106.69999694824219</v>
      </c>
      <c r="H29" t="s">
        <v>475</v>
      </c>
      <c r="I29">
        <f>(I24-I25)/I25</f>
        <v>1.1765125135902081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161</v>
      </c>
      <c r="H30" t="s">
        <v>476</v>
      </c>
      <c r="I30">
        <f>(I25-I6)/I6</f>
        <v>30.738975213721552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501.5</v>
      </c>
      <c r="H31" t="s">
        <v>477</v>
      </c>
      <c r="I31">
        <f>(0.25* 0.0058*I22*I19)*EXP(-((I17-0.5)^2)/(2*((0.174318)^2)))</f>
        <v>38.696901891710965</v>
      </c>
      <c r="J31">
        <f>'hidden params'!J31</f>
        <v>0</v>
      </c>
    </row>
    <row r="32" spans="1:20" x14ac:dyDescent="0.5">
      <c r="A32">
        <v>523.7449951171875</v>
      </c>
      <c r="B32">
        <v>2135</v>
      </c>
      <c r="H32" t="s">
        <v>500</v>
      </c>
      <c r="I32">
        <f xml:space="preserve"> ($R$69 / 100)^-1</f>
        <v>6.1974430375704648</v>
      </c>
      <c r="J32">
        <f>'hidden params'!J32</f>
        <v>0</v>
      </c>
    </row>
    <row r="33" spans="1:9" x14ac:dyDescent="0.5">
      <c r="A33">
        <v>523.7550048828125</v>
      </c>
      <c r="B33">
        <v>7203</v>
      </c>
      <c r="F33">
        <v>5144</v>
      </c>
      <c r="H33" t="s">
        <v>501</v>
      </c>
      <c r="I33">
        <f xml:space="preserve"> ($R$72 / 100)^-1</f>
        <v>11.237523538144195</v>
      </c>
    </row>
    <row r="34" spans="1:9" x14ac:dyDescent="0.5">
      <c r="A34">
        <v>523.7650146484375</v>
      </c>
      <c r="B34">
        <v>15590</v>
      </c>
    </row>
    <row r="35" spans="1:9" ht="14.7" thickBot="1" x14ac:dyDescent="0.55000000000000004">
      <c r="A35">
        <v>523.7750244140625</v>
      </c>
      <c r="B35">
        <v>19330</v>
      </c>
    </row>
    <row r="36" spans="1:9" x14ac:dyDescent="0.5">
      <c r="A36">
        <v>523.78497314453125</v>
      </c>
      <c r="B36">
        <v>13330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5297</v>
      </c>
      <c r="G37" s="13" t="s">
        <v>462</v>
      </c>
      <c r="H37">
        <f>AVERAGE(K101:K110)</f>
        <v>1.8382883961090273</v>
      </c>
      <c r="I37" s="19">
        <f>STDEV(K101:K110)</f>
        <v>0.17566897182815111</v>
      </c>
    </row>
    <row r="38" spans="1:9" x14ac:dyDescent="0.5">
      <c r="A38">
        <v>523.80499267578125</v>
      </c>
      <c r="B38">
        <v>1657</v>
      </c>
      <c r="G38" s="13" t="s">
        <v>464</v>
      </c>
      <c r="H38">
        <f>AVERAGE(M101:M110)</f>
        <v>5.2729955259292218</v>
      </c>
      <c r="I38" s="19">
        <f>STDEV(M101:M110)</f>
        <v>0.1231812222738308</v>
      </c>
    </row>
    <row r="39" spans="1:9" x14ac:dyDescent="0.5">
      <c r="A39">
        <v>523.81500244140625</v>
      </c>
      <c r="B39">
        <v>807.5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551</v>
      </c>
      <c r="G40" s="13" t="s">
        <v>509</v>
      </c>
      <c r="H40">
        <f>AVERAGE(Q101:Q110)</f>
        <v>0.35175276135930977</v>
      </c>
      <c r="I40" s="19">
        <f>STDEV(Q101:Q110)</f>
        <v>3.2099434056505047E-2</v>
      </c>
    </row>
    <row r="41" spans="1:9" x14ac:dyDescent="0.5">
      <c r="A41">
        <v>523.83502197265625</v>
      </c>
      <c r="B41">
        <v>506.5</v>
      </c>
      <c r="G41" s="13" t="s">
        <v>510</v>
      </c>
      <c r="H41">
        <f>AVERAGE(R101:R110)</f>
        <v>0.64824723864069012</v>
      </c>
      <c r="I41" s="19">
        <f>STDEV(R101:R110)</f>
        <v>3.2099434056505075E-2</v>
      </c>
    </row>
    <row r="42" spans="1:9" ht="14.7" thickBot="1" x14ac:dyDescent="0.55000000000000004">
      <c r="A42">
        <v>523.844970703125</v>
      </c>
      <c r="B42">
        <v>632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557.70001220703125</v>
      </c>
      <c r="F43">
        <v>141.25606101296165</v>
      </c>
    </row>
    <row r="44" spans="1:9" x14ac:dyDescent="0.5">
      <c r="A44">
        <v>523.864990234375</v>
      </c>
      <c r="B44">
        <v>297</v>
      </c>
      <c r="F44">
        <f xml:space="preserve"> $F$51 / 2</f>
        <v>141.25606101296165</v>
      </c>
    </row>
    <row r="45" spans="1:9" x14ac:dyDescent="0.5">
      <c r="A45">
        <v>523.875</v>
      </c>
      <c r="B45">
        <v>119.19999694824219</v>
      </c>
    </row>
    <row r="46" spans="1:9" x14ac:dyDescent="0.5">
      <c r="A46">
        <v>523.885009765625</v>
      </c>
      <c r="B46">
        <v>84</v>
      </c>
    </row>
    <row r="47" spans="1:9" x14ac:dyDescent="0.5">
      <c r="A47">
        <v>523.89501953125</v>
      </c>
      <c r="B47">
        <v>137</v>
      </c>
    </row>
    <row r="48" spans="1:9" x14ac:dyDescent="0.5">
      <c r="A48">
        <v>523.905029296875</v>
      </c>
      <c r="B48">
        <v>176</v>
      </c>
    </row>
    <row r="49" spans="1:16" x14ac:dyDescent="0.5">
      <c r="A49">
        <v>523.91497802734375</v>
      </c>
      <c r="B49">
        <v>140.30000305175781</v>
      </c>
    </row>
    <row r="50" spans="1:16" x14ac:dyDescent="0.5">
      <c r="A50">
        <v>523.92498779296875</v>
      </c>
      <c r="B50">
        <v>106</v>
      </c>
      <c r="E50" t="s">
        <v>440</v>
      </c>
      <c r="F50">
        <f>MEDIAN(F54:F69)</f>
        <v>172.5</v>
      </c>
    </row>
    <row r="51" spans="1:16" x14ac:dyDescent="0.5">
      <c r="A51">
        <v>523.93499755859375</v>
      </c>
      <c r="B51">
        <v>98.75</v>
      </c>
      <c r="E51" t="s">
        <v>441</v>
      </c>
      <c r="F51">
        <f>AVERAGE(F54:F69)</f>
        <v>282.5121220259233</v>
      </c>
    </row>
    <row r="52" spans="1:16" x14ac:dyDescent="0.5">
      <c r="A52">
        <v>523.94500732421875</v>
      </c>
      <c r="B52">
        <v>86.25</v>
      </c>
      <c r="E52" t="s">
        <v>442</v>
      </c>
      <c r="F52">
        <f>SUM(E$1:E$13)</f>
        <v>896444</v>
      </c>
    </row>
    <row r="53" spans="1:16" x14ac:dyDescent="0.5">
      <c r="A53">
        <v>523.95501708984375</v>
      </c>
      <c r="B53">
        <v>74.5</v>
      </c>
      <c r="E53" t="s">
        <v>443</v>
      </c>
      <c r="F53">
        <f>ABS(F52/F50)</f>
        <v>5196.7768115942026</v>
      </c>
    </row>
    <row r="54" spans="1:16" x14ac:dyDescent="0.5">
      <c r="A54">
        <v>523.96502685546875</v>
      </c>
      <c r="B54">
        <v>101.30000305175781</v>
      </c>
      <c r="F54">
        <f>AVERAGE(B1:B10)</f>
        <v>37.299999999999997</v>
      </c>
    </row>
    <row r="55" spans="1:16" x14ac:dyDescent="0.5">
      <c r="A55">
        <v>523.9749755859375</v>
      </c>
      <c r="B55">
        <v>131</v>
      </c>
      <c r="F55">
        <v>60.75</v>
      </c>
    </row>
    <row r="56" spans="1:16" x14ac:dyDescent="0.5">
      <c r="A56">
        <v>523.9849853515625</v>
      </c>
      <c r="B56">
        <v>123.19999694824219</v>
      </c>
      <c r="F56">
        <v>132.30000305175781</v>
      </c>
    </row>
    <row r="57" spans="1:16" x14ac:dyDescent="0.5">
      <c r="A57">
        <v>523.9949951171875</v>
      </c>
      <c r="B57">
        <v>113.5</v>
      </c>
      <c r="F57">
        <v>179.30000305175781</v>
      </c>
    </row>
    <row r="58" spans="1:16" x14ac:dyDescent="0.5">
      <c r="A58">
        <v>524.0050048828125</v>
      </c>
      <c r="B58">
        <v>101.80000305175781</v>
      </c>
      <c r="F58">
        <v>113.5</v>
      </c>
    </row>
    <row r="59" spans="1:16" x14ac:dyDescent="0.5">
      <c r="A59">
        <v>524.0150146484375</v>
      </c>
      <c r="B59">
        <v>88.75</v>
      </c>
      <c r="F59">
        <v>178.80000305175781</v>
      </c>
    </row>
    <row r="60" spans="1:16" x14ac:dyDescent="0.5">
      <c r="A60">
        <v>524.0250244140625</v>
      </c>
      <c r="B60">
        <v>60.75</v>
      </c>
      <c r="F60">
        <v>190.80000305175781</v>
      </c>
    </row>
    <row r="61" spans="1:16" x14ac:dyDescent="0.5">
      <c r="A61">
        <v>524.03497314453125</v>
      </c>
      <c r="B61">
        <v>27.5</v>
      </c>
      <c r="F61">
        <v>239.5</v>
      </c>
    </row>
    <row r="62" spans="1:16" x14ac:dyDescent="0.5">
      <c r="A62">
        <v>524.04498291015625</v>
      </c>
      <c r="B62">
        <v>18.25</v>
      </c>
      <c r="F62">
        <v>172.5</v>
      </c>
    </row>
    <row r="63" spans="1:16" x14ac:dyDescent="0.5">
      <c r="A63">
        <v>524.05499267578125</v>
      </c>
      <c r="B63">
        <v>18.75</v>
      </c>
      <c r="F63">
        <v>60</v>
      </c>
    </row>
    <row r="64" spans="1:16" x14ac:dyDescent="0.5">
      <c r="A64">
        <v>524.06500244140625</v>
      </c>
      <c r="B64">
        <v>24</v>
      </c>
      <c r="F64">
        <v>87.75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41</v>
      </c>
      <c r="F65">
        <v>94.75</v>
      </c>
      <c r="I65" t="s">
        <v>493</v>
      </c>
      <c r="L65">
        <v>0.99777893201582024</v>
      </c>
      <c r="M65">
        <v>0.99019082833162797</v>
      </c>
      <c r="N65">
        <v>0.99949856767327905</v>
      </c>
      <c r="O65">
        <v>0.99556279717463092</v>
      </c>
      <c r="P65">
        <v>0.99278954540877518</v>
      </c>
    </row>
    <row r="66" spans="1:20" x14ac:dyDescent="0.5">
      <c r="A66">
        <v>524.08502197265625</v>
      </c>
      <c r="B66">
        <v>76.25</v>
      </c>
      <c r="F66">
        <v>1223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112.69999694824219</v>
      </c>
      <c r="F67">
        <v>1223</v>
      </c>
      <c r="I67" t="s">
        <v>478</v>
      </c>
      <c r="J67">
        <v>7.2200179100036621</v>
      </c>
      <c r="K67">
        <v>7.8013208757662058</v>
      </c>
      <c r="L67">
        <v>0.92548659707508174</v>
      </c>
      <c r="M67">
        <v>2.3060041352041671</v>
      </c>
      <c r="N67">
        <v>-10.769860289567804</v>
      </c>
      <c r="O67">
        <v>25.209896109575126</v>
      </c>
      <c r="P67">
        <v>0.38178270042231732</v>
      </c>
      <c r="Q67" s="12" t="s">
        <v>492</v>
      </c>
      <c r="R67">
        <v>108.05126764238524</v>
      </c>
      <c r="S67">
        <v>0.98554928036815248</v>
      </c>
      <c r="T67" s="12" t="s">
        <v>492</v>
      </c>
    </row>
    <row r="68" spans="1:20" x14ac:dyDescent="0.5">
      <c r="A68">
        <v>524.10400390625</v>
      </c>
      <c r="B68">
        <v>111</v>
      </c>
      <c r="F68">
        <f>AVERAGE(B$576:B$586)</f>
        <v>244.43181818181819</v>
      </c>
      <c r="I68" t="s">
        <v>479</v>
      </c>
      <c r="J68">
        <v>0.2595893329620898</v>
      </c>
      <c r="K68">
        <v>0.24037646840835541</v>
      </c>
      <c r="L68">
        <v>1.079928225424692</v>
      </c>
      <c r="M68">
        <v>2.3060041352041671</v>
      </c>
      <c r="N68">
        <v>-0.29471979719335162</v>
      </c>
      <c r="O68">
        <v>0.81389846311753122</v>
      </c>
      <c r="P68">
        <v>0.31165301186585093</v>
      </c>
      <c r="Q68" s="12" t="s">
        <v>492</v>
      </c>
      <c r="R68">
        <v>92.598746514541787</v>
      </c>
      <c r="S68">
        <v>0.96944146117698315</v>
      </c>
      <c r="T68" s="12" t="s">
        <v>492</v>
      </c>
    </row>
    <row r="69" spans="1:20" x14ac:dyDescent="0.5">
      <c r="A69">
        <v>524.114990234375</v>
      </c>
      <c r="B69">
        <v>79.5</v>
      </c>
      <c r="I69" t="s">
        <v>480</v>
      </c>
      <c r="J69">
        <v>169496.97137630265</v>
      </c>
      <c r="K69">
        <v>27349.500487341182</v>
      </c>
      <c r="L69">
        <v>6.1974430375704648</v>
      </c>
      <c r="M69">
        <v>2.3060041352041671</v>
      </c>
      <c r="N69">
        <v>106428.9101567255</v>
      </c>
      <c r="O69">
        <v>232565.03259587981</v>
      </c>
      <c r="P69">
        <v>2.6015206385920946E-4</v>
      </c>
      <c r="Q69" t="s">
        <v>486</v>
      </c>
      <c r="R69">
        <v>16.135686829838491</v>
      </c>
      <c r="S69">
        <v>9.8546282374423182E-3</v>
      </c>
      <c r="T69" t="s">
        <v>486</v>
      </c>
    </row>
    <row r="70" spans="1:20" x14ac:dyDescent="0.5">
      <c r="A70">
        <v>524.125</v>
      </c>
      <c r="B70">
        <v>76.25</v>
      </c>
      <c r="I70" t="s">
        <v>481</v>
      </c>
      <c r="J70">
        <v>7.2200179100036621</v>
      </c>
      <c r="K70">
        <v>0.25101223473695855</v>
      </c>
      <c r="L70">
        <v>28.763609541063541</v>
      </c>
      <c r="M70">
        <v>2.3060041352041671</v>
      </c>
      <c r="N70">
        <v>6.6411826587133964</v>
      </c>
      <c r="O70">
        <v>7.7988531612939278</v>
      </c>
      <c r="P70">
        <v>2.3090030712828972E-9</v>
      </c>
      <c r="Q70" t="s">
        <v>486</v>
      </c>
      <c r="R70">
        <v>3.4766151256933826</v>
      </c>
      <c r="S70">
        <v>1.2425331068159538E-7</v>
      </c>
      <c r="T70" t="s">
        <v>486</v>
      </c>
    </row>
    <row r="71" spans="1:20" x14ac:dyDescent="0.5">
      <c r="A71">
        <v>524.135009765625</v>
      </c>
      <c r="B71">
        <v>81.25</v>
      </c>
      <c r="I71" t="s">
        <v>482</v>
      </c>
      <c r="J71">
        <v>0.73878646615108268</v>
      </c>
      <c r="K71">
        <v>3.722934023949017E-2</v>
      </c>
      <c r="L71">
        <v>19.844199800442123</v>
      </c>
      <c r="M71">
        <v>2.3060041352041671</v>
      </c>
      <c r="N71">
        <v>0.6529354536078954</v>
      </c>
      <c r="O71">
        <v>0.82463747869426995</v>
      </c>
      <c r="P71">
        <v>4.3321172917789636E-8</v>
      </c>
      <c r="Q71" t="s">
        <v>486</v>
      </c>
      <c r="R71">
        <v>5.0392558533789824</v>
      </c>
      <c r="S71">
        <v>2.2829839186086884E-6</v>
      </c>
      <c r="T71" t="s">
        <v>486</v>
      </c>
    </row>
    <row r="72" spans="1:20" x14ac:dyDescent="0.5">
      <c r="A72">
        <v>524.14398193359375</v>
      </c>
      <c r="B72">
        <v>48</v>
      </c>
      <c r="I72" t="s">
        <v>483</v>
      </c>
      <c r="J72">
        <v>306476.67660488951</v>
      </c>
      <c r="K72">
        <v>27272.6170997193</v>
      </c>
      <c r="L72">
        <v>11.237523538144195</v>
      </c>
      <c r="M72">
        <v>2.3060041352041671</v>
      </c>
      <c r="N72">
        <v>243585.90879509691</v>
      </c>
      <c r="O72">
        <v>369367.4444146821</v>
      </c>
      <c r="P72">
        <v>3.5299511900974069E-6</v>
      </c>
      <c r="Q72" t="s">
        <v>486</v>
      </c>
      <c r="R72">
        <v>8.8987577788437147</v>
      </c>
      <c r="S72">
        <v>1.713994314924554E-4</v>
      </c>
      <c r="T72" t="s">
        <v>486</v>
      </c>
    </row>
    <row r="73" spans="1:20" x14ac:dyDescent="0.5">
      <c r="A73">
        <v>524.15399169921875</v>
      </c>
      <c r="B73">
        <v>21.25</v>
      </c>
    </row>
    <row r="74" spans="1:20" x14ac:dyDescent="0.5">
      <c r="A74">
        <v>524.16400146484375</v>
      </c>
      <c r="B74">
        <v>34.25</v>
      </c>
    </row>
    <row r="75" spans="1:20" x14ac:dyDescent="0.5">
      <c r="A75">
        <v>524.17401123046875</v>
      </c>
      <c r="B75">
        <v>72.25</v>
      </c>
    </row>
    <row r="76" spans="1:20" x14ac:dyDescent="0.5">
      <c r="A76">
        <v>524.18402099609375</v>
      </c>
      <c r="B76">
        <v>113</v>
      </c>
    </row>
    <row r="77" spans="1:20" x14ac:dyDescent="0.5">
      <c r="A77">
        <v>524.1939697265625</v>
      </c>
      <c r="B77">
        <v>132.5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146</v>
      </c>
      <c r="I78">
        <f>MIN(I32:I34)</f>
        <v>6.1974430375704648</v>
      </c>
      <c r="J78">
        <f>I30</f>
        <v>30.738975213721552</v>
      </c>
      <c r="K78">
        <f>I28</f>
        <v>2.9340288276340964</v>
      </c>
    </row>
    <row r="79" spans="1:20" x14ac:dyDescent="0.5">
      <c r="A79">
        <v>524.2139892578125</v>
      </c>
      <c r="B79">
        <v>157.5</v>
      </c>
      <c r="I79">
        <f>8</f>
        <v>8</v>
      </c>
      <c r="J79">
        <f>J80*2</f>
        <v>77.39380378342193</v>
      </c>
      <c r="K79">
        <v>2</v>
      </c>
    </row>
    <row r="80" spans="1:20" x14ac:dyDescent="0.5">
      <c r="A80">
        <v>524.2239990234375</v>
      </c>
      <c r="B80">
        <v>178</v>
      </c>
      <c r="I80">
        <f>4</f>
        <v>4</v>
      </c>
      <c r="J80">
        <f>I31</f>
        <v>38.696901891710965</v>
      </c>
      <c r="K80">
        <v>1.5</v>
      </c>
    </row>
    <row r="81" spans="1:11" x14ac:dyDescent="0.5">
      <c r="A81">
        <v>524.2340087890625</v>
      </c>
      <c r="B81">
        <v>397</v>
      </c>
      <c r="I81">
        <f>2</f>
        <v>2</v>
      </c>
      <c r="J81">
        <f>J80/2</f>
        <v>19.348450945855483</v>
      </c>
      <c r="K81">
        <v>1</v>
      </c>
    </row>
    <row r="82" spans="1:11" x14ac:dyDescent="0.5">
      <c r="A82">
        <v>524.2440185546875</v>
      </c>
      <c r="B82">
        <v>1944</v>
      </c>
    </row>
    <row r="83" spans="1:11" x14ac:dyDescent="0.5">
      <c r="A83">
        <v>524.2540283203125</v>
      </c>
      <c r="B83">
        <v>12230</v>
      </c>
    </row>
    <row r="84" spans="1:11" x14ac:dyDescent="0.5">
      <c r="A84">
        <v>524.26397705078125</v>
      </c>
      <c r="B84">
        <v>41240</v>
      </c>
    </row>
    <row r="85" spans="1:11" x14ac:dyDescent="0.5">
      <c r="A85">
        <v>524.27398681640625</v>
      </c>
      <c r="B85">
        <v>65800</v>
      </c>
    </row>
    <row r="86" spans="1:11" x14ac:dyDescent="0.5">
      <c r="A86">
        <v>524.28399658203125</v>
      </c>
      <c r="B86">
        <v>51370</v>
      </c>
    </row>
    <row r="87" spans="1:11" x14ac:dyDescent="0.5">
      <c r="A87">
        <v>524.29400634765625</v>
      </c>
      <c r="B87">
        <v>19050</v>
      </c>
    </row>
    <row r="88" spans="1:11" x14ac:dyDescent="0.5">
      <c r="A88">
        <v>524.30401611328125</v>
      </c>
      <c r="B88">
        <v>3240</v>
      </c>
    </row>
    <row r="89" spans="1:11" x14ac:dyDescent="0.5">
      <c r="A89">
        <v>524.31402587890625</v>
      </c>
      <c r="B89">
        <v>613.79998779296875</v>
      </c>
      <c r="I89">
        <v>6133929776.182044</v>
      </c>
    </row>
    <row r="90" spans="1:11" x14ac:dyDescent="0.5">
      <c r="A90">
        <v>524.323974609375</v>
      </c>
      <c r="B90">
        <v>485.29998779296875</v>
      </c>
      <c r="H90" t="s">
        <v>505</v>
      </c>
      <c r="I90">
        <f>((MIN(I24:I25)-I6)/(I98-I97))/((I6/(I96-I98)))</f>
        <v>40.985300284962072</v>
      </c>
    </row>
    <row r="91" spans="1:11" x14ac:dyDescent="0.5">
      <c r="A91">
        <v>524.333984375</v>
      </c>
      <c r="B91">
        <v>817.79998779296875</v>
      </c>
      <c r="H91" t="s">
        <v>506</v>
      </c>
      <c r="I91">
        <f>_xlfn.F.DIST(I90,I96-I97,I96-I98,FALSE)</f>
        <v>6.9222505328831048E-5</v>
      </c>
    </row>
    <row r="92" spans="1:11" x14ac:dyDescent="0.5">
      <c r="A92">
        <v>524.343994140625</v>
      </c>
      <c r="B92">
        <v>1110</v>
      </c>
      <c r="I92">
        <f>ROUND(I91,3-(1+INT(LOG10(I91))))</f>
        <v>6.9200000000000002E-5</v>
      </c>
    </row>
    <row r="93" spans="1:11" x14ac:dyDescent="0.5">
      <c r="A93">
        <v>524.35400390625</v>
      </c>
      <c r="B93">
        <v>913.5</v>
      </c>
    </row>
    <row r="94" spans="1:11" x14ac:dyDescent="0.5">
      <c r="A94">
        <v>524.364013671875</v>
      </c>
      <c r="B94">
        <v>532.5</v>
      </c>
    </row>
    <row r="95" spans="1:11" x14ac:dyDescent="0.5">
      <c r="A95">
        <v>524.3740234375</v>
      </c>
      <c r="B95">
        <v>296</v>
      </c>
      <c r="I95" t="e">
        <f>ROUND(I94,3-(1+INT(LOG10(I94))))</f>
        <v>#NUM!</v>
      </c>
    </row>
    <row r="96" spans="1:11" x14ac:dyDescent="0.5">
      <c r="A96">
        <v>524.38397216796875</v>
      </c>
      <c r="B96">
        <v>170.19999694824219</v>
      </c>
      <c r="H96" t="s">
        <v>504</v>
      </c>
      <c r="I96">
        <v>11</v>
      </c>
    </row>
    <row r="97" spans="1:19" x14ac:dyDescent="0.5">
      <c r="A97">
        <v>524.39398193359375</v>
      </c>
      <c r="B97">
        <v>134.69999694824219</v>
      </c>
      <c r="H97" t="s">
        <v>23</v>
      </c>
      <c r="I97">
        <v>4</v>
      </c>
      <c r="J97" t="s">
        <v>468</v>
      </c>
      <c r="K97">
        <f>AVERAGE(K101:K120)</f>
        <v>1.8382883961090273</v>
      </c>
      <c r="L97">
        <f t="shared" ref="L97:P97" si="10">AVERAGE(L101:L120)</f>
        <v>164193.24034747126</v>
      </c>
      <c r="M97">
        <f t="shared" si="10"/>
        <v>5.2729955259292218</v>
      </c>
      <c r="N97">
        <f t="shared" si="10"/>
        <v>302663.37753919128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144.19999694824219</v>
      </c>
      <c r="H98" t="s">
        <v>24</v>
      </c>
      <c r="I98">
        <v>7</v>
      </c>
      <c r="J98" t="s">
        <v>469</v>
      </c>
      <c r="K98">
        <f>K99/AVERAGE(K101:K120)</f>
        <v>9.5561160153095112E-2</v>
      </c>
      <c r="L98">
        <f t="shared" ref="L98:P98" si="11">L99/AVERAGE(L101:L120)</f>
        <v>9.3348140251083581E-2</v>
      </c>
      <c r="M98">
        <f t="shared" si="11"/>
        <v>2.3360767455254661E-2</v>
      </c>
      <c r="N98">
        <f t="shared" si="11"/>
        <v>5.7493923164933812E-2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134.69999694824219</v>
      </c>
      <c r="H99" t="s">
        <v>1</v>
      </c>
      <c r="I99">
        <v>10</v>
      </c>
      <c r="J99" t="s">
        <v>460</v>
      </c>
      <c r="K99">
        <f>STDEV(K101:K120)</f>
        <v>0.17566897182815111</v>
      </c>
      <c r="L99">
        <f t="shared" ref="L99:P99" si="12">STDEV(L101:L120)</f>
        <v>15327.133628235622</v>
      </c>
      <c r="M99">
        <f t="shared" si="12"/>
        <v>0.1231812222738308</v>
      </c>
      <c r="N99">
        <f t="shared" si="12"/>
        <v>17401.304973077618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123.19999694824219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127.80000305175781</v>
      </c>
      <c r="J101">
        <v>1</v>
      </c>
      <c r="K101">
        <v>1.9358327550461287</v>
      </c>
      <c r="L101">
        <v>170960.88566888607</v>
      </c>
      <c r="M101">
        <v>5.2852749175757605</v>
      </c>
      <c r="N101">
        <v>282496.15822647937</v>
      </c>
      <c r="Q101">
        <f>L101/SUM(P101,N101,L101)</f>
        <v>0.37701671629195166</v>
      </c>
      <c r="R101">
        <f>N101/SUM(P101,N101,L101)</f>
        <v>0.62298328370804834</v>
      </c>
      <c r="S101">
        <f>P101/SUM(P101,N101,L101)</f>
        <v>0</v>
      </c>
    </row>
    <row r="102" spans="1:19" x14ac:dyDescent="0.5">
      <c r="A102">
        <v>524.4439697265625</v>
      </c>
      <c r="B102">
        <v>126</v>
      </c>
      <c r="J102">
        <v>2</v>
      </c>
      <c r="K102">
        <v>1.4282251343065147</v>
      </c>
      <c r="L102">
        <v>141988.80364715023</v>
      </c>
      <c r="M102">
        <v>5.1176044347324021</v>
      </c>
      <c r="N102">
        <v>340881.69518210937</v>
      </c>
      <c r="Q102">
        <f t="shared" ref="Q102:Q120" si="13">L102/SUM(P102,N102,L102)</f>
        <v>0.29405151897125259</v>
      </c>
      <c r="R102">
        <f t="shared" ref="R102:R120" si="14">N102/SUM(P102,N102,L102)</f>
        <v>0.70594848102874741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110.69999694824219</v>
      </c>
      <c r="J103">
        <v>3</v>
      </c>
      <c r="K103">
        <v>1.8281345209742186</v>
      </c>
      <c r="L103">
        <v>167519.77602914601</v>
      </c>
      <c r="M103">
        <v>5.3405593386254049</v>
      </c>
      <c r="N103">
        <v>299733.96086636605</v>
      </c>
      <c r="Q103">
        <f t="shared" si="13"/>
        <v>0.35851992782800796</v>
      </c>
      <c r="R103">
        <f t="shared" si="14"/>
        <v>0.64148007217199199</v>
      </c>
      <c r="S103">
        <f t="shared" si="15"/>
        <v>0</v>
      </c>
    </row>
    <row r="104" spans="1:19" x14ac:dyDescent="0.5">
      <c r="A104">
        <v>524.4639892578125</v>
      </c>
      <c r="B104">
        <v>144.19999694824219</v>
      </c>
      <c r="J104">
        <v>4</v>
      </c>
      <c r="K104">
        <v>1.6792574500190347</v>
      </c>
      <c r="L104">
        <v>138410.43583604952</v>
      </c>
      <c r="M104">
        <v>5.076500855088276</v>
      </c>
      <c r="N104">
        <v>319221.35148270242</v>
      </c>
      <c r="Q104">
        <f t="shared" si="13"/>
        <v>0.30244934830028147</v>
      </c>
      <c r="R104">
        <f t="shared" si="14"/>
        <v>0.69755065169971864</v>
      </c>
      <c r="S104">
        <f t="shared" si="15"/>
        <v>0</v>
      </c>
    </row>
    <row r="105" spans="1:19" x14ac:dyDescent="0.5">
      <c r="A105">
        <v>524.4739990234375</v>
      </c>
      <c r="B105">
        <v>222.30000305175781</v>
      </c>
      <c r="J105">
        <v>5</v>
      </c>
      <c r="K105">
        <v>1.7902252758798802</v>
      </c>
      <c r="L105">
        <v>154791.04214472594</v>
      </c>
      <c r="M105">
        <v>5.3055460190355967</v>
      </c>
      <c r="N105">
        <v>293137.57953299728</v>
      </c>
      <c r="Q105">
        <f t="shared" si="13"/>
        <v>0.34557077769434297</v>
      </c>
      <c r="R105">
        <f t="shared" si="14"/>
        <v>0.65442922230565703</v>
      </c>
      <c r="S105">
        <f t="shared" si="15"/>
        <v>0</v>
      </c>
    </row>
    <row r="106" spans="1:19" x14ac:dyDescent="0.5">
      <c r="A106">
        <v>524.4840087890625</v>
      </c>
      <c r="B106">
        <v>207</v>
      </c>
      <c r="J106">
        <v>6</v>
      </c>
      <c r="K106">
        <v>1.9352525234154212</v>
      </c>
      <c r="L106">
        <v>175921.01997527861</v>
      </c>
      <c r="M106">
        <v>5.1723858566848362</v>
      </c>
      <c r="N106">
        <v>304794.45295578119</v>
      </c>
      <c r="Q106">
        <f t="shared" si="13"/>
        <v>0.36595664146743151</v>
      </c>
      <c r="R106">
        <f t="shared" si="14"/>
        <v>0.63404335853256855</v>
      </c>
      <c r="S106">
        <f t="shared" si="15"/>
        <v>0</v>
      </c>
    </row>
    <row r="107" spans="1:19" x14ac:dyDescent="0.5">
      <c r="A107">
        <v>524.4940185546875</v>
      </c>
      <c r="B107">
        <v>120.5</v>
      </c>
      <c r="J107">
        <v>7</v>
      </c>
      <c r="K107">
        <v>1.8924834534438402</v>
      </c>
      <c r="L107">
        <v>188923.29359561752</v>
      </c>
      <c r="M107">
        <v>5.4196660306534676</v>
      </c>
      <c r="N107">
        <v>283284.65692630515</v>
      </c>
      <c r="Q107">
        <f t="shared" si="13"/>
        <v>0.40008494856303056</v>
      </c>
      <c r="R107">
        <f t="shared" si="14"/>
        <v>0.59991505143696944</v>
      </c>
      <c r="S107">
        <f t="shared" si="15"/>
        <v>0</v>
      </c>
    </row>
    <row r="108" spans="1:19" x14ac:dyDescent="0.5">
      <c r="A108">
        <v>524.5040283203125</v>
      </c>
      <c r="B108">
        <v>98.5</v>
      </c>
      <c r="J108">
        <v>8</v>
      </c>
      <c r="K108">
        <v>2.013301667904873</v>
      </c>
      <c r="L108">
        <v>170015.75584673707</v>
      </c>
      <c r="M108">
        <v>5.2298514766742636</v>
      </c>
      <c r="N108">
        <v>293215.84729629493</v>
      </c>
      <c r="Q108">
        <f t="shared" si="13"/>
        <v>0.36702106396277395</v>
      </c>
      <c r="R108">
        <f t="shared" si="14"/>
        <v>0.63297893603722599</v>
      </c>
      <c r="S108">
        <f t="shared" si="15"/>
        <v>0</v>
      </c>
    </row>
    <row r="109" spans="1:19" x14ac:dyDescent="0.5">
      <c r="A109">
        <v>524.51397705078125</v>
      </c>
      <c r="B109">
        <v>115.80000305175781</v>
      </c>
      <c r="J109">
        <v>9</v>
      </c>
      <c r="K109">
        <v>2.0059315196513805</v>
      </c>
      <c r="L109">
        <v>163904.41935481934</v>
      </c>
      <c r="M109">
        <v>5.4485147354845944</v>
      </c>
      <c r="N109">
        <v>303391.39631798811</v>
      </c>
      <c r="Q109">
        <f t="shared" si="13"/>
        <v>0.35075088168472368</v>
      </c>
      <c r="R109">
        <f t="shared" si="14"/>
        <v>0.64924911831527632</v>
      </c>
      <c r="S109">
        <f t="shared" si="15"/>
        <v>0</v>
      </c>
    </row>
    <row r="110" spans="1:19" x14ac:dyDescent="0.5">
      <c r="A110">
        <v>524.52398681640625</v>
      </c>
      <c r="B110">
        <v>132.30000305175781</v>
      </c>
      <c r="J110">
        <v>10</v>
      </c>
      <c r="K110">
        <v>1.8742396604489824</v>
      </c>
      <c r="L110">
        <v>169496.97137630265</v>
      </c>
      <c r="M110">
        <v>5.3340515947376153</v>
      </c>
      <c r="N110">
        <v>306476.67660488951</v>
      </c>
      <c r="Q110">
        <f t="shared" si="13"/>
        <v>0.35610578882930138</v>
      </c>
      <c r="R110">
        <f t="shared" si="14"/>
        <v>0.64389421117069856</v>
      </c>
      <c r="S110">
        <f t="shared" si="15"/>
        <v>0</v>
      </c>
    </row>
    <row r="111" spans="1:19" x14ac:dyDescent="0.5">
      <c r="A111">
        <v>524.53399658203125</v>
      </c>
      <c r="B111">
        <v>133.30000305175781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135.30000305175781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145.19999694824219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113.5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114.5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152.80000305175781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143.80000305175781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125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155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187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168</v>
      </c>
    </row>
    <row r="122" spans="1:19" x14ac:dyDescent="0.5">
      <c r="A122">
        <v>524.64398193359375</v>
      </c>
      <c r="B122">
        <v>120</v>
      </c>
    </row>
    <row r="123" spans="1:19" x14ac:dyDescent="0.5">
      <c r="A123">
        <v>524.65399169921875</v>
      </c>
      <c r="B123">
        <v>112.30000305175781</v>
      </c>
    </row>
    <row r="124" spans="1:19" x14ac:dyDescent="0.5">
      <c r="A124">
        <v>524.66400146484375</v>
      </c>
      <c r="B124">
        <v>163.5</v>
      </c>
    </row>
    <row r="125" spans="1:19" x14ac:dyDescent="0.5">
      <c r="A125">
        <v>524.67401123046875</v>
      </c>
      <c r="B125">
        <v>165.30000305175781</v>
      </c>
    </row>
    <row r="126" spans="1:19" x14ac:dyDescent="0.5">
      <c r="A126">
        <v>524.68402099609375</v>
      </c>
      <c r="B126">
        <v>136.30000305175781</v>
      </c>
    </row>
    <row r="127" spans="1:19" x14ac:dyDescent="0.5">
      <c r="A127">
        <v>524.6939697265625</v>
      </c>
      <c r="B127">
        <v>199.80000305175781</v>
      </c>
    </row>
    <row r="128" spans="1:19" x14ac:dyDescent="0.5">
      <c r="A128">
        <v>524.7039794921875</v>
      </c>
      <c r="B128">
        <v>262.5</v>
      </c>
    </row>
    <row r="129" spans="1:2" x14ac:dyDescent="0.5">
      <c r="A129">
        <v>524.7139892578125</v>
      </c>
      <c r="B129">
        <v>256.70001220703125</v>
      </c>
    </row>
    <row r="130" spans="1:2" x14ac:dyDescent="0.5">
      <c r="A130">
        <v>524.7239990234375</v>
      </c>
      <c r="B130">
        <v>282.79998779296875</v>
      </c>
    </row>
    <row r="131" spans="1:2" x14ac:dyDescent="0.5">
      <c r="A131">
        <v>524.7340087890625</v>
      </c>
      <c r="B131">
        <v>351</v>
      </c>
    </row>
    <row r="132" spans="1:2" x14ac:dyDescent="0.5">
      <c r="A132">
        <v>524.7440185546875</v>
      </c>
      <c r="B132">
        <v>1454</v>
      </c>
    </row>
    <row r="133" spans="1:2" x14ac:dyDescent="0.5">
      <c r="A133">
        <v>524.7540283203125</v>
      </c>
      <c r="B133">
        <v>9382</v>
      </c>
    </row>
    <row r="134" spans="1:2" x14ac:dyDescent="0.5">
      <c r="A134">
        <v>524.76397705078125</v>
      </c>
      <c r="B134">
        <v>41720</v>
      </c>
    </row>
    <row r="135" spans="1:2" x14ac:dyDescent="0.5">
      <c r="A135">
        <v>524.77398681640625</v>
      </c>
      <c r="B135">
        <v>84960</v>
      </c>
    </row>
    <row r="136" spans="1:2" x14ac:dyDescent="0.5">
      <c r="A136">
        <v>524.78399658203125</v>
      </c>
      <c r="B136">
        <v>82070</v>
      </c>
    </row>
    <row r="137" spans="1:2" x14ac:dyDescent="0.5">
      <c r="A137">
        <v>524.79400634765625</v>
      </c>
      <c r="B137">
        <v>37550</v>
      </c>
    </row>
    <row r="138" spans="1:2" x14ac:dyDescent="0.5">
      <c r="A138">
        <v>524.80401611328125</v>
      </c>
      <c r="B138">
        <v>7917</v>
      </c>
    </row>
    <row r="139" spans="1:2" x14ac:dyDescent="0.5">
      <c r="A139">
        <v>524.81402587890625</v>
      </c>
      <c r="B139">
        <v>1486</v>
      </c>
    </row>
    <row r="140" spans="1:2" x14ac:dyDescent="0.5">
      <c r="A140">
        <v>524.823974609375</v>
      </c>
      <c r="B140">
        <v>936.70001220703125</v>
      </c>
    </row>
    <row r="141" spans="1:2" x14ac:dyDescent="0.5">
      <c r="A141">
        <v>524.833984375</v>
      </c>
      <c r="B141">
        <v>1302</v>
      </c>
    </row>
    <row r="142" spans="1:2" x14ac:dyDescent="0.5">
      <c r="A142">
        <v>524.843994140625</v>
      </c>
      <c r="B142">
        <v>1623</v>
      </c>
    </row>
    <row r="143" spans="1:2" x14ac:dyDescent="0.5">
      <c r="A143">
        <v>524.85400390625</v>
      </c>
      <c r="B143">
        <v>1526</v>
      </c>
    </row>
    <row r="144" spans="1:2" x14ac:dyDescent="0.5">
      <c r="A144">
        <v>524.864013671875</v>
      </c>
      <c r="B144">
        <v>1046</v>
      </c>
    </row>
    <row r="145" spans="1:2" x14ac:dyDescent="0.5">
      <c r="A145">
        <v>524.8740234375</v>
      </c>
      <c r="B145">
        <v>577</v>
      </c>
    </row>
    <row r="146" spans="1:2" x14ac:dyDescent="0.5">
      <c r="A146">
        <v>524.88397216796875</v>
      </c>
      <c r="B146">
        <v>385</v>
      </c>
    </row>
    <row r="147" spans="1:2" x14ac:dyDescent="0.5">
      <c r="A147">
        <v>524.89398193359375</v>
      </c>
      <c r="B147">
        <v>332.5</v>
      </c>
    </row>
    <row r="148" spans="1:2" x14ac:dyDescent="0.5">
      <c r="A148">
        <v>524.90399169921875</v>
      </c>
      <c r="B148">
        <v>278.79998779296875</v>
      </c>
    </row>
    <row r="149" spans="1:2" x14ac:dyDescent="0.5">
      <c r="A149">
        <v>524.91400146484375</v>
      </c>
      <c r="B149">
        <v>243.80000305175781</v>
      </c>
    </row>
    <row r="150" spans="1:2" x14ac:dyDescent="0.5">
      <c r="A150">
        <v>524.92401123046875</v>
      </c>
      <c r="B150">
        <v>199.80000305175781</v>
      </c>
    </row>
    <row r="151" spans="1:2" x14ac:dyDescent="0.5">
      <c r="A151">
        <v>524.93402099609375</v>
      </c>
      <c r="B151">
        <v>131.5</v>
      </c>
    </row>
    <row r="152" spans="1:2" x14ac:dyDescent="0.5">
      <c r="A152">
        <v>524.9439697265625</v>
      </c>
      <c r="B152">
        <v>119.80000305175781</v>
      </c>
    </row>
    <row r="153" spans="1:2" x14ac:dyDescent="0.5">
      <c r="A153">
        <v>524.9539794921875</v>
      </c>
      <c r="B153">
        <v>180.5</v>
      </c>
    </row>
    <row r="154" spans="1:2" x14ac:dyDescent="0.5">
      <c r="A154">
        <v>524.9639892578125</v>
      </c>
      <c r="B154">
        <v>220.5</v>
      </c>
    </row>
    <row r="155" spans="1:2" x14ac:dyDescent="0.5">
      <c r="A155">
        <v>524.9739990234375</v>
      </c>
      <c r="B155">
        <v>218</v>
      </c>
    </row>
    <row r="156" spans="1:2" x14ac:dyDescent="0.5">
      <c r="A156">
        <v>524.9840087890625</v>
      </c>
      <c r="B156">
        <v>205</v>
      </c>
    </row>
    <row r="157" spans="1:2" x14ac:dyDescent="0.5">
      <c r="A157">
        <v>524.9940185546875</v>
      </c>
      <c r="B157">
        <v>198.19999694824219</v>
      </c>
    </row>
    <row r="158" spans="1:2" x14ac:dyDescent="0.5">
      <c r="A158">
        <v>525.0040283203125</v>
      </c>
      <c r="B158">
        <v>197.80000305175781</v>
      </c>
    </row>
    <row r="159" spans="1:2" x14ac:dyDescent="0.5">
      <c r="A159">
        <v>525.01397705078125</v>
      </c>
      <c r="B159">
        <v>182.69999694824219</v>
      </c>
    </row>
    <row r="160" spans="1:2" x14ac:dyDescent="0.5">
      <c r="A160">
        <v>525.02398681640625</v>
      </c>
      <c r="B160">
        <v>179.30000305175781</v>
      </c>
    </row>
    <row r="161" spans="1:2" x14ac:dyDescent="0.5">
      <c r="A161">
        <v>525.03399658203125</v>
      </c>
      <c r="B161">
        <v>159.30000305175781</v>
      </c>
    </row>
    <row r="162" spans="1:2" x14ac:dyDescent="0.5">
      <c r="A162">
        <v>525.04400634765625</v>
      </c>
      <c r="B162">
        <v>102.5</v>
      </c>
    </row>
    <row r="163" spans="1:2" x14ac:dyDescent="0.5">
      <c r="A163">
        <v>525.05401611328125</v>
      </c>
      <c r="B163">
        <v>51</v>
      </c>
    </row>
    <row r="164" spans="1:2" x14ac:dyDescent="0.5">
      <c r="A164">
        <v>525.06402587890625</v>
      </c>
      <c r="B164">
        <v>34.25</v>
      </c>
    </row>
    <row r="165" spans="1:2" x14ac:dyDescent="0.5">
      <c r="A165">
        <v>525.073974609375</v>
      </c>
      <c r="B165">
        <v>85.25</v>
      </c>
    </row>
    <row r="166" spans="1:2" x14ac:dyDescent="0.5">
      <c r="A166">
        <v>525.083984375</v>
      </c>
      <c r="B166">
        <v>160.69999694824219</v>
      </c>
    </row>
    <row r="167" spans="1:2" x14ac:dyDescent="0.5">
      <c r="A167">
        <v>525.093994140625</v>
      </c>
      <c r="B167">
        <v>167.30000305175781</v>
      </c>
    </row>
    <row r="168" spans="1:2" x14ac:dyDescent="0.5">
      <c r="A168">
        <v>525.10400390625</v>
      </c>
      <c r="B168">
        <v>118</v>
      </c>
    </row>
    <row r="169" spans="1:2" x14ac:dyDescent="0.5">
      <c r="A169">
        <v>525.114013671875</v>
      </c>
      <c r="B169">
        <v>94.75</v>
      </c>
    </row>
    <row r="170" spans="1:2" x14ac:dyDescent="0.5">
      <c r="A170">
        <v>525.1240234375</v>
      </c>
      <c r="B170">
        <v>99</v>
      </c>
    </row>
    <row r="171" spans="1:2" x14ac:dyDescent="0.5">
      <c r="A171">
        <v>525.13397216796875</v>
      </c>
      <c r="B171">
        <v>108.5</v>
      </c>
    </row>
    <row r="172" spans="1:2" x14ac:dyDescent="0.5">
      <c r="A172">
        <v>525.14398193359375</v>
      </c>
      <c r="B172">
        <v>141.5</v>
      </c>
    </row>
    <row r="173" spans="1:2" x14ac:dyDescent="0.5">
      <c r="A173">
        <v>525.15399169921875</v>
      </c>
      <c r="B173">
        <v>182</v>
      </c>
    </row>
    <row r="174" spans="1:2" x14ac:dyDescent="0.5">
      <c r="A174">
        <v>525.16400146484375</v>
      </c>
      <c r="B174">
        <v>238.80000305175781</v>
      </c>
    </row>
    <row r="175" spans="1:2" x14ac:dyDescent="0.5">
      <c r="A175">
        <v>525.17401123046875</v>
      </c>
      <c r="B175">
        <v>264.29998779296875</v>
      </c>
    </row>
    <row r="176" spans="1:2" x14ac:dyDescent="0.5">
      <c r="A176">
        <v>525.18499755859375</v>
      </c>
      <c r="B176">
        <v>205.5</v>
      </c>
    </row>
    <row r="177" spans="1:2" x14ac:dyDescent="0.5">
      <c r="A177">
        <v>525.19500732421875</v>
      </c>
      <c r="B177">
        <v>167.30000305175781</v>
      </c>
    </row>
    <row r="178" spans="1:2" x14ac:dyDescent="0.5">
      <c r="A178">
        <v>525.2039794921875</v>
      </c>
      <c r="B178">
        <v>190.80000305175781</v>
      </c>
    </row>
    <row r="179" spans="1:2" x14ac:dyDescent="0.5">
      <c r="A179">
        <v>525.2139892578125</v>
      </c>
      <c r="B179">
        <v>236.80000305175781</v>
      </c>
    </row>
    <row r="180" spans="1:2" x14ac:dyDescent="0.5">
      <c r="A180">
        <v>525.2239990234375</v>
      </c>
      <c r="B180">
        <v>303.5</v>
      </c>
    </row>
    <row r="181" spans="1:2" x14ac:dyDescent="0.5">
      <c r="A181">
        <v>525.2340087890625</v>
      </c>
      <c r="B181">
        <v>436.20001220703125</v>
      </c>
    </row>
    <row r="182" spans="1:2" x14ac:dyDescent="0.5">
      <c r="A182">
        <v>525.2449951171875</v>
      </c>
      <c r="B182">
        <v>1146</v>
      </c>
    </row>
    <row r="183" spans="1:2" x14ac:dyDescent="0.5">
      <c r="A183">
        <v>525.2550048828125</v>
      </c>
      <c r="B183">
        <v>6073</v>
      </c>
    </row>
    <row r="184" spans="1:2" x14ac:dyDescent="0.5">
      <c r="A184">
        <v>525.2650146484375</v>
      </c>
      <c r="B184">
        <v>31580</v>
      </c>
    </row>
    <row r="185" spans="1:2" x14ac:dyDescent="0.5">
      <c r="A185">
        <v>525.2750244140625</v>
      </c>
      <c r="B185">
        <v>79700</v>
      </c>
    </row>
    <row r="186" spans="1:2" x14ac:dyDescent="0.5">
      <c r="A186">
        <v>525.28497314453125</v>
      </c>
      <c r="B186">
        <v>94840</v>
      </c>
    </row>
    <row r="187" spans="1:2" x14ac:dyDescent="0.5">
      <c r="A187">
        <v>525.29400634765625</v>
      </c>
      <c r="B187">
        <v>53130</v>
      </c>
    </row>
    <row r="188" spans="1:2" x14ac:dyDescent="0.5">
      <c r="A188">
        <v>525.30499267578125</v>
      </c>
      <c r="B188">
        <v>13420</v>
      </c>
    </row>
    <row r="189" spans="1:2" x14ac:dyDescent="0.5">
      <c r="A189">
        <v>525.31500244140625</v>
      </c>
      <c r="B189">
        <v>2277</v>
      </c>
    </row>
    <row r="190" spans="1:2" x14ac:dyDescent="0.5">
      <c r="A190">
        <v>525.32501220703125</v>
      </c>
      <c r="B190">
        <v>654.5</v>
      </c>
    </row>
    <row r="191" spans="1:2" x14ac:dyDescent="0.5">
      <c r="A191">
        <v>525.33502197265625</v>
      </c>
      <c r="B191">
        <v>598.5</v>
      </c>
    </row>
    <row r="192" spans="1:2" x14ac:dyDescent="0.5">
      <c r="A192">
        <v>525.344970703125</v>
      </c>
      <c r="B192">
        <v>941</v>
      </c>
    </row>
    <row r="193" spans="1:2" x14ac:dyDescent="0.5">
      <c r="A193">
        <v>525.35498046875</v>
      </c>
      <c r="B193">
        <v>878</v>
      </c>
    </row>
    <row r="194" spans="1:2" x14ac:dyDescent="0.5">
      <c r="A194">
        <v>525.364990234375</v>
      </c>
      <c r="B194">
        <v>498.20001220703125</v>
      </c>
    </row>
    <row r="195" spans="1:2" x14ac:dyDescent="0.5">
      <c r="A195">
        <v>525.375</v>
      </c>
      <c r="B195">
        <v>283.5</v>
      </c>
    </row>
    <row r="196" spans="1:2" x14ac:dyDescent="0.5">
      <c r="A196">
        <v>525.385009765625</v>
      </c>
      <c r="B196">
        <v>237.5</v>
      </c>
    </row>
    <row r="197" spans="1:2" x14ac:dyDescent="0.5">
      <c r="A197">
        <v>525.39501953125</v>
      </c>
      <c r="B197">
        <v>234.80000305175781</v>
      </c>
    </row>
    <row r="198" spans="1:2" x14ac:dyDescent="0.5">
      <c r="A198">
        <v>525.405029296875</v>
      </c>
      <c r="B198">
        <v>255.80000305175781</v>
      </c>
    </row>
    <row r="199" spans="1:2" x14ac:dyDescent="0.5">
      <c r="A199">
        <v>525.41497802734375</v>
      </c>
      <c r="B199">
        <v>216.5</v>
      </c>
    </row>
    <row r="200" spans="1:2" x14ac:dyDescent="0.5">
      <c r="A200">
        <v>525.42498779296875</v>
      </c>
      <c r="B200">
        <v>109.30000305175781</v>
      </c>
    </row>
    <row r="201" spans="1:2" x14ac:dyDescent="0.5">
      <c r="A201">
        <v>525.43499755859375</v>
      </c>
      <c r="B201">
        <v>74.25</v>
      </c>
    </row>
    <row r="202" spans="1:2" x14ac:dyDescent="0.5">
      <c r="A202">
        <v>525.44500732421875</v>
      </c>
      <c r="B202">
        <v>120</v>
      </c>
    </row>
    <row r="203" spans="1:2" x14ac:dyDescent="0.5">
      <c r="A203">
        <v>525.45501708984375</v>
      </c>
      <c r="B203">
        <v>181.69999694824219</v>
      </c>
    </row>
    <row r="204" spans="1:2" x14ac:dyDescent="0.5">
      <c r="A204">
        <v>525.46502685546875</v>
      </c>
      <c r="B204">
        <v>210.5</v>
      </c>
    </row>
    <row r="205" spans="1:2" x14ac:dyDescent="0.5">
      <c r="A205">
        <v>525.4749755859375</v>
      </c>
      <c r="B205">
        <v>170.19999694824219</v>
      </c>
    </row>
    <row r="206" spans="1:2" x14ac:dyDescent="0.5">
      <c r="A206">
        <v>525.4849853515625</v>
      </c>
      <c r="B206">
        <v>136.5</v>
      </c>
    </row>
    <row r="207" spans="1:2" x14ac:dyDescent="0.5">
      <c r="A207">
        <v>525.4949951171875</v>
      </c>
      <c r="B207">
        <v>135.69999694824219</v>
      </c>
    </row>
    <row r="208" spans="1:2" x14ac:dyDescent="0.5">
      <c r="A208">
        <v>525.5050048828125</v>
      </c>
      <c r="B208">
        <v>119.80000305175781</v>
      </c>
    </row>
    <row r="209" spans="1:2" x14ac:dyDescent="0.5">
      <c r="A209">
        <v>525.5150146484375</v>
      </c>
      <c r="B209">
        <v>106.69999694824219</v>
      </c>
    </row>
    <row r="210" spans="1:2" x14ac:dyDescent="0.5">
      <c r="A210">
        <v>525.5250244140625</v>
      </c>
      <c r="B210">
        <v>102.5</v>
      </c>
    </row>
    <row r="211" spans="1:2" x14ac:dyDescent="0.5">
      <c r="A211">
        <v>525.53497314453125</v>
      </c>
      <c r="B211">
        <v>113.5</v>
      </c>
    </row>
    <row r="212" spans="1:2" x14ac:dyDescent="0.5">
      <c r="A212">
        <v>525.54498291015625</v>
      </c>
      <c r="B212">
        <v>124.19999694824219</v>
      </c>
    </row>
    <row r="213" spans="1:2" x14ac:dyDescent="0.5">
      <c r="A213">
        <v>525.55499267578125</v>
      </c>
      <c r="B213">
        <v>114.30000305175781</v>
      </c>
    </row>
    <row r="214" spans="1:2" x14ac:dyDescent="0.5">
      <c r="A214">
        <v>525.56500244140625</v>
      </c>
      <c r="B214">
        <v>136</v>
      </c>
    </row>
    <row r="215" spans="1:2" x14ac:dyDescent="0.5">
      <c r="A215">
        <v>525.57501220703125</v>
      </c>
      <c r="B215">
        <v>185</v>
      </c>
    </row>
    <row r="216" spans="1:2" x14ac:dyDescent="0.5">
      <c r="A216">
        <v>525.58502197265625</v>
      </c>
      <c r="B216">
        <v>250.5</v>
      </c>
    </row>
    <row r="217" spans="1:2" x14ac:dyDescent="0.5">
      <c r="A217">
        <v>525.594970703125</v>
      </c>
      <c r="B217">
        <v>261.20001220703125</v>
      </c>
    </row>
    <row r="218" spans="1:2" x14ac:dyDescent="0.5">
      <c r="A218">
        <v>525.60498046875</v>
      </c>
      <c r="B218">
        <v>148.19999694824219</v>
      </c>
    </row>
    <row r="219" spans="1:2" x14ac:dyDescent="0.5">
      <c r="A219">
        <v>525.614990234375</v>
      </c>
      <c r="B219">
        <v>70</v>
      </c>
    </row>
    <row r="220" spans="1:2" x14ac:dyDescent="0.5">
      <c r="A220">
        <v>525.625</v>
      </c>
      <c r="B220">
        <v>103.30000305175781</v>
      </c>
    </row>
    <row r="221" spans="1:2" x14ac:dyDescent="0.5">
      <c r="A221">
        <v>525.635009765625</v>
      </c>
      <c r="B221">
        <v>152.30000305175781</v>
      </c>
    </row>
    <row r="222" spans="1:2" x14ac:dyDescent="0.5">
      <c r="A222">
        <v>525.64501953125</v>
      </c>
      <c r="B222">
        <v>182</v>
      </c>
    </row>
    <row r="223" spans="1:2" x14ac:dyDescent="0.5">
      <c r="A223">
        <v>525.655029296875</v>
      </c>
      <c r="B223">
        <v>215.80000305175781</v>
      </c>
    </row>
    <row r="224" spans="1:2" x14ac:dyDescent="0.5">
      <c r="A224">
        <v>525.66497802734375</v>
      </c>
      <c r="B224">
        <v>230.80000305175781</v>
      </c>
    </row>
    <row r="225" spans="1:2" x14ac:dyDescent="0.5">
      <c r="A225">
        <v>525.67498779296875</v>
      </c>
      <c r="B225">
        <v>181.69999694824219</v>
      </c>
    </row>
    <row r="226" spans="1:2" x14ac:dyDescent="0.5">
      <c r="A226">
        <v>525.68499755859375</v>
      </c>
      <c r="B226">
        <v>144.80000305175781</v>
      </c>
    </row>
    <row r="227" spans="1:2" x14ac:dyDescent="0.5">
      <c r="A227">
        <v>525.69500732421875</v>
      </c>
      <c r="B227">
        <v>192</v>
      </c>
    </row>
    <row r="228" spans="1:2" x14ac:dyDescent="0.5">
      <c r="A228">
        <v>525.70501708984375</v>
      </c>
      <c r="B228">
        <v>209</v>
      </c>
    </row>
    <row r="229" spans="1:2" x14ac:dyDescent="0.5">
      <c r="A229">
        <v>525.71502685546875</v>
      </c>
      <c r="B229">
        <v>200</v>
      </c>
    </row>
    <row r="230" spans="1:2" x14ac:dyDescent="0.5">
      <c r="A230">
        <v>525.7249755859375</v>
      </c>
      <c r="B230">
        <v>303</v>
      </c>
    </row>
    <row r="231" spans="1:2" x14ac:dyDescent="0.5">
      <c r="A231">
        <v>525.7349853515625</v>
      </c>
      <c r="B231">
        <v>437.5</v>
      </c>
    </row>
    <row r="232" spans="1:2" x14ac:dyDescent="0.5">
      <c r="A232">
        <v>525.7449951171875</v>
      </c>
      <c r="B232">
        <v>752</v>
      </c>
    </row>
    <row r="233" spans="1:2" x14ac:dyDescent="0.5">
      <c r="A233">
        <v>525.7550048828125</v>
      </c>
      <c r="B233">
        <v>3304</v>
      </c>
    </row>
    <row r="234" spans="1:2" x14ac:dyDescent="0.5">
      <c r="A234">
        <v>525.7650146484375</v>
      </c>
      <c r="B234">
        <v>22280</v>
      </c>
    </row>
    <row r="235" spans="1:2" x14ac:dyDescent="0.5">
      <c r="A235">
        <v>525.7750244140625</v>
      </c>
      <c r="B235">
        <v>73540</v>
      </c>
    </row>
    <row r="236" spans="1:2" x14ac:dyDescent="0.5">
      <c r="A236">
        <v>525.78497314453125</v>
      </c>
      <c r="B236">
        <v>108500</v>
      </c>
    </row>
    <row r="237" spans="1:2" x14ac:dyDescent="0.5">
      <c r="A237">
        <v>525.79498291015625</v>
      </c>
      <c r="B237">
        <v>74330</v>
      </c>
    </row>
    <row r="238" spans="1:2" x14ac:dyDescent="0.5">
      <c r="A238">
        <v>525.80499267578125</v>
      </c>
      <c r="B238">
        <v>22630</v>
      </c>
    </row>
    <row r="239" spans="1:2" x14ac:dyDescent="0.5">
      <c r="A239">
        <v>525.81500244140625</v>
      </c>
      <c r="B239">
        <v>3249</v>
      </c>
    </row>
    <row r="240" spans="1:2" x14ac:dyDescent="0.5">
      <c r="A240">
        <v>525.82501220703125</v>
      </c>
      <c r="B240">
        <v>755.5</v>
      </c>
    </row>
    <row r="241" spans="1:2" x14ac:dyDescent="0.5">
      <c r="A241">
        <v>525.83502197265625</v>
      </c>
      <c r="B241">
        <v>591.5</v>
      </c>
    </row>
    <row r="242" spans="1:2" x14ac:dyDescent="0.5">
      <c r="A242">
        <v>525.844970703125</v>
      </c>
      <c r="B242">
        <v>858.79998779296875</v>
      </c>
    </row>
    <row r="243" spans="1:2" x14ac:dyDescent="0.5">
      <c r="A243">
        <v>525.85498046875</v>
      </c>
      <c r="B243">
        <v>1012</v>
      </c>
    </row>
    <row r="244" spans="1:2" x14ac:dyDescent="0.5">
      <c r="A244">
        <v>525.864990234375</v>
      </c>
      <c r="B244">
        <v>747.29998779296875</v>
      </c>
    </row>
    <row r="245" spans="1:2" x14ac:dyDescent="0.5">
      <c r="A245">
        <v>525.875</v>
      </c>
      <c r="B245">
        <v>379.70001220703125</v>
      </c>
    </row>
    <row r="246" spans="1:2" x14ac:dyDescent="0.5">
      <c r="A246">
        <v>525.885009765625</v>
      </c>
      <c r="B246">
        <v>253.30000305175781</v>
      </c>
    </row>
    <row r="247" spans="1:2" x14ac:dyDescent="0.5">
      <c r="A247">
        <v>525.89501953125</v>
      </c>
      <c r="B247">
        <v>299.5</v>
      </c>
    </row>
    <row r="248" spans="1:2" x14ac:dyDescent="0.5">
      <c r="A248">
        <v>525.905029296875</v>
      </c>
      <c r="B248">
        <v>374.79998779296875</v>
      </c>
    </row>
    <row r="249" spans="1:2" x14ac:dyDescent="0.5">
      <c r="A249">
        <v>525.91497802734375</v>
      </c>
      <c r="B249">
        <v>354</v>
      </c>
    </row>
    <row r="250" spans="1:2" x14ac:dyDescent="0.5">
      <c r="A250">
        <v>525.92498779296875</v>
      </c>
      <c r="B250">
        <v>198</v>
      </c>
    </row>
    <row r="251" spans="1:2" x14ac:dyDescent="0.5">
      <c r="A251">
        <v>525.93499755859375</v>
      </c>
      <c r="B251">
        <v>88.5</v>
      </c>
    </row>
    <row r="252" spans="1:2" x14ac:dyDescent="0.5">
      <c r="A252">
        <v>525.94500732421875</v>
      </c>
      <c r="B252">
        <v>127.80000305175781</v>
      </c>
    </row>
    <row r="253" spans="1:2" x14ac:dyDescent="0.5">
      <c r="A253">
        <v>525.95501708984375</v>
      </c>
      <c r="B253">
        <v>210.5</v>
      </c>
    </row>
    <row r="254" spans="1:2" x14ac:dyDescent="0.5">
      <c r="A254">
        <v>525.96502685546875</v>
      </c>
      <c r="B254">
        <v>247.80000305175781</v>
      </c>
    </row>
    <row r="255" spans="1:2" x14ac:dyDescent="0.5">
      <c r="A255">
        <v>525.9749755859375</v>
      </c>
      <c r="B255">
        <v>281.70001220703125</v>
      </c>
    </row>
    <row r="256" spans="1:2" x14ac:dyDescent="0.5">
      <c r="A256">
        <v>525.9849853515625</v>
      </c>
      <c r="B256">
        <v>323.20001220703125</v>
      </c>
    </row>
    <row r="257" spans="1:2" x14ac:dyDescent="0.5">
      <c r="A257">
        <v>525.9949951171875</v>
      </c>
      <c r="B257">
        <v>278.29998779296875</v>
      </c>
    </row>
    <row r="258" spans="1:2" x14ac:dyDescent="0.5">
      <c r="A258">
        <v>526.0050048828125</v>
      </c>
      <c r="B258">
        <v>176.30000305175781</v>
      </c>
    </row>
    <row r="259" spans="1:2" x14ac:dyDescent="0.5">
      <c r="A259">
        <v>526.0150146484375</v>
      </c>
      <c r="B259">
        <v>159.30000305175781</v>
      </c>
    </row>
    <row r="260" spans="1:2" x14ac:dyDescent="0.5">
      <c r="A260">
        <v>526.0250244140625</v>
      </c>
      <c r="B260">
        <v>189</v>
      </c>
    </row>
    <row r="261" spans="1:2" x14ac:dyDescent="0.5">
      <c r="A261">
        <v>526.03497314453125</v>
      </c>
      <c r="B261">
        <v>178.80000305175781</v>
      </c>
    </row>
    <row r="262" spans="1:2" x14ac:dyDescent="0.5">
      <c r="A262">
        <v>526.04498291015625</v>
      </c>
      <c r="B262">
        <v>133</v>
      </c>
    </row>
    <row r="263" spans="1:2" x14ac:dyDescent="0.5">
      <c r="A263">
        <v>526.05499267578125</v>
      </c>
      <c r="B263">
        <v>65.5</v>
      </c>
    </row>
    <row r="264" spans="1:2" x14ac:dyDescent="0.5">
      <c r="A264">
        <v>526.06500244140625</v>
      </c>
      <c r="B264">
        <v>54.5</v>
      </c>
    </row>
    <row r="265" spans="1:2" x14ac:dyDescent="0.5">
      <c r="A265">
        <v>526.07501220703125</v>
      </c>
      <c r="B265">
        <v>102.80000305175781</v>
      </c>
    </row>
    <row r="266" spans="1:2" x14ac:dyDescent="0.5">
      <c r="A266">
        <v>526.08502197265625</v>
      </c>
      <c r="B266">
        <v>134.69999694824219</v>
      </c>
    </row>
    <row r="267" spans="1:2" x14ac:dyDescent="0.5">
      <c r="A267">
        <v>526.094970703125</v>
      </c>
      <c r="B267">
        <v>144.5</v>
      </c>
    </row>
    <row r="268" spans="1:2" x14ac:dyDescent="0.5">
      <c r="A268">
        <v>526.10498046875</v>
      </c>
      <c r="B268">
        <v>133.5</v>
      </c>
    </row>
    <row r="269" spans="1:2" x14ac:dyDescent="0.5">
      <c r="A269">
        <v>526.114990234375</v>
      </c>
      <c r="B269">
        <v>122.19999694824219</v>
      </c>
    </row>
    <row r="270" spans="1:2" x14ac:dyDescent="0.5">
      <c r="A270">
        <v>526.125</v>
      </c>
      <c r="B270">
        <v>112</v>
      </c>
    </row>
    <row r="271" spans="1:2" x14ac:dyDescent="0.5">
      <c r="A271">
        <v>526.135009765625</v>
      </c>
      <c r="B271">
        <v>87</v>
      </c>
    </row>
    <row r="272" spans="1:2" x14ac:dyDescent="0.5">
      <c r="A272">
        <v>526.14501953125</v>
      </c>
      <c r="B272">
        <v>132.69999694824219</v>
      </c>
    </row>
    <row r="273" spans="1:2" x14ac:dyDescent="0.5">
      <c r="A273">
        <v>526.155029296875</v>
      </c>
      <c r="B273">
        <v>199.5</v>
      </c>
    </row>
    <row r="274" spans="1:2" x14ac:dyDescent="0.5">
      <c r="A274">
        <v>526.16497802734375</v>
      </c>
      <c r="B274">
        <v>158.30000305175781</v>
      </c>
    </row>
    <row r="275" spans="1:2" x14ac:dyDescent="0.5">
      <c r="A275">
        <v>526.17498779296875</v>
      </c>
      <c r="B275">
        <v>129</v>
      </c>
    </row>
    <row r="276" spans="1:2" x14ac:dyDescent="0.5">
      <c r="A276">
        <v>526.18499755859375</v>
      </c>
      <c r="B276">
        <v>218</v>
      </c>
    </row>
    <row r="277" spans="1:2" x14ac:dyDescent="0.5">
      <c r="A277">
        <v>526.19500732421875</v>
      </c>
      <c r="B277">
        <v>315.20001220703125</v>
      </c>
    </row>
    <row r="278" spans="1:2" x14ac:dyDescent="0.5">
      <c r="A278">
        <v>526.20501708984375</v>
      </c>
      <c r="B278">
        <v>303</v>
      </c>
    </row>
    <row r="279" spans="1:2" x14ac:dyDescent="0.5">
      <c r="A279">
        <v>526.21502685546875</v>
      </c>
      <c r="B279">
        <v>237</v>
      </c>
    </row>
    <row r="280" spans="1:2" x14ac:dyDescent="0.5">
      <c r="A280">
        <v>526.2249755859375</v>
      </c>
      <c r="B280">
        <v>228.30000305175781</v>
      </c>
    </row>
    <row r="281" spans="1:2" x14ac:dyDescent="0.5">
      <c r="A281">
        <v>526.2349853515625</v>
      </c>
      <c r="B281">
        <v>293.79998779296875</v>
      </c>
    </row>
    <row r="282" spans="1:2" x14ac:dyDescent="0.5">
      <c r="A282">
        <v>526.2449951171875</v>
      </c>
      <c r="B282">
        <v>535.5</v>
      </c>
    </row>
    <row r="283" spans="1:2" x14ac:dyDescent="0.5">
      <c r="A283">
        <v>526.2550048828125</v>
      </c>
      <c r="B283">
        <v>2196</v>
      </c>
    </row>
    <row r="284" spans="1:2" x14ac:dyDescent="0.5">
      <c r="A284">
        <v>526.2659912109375</v>
      </c>
      <c r="B284">
        <v>17250</v>
      </c>
    </row>
    <row r="285" spans="1:2" x14ac:dyDescent="0.5">
      <c r="A285">
        <v>526.2760009765625</v>
      </c>
      <c r="B285">
        <v>80430</v>
      </c>
    </row>
    <row r="286" spans="1:2" x14ac:dyDescent="0.5">
      <c r="A286">
        <v>526.2860107421875</v>
      </c>
      <c r="B286">
        <v>147900</v>
      </c>
    </row>
    <row r="287" spans="1:2" x14ac:dyDescent="0.5">
      <c r="A287">
        <v>526.2960205078125</v>
      </c>
      <c r="B287">
        <v>119000</v>
      </c>
    </row>
    <row r="288" spans="1:2" x14ac:dyDescent="0.5">
      <c r="A288">
        <v>526.3060302734375</v>
      </c>
      <c r="B288">
        <v>41050</v>
      </c>
    </row>
    <row r="289" spans="1:2" x14ac:dyDescent="0.5">
      <c r="A289">
        <v>526.31597900390625</v>
      </c>
      <c r="B289">
        <v>5605</v>
      </c>
    </row>
    <row r="290" spans="1:2" x14ac:dyDescent="0.5">
      <c r="A290">
        <v>526.32598876953125</v>
      </c>
      <c r="B290">
        <v>904</v>
      </c>
    </row>
    <row r="291" spans="1:2" x14ac:dyDescent="0.5">
      <c r="A291">
        <v>526.33599853515625</v>
      </c>
      <c r="B291">
        <v>588</v>
      </c>
    </row>
    <row r="292" spans="1:2" x14ac:dyDescent="0.5">
      <c r="A292">
        <v>526.34600830078125</v>
      </c>
      <c r="B292">
        <v>926.79998779296875</v>
      </c>
    </row>
    <row r="293" spans="1:2" x14ac:dyDescent="0.5">
      <c r="A293">
        <v>526.35601806640625</v>
      </c>
      <c r="B293">
        <v>1065</v>
      </c>
    </row>
    <row r="294" spans="1:2" x14ac:dyDescent="0.5">
      <c r="A294">
        <v>526.36602783203125</v>
      </c>
      <c r="B294">
        <v>674.70001220703125</v>
      </c>
    </row>
    <row r="295" spans="1:2" x14ac:dyDescent="0.5">
      <c r="A295">
        <v>526.3759765625</v>
      </c>
      <c r="B295">
        <v>271.5</v>
      </c>
    </row>
    <row r="296" spans="1:2" x14ac:dyDescent="0.5">
      <c r="A296">
        <v>526.385986328125</v>
      </c>
      <c r="B296">
        <v>185.30000305175781</v>
      </c>
    </row>
    <row r="297" spans="1:2" x14ac:dyDescent="0.5">
      <c r="A297">
        <v>526.39599609375</v>
      </c>
      <c r="B297">
        <v>304</v>
      </c>
    </row>
    <row r="298" spans="1:2" x14ac:dyDescent="0.5">
      <c r="A298">
        <v>526.406005859375</v>
      </c>
      <c r="B298">
        <v>493</v>
      </c>
    </row>
    <row r="299" spans="1:2" x14ac:dyDescent="0.5">
      <c r="A299">
        <v>526.416015625</v>
      </c>
      <c r="B299">
        <v>515.20001220703125</v>
      </c>
    </row>
    <row r="300" spans="1:2" x14ac:dyDescent="0.5">
      <c r="A300">
        <v>526.426025390625</v>
      </c>
      <c r="B300">
        <v>311.5</v>
      </c>
    </row>
    <row r="301" spans="1:2" x14ac:dyDescent="0.5">
      <c r="A301">
        <v>526.43597412109375</v>
      </c>
      <c r="B301">
        <v>122</v>
      </c>
    </row>
    <row r="302" spans="1:2" x14ac:dyDescent="0.5">
      <c r="A302">
        <v>526.44598388671875</v>
      </c>
      <c r="B302">
        <v>73.75</v>
      </c>
    </row>
    <row r="303" spans="1:2" x14ac:dyDescent="0.5">
      <c r="A303">
        <v>526.45599365234375</v>
      </c>
      <c r="B303">
        <v>138.5</v>
      </c>
    </row>
    <row r="304" spans="1:2" x14ac:dyDescent="0.5">
      <c r="A304">
        <v>526.46600341796875</v>
      </c>
      <c r="B304">
        <v>273.70001220703125</v>
      </c>
    </row>
    <row r="305" spans="1:2" x14ac:dyDescent="0.5">
      <c r="A305">
        <v>526.47601318359375</v>
      </c>
      <c r="B305">
        <v>441.79998779296875</v>
      </c>
    </row>
    <row r="306" spans="1:2" x14ac:dyDescent="0.5">
      <c r="A306">
        <v>526.48602294921875</v>
      </c>
      <c r="B306">
        <v>534.29998779296875</v>
      </c>
    </row>
    <row r="307" spans="1:2" x14ac:dyDescent="0.5">
      <c r="A307">
        <v>526.4959716796875</v>
      </c>
      <c r="B307">
        <v>398.70001220703125</v>
      </c>
    </row>
    <row r="308" spans="1:2" x14ac:dyDescent="0.5">
      <c r="A308">
        <v>526.5059814453125</v>
      </c>
      <c r="B308">
        <v>191</v>
      </c>
    </row>
    <row r="309" spans="1:2" x14ac:dyDescent="0.5">
      <c r="A309">
        <v>526.5159912109375</v>
      </c>
      <c r="B309">
        <v>118.80000305175781</v>
      </c>
    </row>
    <row r="310" spans="1:2" x14ac:dyDescent="0.5">
      <c r="A310">
        <v>526.5260009765625</v>
      </c>
      <c r="B310">
        <v>141.5</v>
      </c>
    </row>
    <row r="311" spans="1:2" x14ac:dyDescent="0.5">
      <c r="A311">
        <v>526.5360107421875</v>
      </c>
      <c r="B311">
        <v>190.80000305175781</v>
      </c>
    </row>
    <row r="312" spans="1:2" x14ac:dyDescent="0.5">
      <c r="A312">
        <v>526.5460205078125</v>
      </c>
      <c r="B312">
        <v>186</v>
      </c>
    </row>
    <row r="313" spans="1:2" x14ac:dyDescent="0.5">
      <c r="A313">
        <v>526.5560302734375</v>
      </c>
      <c r="B313">
        <v>138.80000305175781</v>
      </c>
    </row>
    <row r="314" spans="1:2" x14ac:dyDescent="0.5">
      <c r="A314">
        <v>526.56597900390625</v>
      </c>
      <c r="B314">
        <v>129.30000305175781</v>
      </c>
    </row>
    <row r="315" spans="1:2" x14ac:dyDescent="0.5">
      <c r="A315">
        <v>526.57598876953125</v>
      </c>
      <c r="B315">
        <v>183.30000305175781</v>
      </c>
    </row>
    <row r="316" spans="1:2" x14ac:dyDescent="0.5">
      <c r="A316">
        <v>526.58599853515625</v>
      </c>
      <c r="B316">
        <v>261.20001220703125</v>
      </c>
    </row>
    <row r="317" spans="1:2" x14ac:dyDescent="0.5">
      <c r="A317">
        <v>526.59600830078125</v>
      </c>
      <c r="B317">
        <v>275.20001220703125</v>
      </c>
    </row>
    <row r="318" spans="1:2" x14ac:dyDescent="0.5">
      <c r="A318">
        <v>526.60601806640625</v>
      </c>
      <c r="B318">
        <v>240.19999694824219</v>
      </c>
    </row>
    <row r="319" spans="1:2" x14ac:dyDescent="0.5">
      <c r="A319">
        <v>526.61602783203125</v>
      </c>
      <c r="B319">
        <v>198.80000305175781</v>
      </c>
    </row>
    <row r="320" spans="1:2" x14ac:dyDescent="0.5">
      <c r="A320">
        <v>526.6259765625</v>
      </c>
      <c r="B320">
        <v>156</v>
      </c>
    </row>
    <row r="321" spans="1:2" x14ac:dyDescent="0.5">
      <c r="A321">
        <v>526.635986328125</v>
      </c>
      <c r="B321">
        <v>134</v>
      </c>
    </row>
    <row r="322" spans="1:2" x14ac:dyDescent="0.5">
      <c r="A322">
        <v>526.64599609375</v>
      </c>
      <c r="B322">
        <v>144</v>
      </c>
    </row>
    <row r="323" spans="1:2" x14ac:dyDescent="0.5">
      <c r="A323">
        <v>526.656005859375</v>
      </c>
      <c r="B323">
        <v>182.5</v>
      </c>
    </row>
    <row r="324" spans="1:2" x14ac:dyDescent="0.5">
      <c r="A324">
        <v>526.666015625</v>
      </c>
      <c r="B324">
        <v>233</v>
      </c>
    </row>
    <row r="325" spans="1:2" x14ac:dyDescent="0.5">
      <c r="A325">
        <v>526.676025390625</v>
      </c>
      <c r="B325">
        <v>261.5</v>
      </c>
    </row>
    <row r="326" spans="1:2" x14ac:dyDescent="0.5">
      <c r="A326">
        <v>526.68597412109375</v>
      </c>
      <c r="B326">
        <v>328.79998779296875</v>
      </c>
    </row>
    <row r="327" spans="1:2" x14ac:dyDescent="0.5">
      <c r="A327">
        <v>526.69598388671875</v>
      </c>
      <c r="B327">
        <v>433.5</v>
      </c>
    </row>
    <row r="328" spans="1:2" x14ac:dyDescent="0.5">
      <c r="A328">
        <v>526.70599365234375</v>
      </c>
      <c r="B328">
        <v>490.20001220703125</v>
      </c>
    </row>
    <row r="329" spans="1:2" x14ac:dyDescent="0.5">
      <c r="A329">
        <v>526.71600341796875</v>
      </c>
      <c r="B329">
        <v>480.29998779296875</v>
      </c>
    </row>
    <row r="330" spans="1:2" x14ac:dyDescent="0.5">
      <c r="A330">
        <v>526.72601318359375</v>
      </c>
      <c r="B330">
        <v>413.79998779296875</v>
      </c>
    </row>
    <row r="331" spans="1:2" x14ac:dyDescent="0.5">
      <c r="A331">
        <v>526.73602294921875</v>
      </c>
      <c r="B331">
        <v>373</v>
      </c>
    </row>
    <row r="332" spans="1:2" x14ac:dyDescent="0.5">
      <c r="A332">
        <v>526.7459716796875</v>
      </c>
      <c r="B332">
        <v>503.20001220703125</v>
      </c>
    </row>
    <row r="333" spans="1:2" x14ac:dyDescent="0.5">
      <c r="A333">
        <v>526.7559814453125</v>
      </c>
      <c r="B333">
        <v>1598</v>
      </c>
    </row>
    <row r="334" spans="1:2" x14ac:dyDescent="0.5">
      <c r="A334">
        <v>526.7659912109375</v>
      </c>
      <c r="B334">
        <v>11350</v>
      </c>
    </row>
    <row r="335" spans="1:2" x14ac:dyDescent="0.5">
      <c r="A335">
        <v>526.7760009765625</v>
      </c>
      <c r="B335">
        <v>68850</v>
      </c>
    </row>
    <row r="336" spans="1:2" x14ac:dyDescent="0.5">
      <c r="A336">
        <v>526.7860107421875</v>
      </c>
      <c r="B336">
        <v>158400</v>
      </c>
    </row>
    <row r="337" spans="1:2" x14ac:dyDescent="0.5">
      <c r="A337">
        <v>526.7960205078125</v>
      </c>
      <c r="B337">
        <v>158800</v>
      </c>
    </row>
    <row r="338" spans="1:2" x14ac:dyDescent="0.5">
      <c r="A338">
        <v>526.8060302734375</v>
      </c>
      <c r="B338">
        <v>69540</v>
      </c>
    </row>
    <row r="339" spans="1:2" x14ac:dyDescent="0.5">
      <c r="A339">
        <v>526.81597900390625</v>
      </c>
      <c r="B339">
        <v>11440</v>
      </c>
    </row>
    <row r="340" spans="1:2" x14ac:dyDescent="0.5">
      <c r="A340">
        <v>526.8270263671875</v>
      </c>
      <c r="B340">
        <v>1345</v>
      </c>
    </row>
    <row r="341" spans="1:2" x14ac:dyDescent="0.5">
      <c r="A341">
        <v>526.83697509765625</v>
      </c>
      <c r="B341">
        <v>579.5</v>
      </c>
    </row>
    <row r="342" spans="1:2" x14ac:dyDescent="0.5">
      <c r="A342">
        <v>526.84698486328125</v>
      </c>
      <c r="B342">
        <v>992.5</v>
      </c>
    </row>
    <row r="343" spans="1:2" x14ac:dyDescent="0.5">
      <c r="A343">
        <v>526.85699462890625</v>
      </c>
      <c r="B343">
        <v>1445</v>
      </c>
    </row>
    <row r="344" spans="1:2" x14ac:dyDescent="0.5">
      <c r="A344">
        <v>526.86700439453125</v>
      </c>
      <c r="B344">
        <v>1238</v>
      </c>
    </row>
    <row r="345" spans="1:2" x14ac:dyDescent="0.5">
      <c r="A345">
        <v>526.87701416015625</v>
      </c>
      <c r="B345">
        <v>685.5</v>
      </c>
    </row>
    <row r="346" spans="1:2" x14ac:dyDescent="0.5">
      <c r="A346">
        <v>526.88702392578125</v>
      </c>
      <c r="B346">
        <v>385.29998779296875</v>
      </c>
    </row>
    <row r="347" spans="1:2" x14ac:dyDescent="0.5">
      <c r="A347">
        <v>526.89697265625</v>
      </c>
      <c r="B347">
        <v>409</v>
      </c>
    </row>
    <row r="348" spans="1:2" x14ac:dyDescent="0.5">
      <c r="A348">
        <v>526.906982421875</v>
      </c>
      <c r="B348">
        <v>756.29998779296875</v>
      </c>
    </row>
    <row r="349" spans="1:2" x14ac:dyDescent="0.5">
      <c r="A349">
        <v>526.9169921875</v>
      </c>
      <c r="B349">
        <v>960</v>
      </c>
    </row>
    <row r="350" spans="1:2" x14ac:dyDescent="0.5">
      <c r="A350">
        <v>526.927001953125</v>
      </c>
      <c r="B350">
        <v>664.5</v>
      </c>
    </row>
    <row r="351" spans="1:2" x14ac:dyDescent="0.5">
      <c r="A351">
        <v>526.93701171875</v>
      </c>
      <c r="B351">
        <v>303.29998779296875</v>
      </c>
    </row>
    <row r="352" spans="1:2" x14ac:dyDescent="0.5">
      <c r="A352">
        <v>526.947021484375</v>
      </c>
      <c r="B352">
        <v>131.30000305175781</v>
      </c>
    </row>
    <row r="353" spans="1:2" x14ac:dyDescent="0.5">
      <c r="A353">
        <v>526.95697021484375</v>
      </c>
      <c r="B353">
        <v>118.30000305175781</v>
      </c>
    </row>
    <row r="354" spans="1:2" x14ac:dyDescent="0.5">
      <c r="A354">
        <v>526.96697998046875</v>
      </c>
      <c r="B354">
        <v>281</v>
      </c>
    </row>
    <row r="355" spans="1:2" x14ac:dyDescent="0.5">
      <c r="A355">
        <v>526.97698974609375</v>
      </c>
      <c r="B355">
        <v>590</v>
      </c>
    </row>
    <row r="356" spans="1:2" x14ac:dyDescent="0.5">
      <c r="A356">
        <v>526.98699951171875</v>
      </c>
      <c r="B356">
        <v>753.70001220703125</v>
      </c>
    </row>
    <row r="357" spans="1:2" x14ac:dyDescent="0.5">
      <c r="A357">
        <v>526.99700927734375</v>
      </c>
      <c r="B357">
        <v>524.70001220703125</v>
      </c>
    </row>
    <row r="358" spans="1:2" x14ac:dyDescent="0.5">
      <c r="A358">
        <v>527.00701904296875</v>
      </c>
      <c r="B358">
        <v>249.80000305175781</v>
      </c>
    </row>
    <row r="359" spans="1:2" x14ac:dyDescent="0.5">
      <c r="A359">
        <v>527.01702880859375</v>
      </c>
      <c r="B359">
        <v>198.19999694824219</v>
      </c>
    </row>
    <row r="360" spans="1:2" x14ac:dyDescent="0.5">
      <c r="A360">
        <v>527.0269775390625</v>
      </c>
      <c r="B360">
        <v>215.5</v>
      </c>
    </row>
    <row r="361" spans="1:2" x14ac:dyDescent="0.5">
      <c r="A361">
        <v>527.0369873046875</v>
      </c>
      <c r="B361">
        <v>239.5</v>
      </c>
    </row>
    <row r="362" spans="1:2" x14ac:dyDescent="0.5">
      <c r="A362">
        <v>527.0469970703125</v>
      </c>
      <c r="B362">
        <v>291</v>
      </c>
    </row>
    <row r="363" spans="1:2" x14ac:dyDescent="0.5">
      <c r="A363">
        <v>527.0570068359375</v>
      </c>
      <c r="B363">
        <v>267.79998779296875</v>
      </c>
    </row>
    <row r="364" spans="1:2" x14ac:dyDescent="0.5">
      <c r="A364">
        <v>527.0670166015625</v>
      </c>
      <c r="B364">
        <v>202.69999694824219</v>
      </c>
    </row>
    <row r="365" spans="1:2" x14ac:dyDescent="0.5">
      <c r="A365">
        <v>527.0770263671875</v>
      </c>
      <c r="B365">
        <v>185.5</v>
      </c>
    </row>
    <row r="366" spans="1:2" x14ac:dyDescent="0.5">
      <c r="A366">
        <v>527.08697509765625</v>
      </c>
      <c r="B366">
        <v>230</v>
      </c>
    </row>
    <row r="367" spans="1:2" x14ac:dyDescent="0.5">
      <c r="A367">
        <v>527.09698486328125</v>
      </c>
      <c r="B367">
        <v>309.79998779296875</v>
      </c>
    </row>
    <row r="368" spans="1:2" x14ac:dyDescent="0.5">
      <c r="A368">
        <v>527.10699462890625</v>
      </c>
      <c r="B368">
        <v>333.70001220703125</v>
      </c>
    </row>
    <row r="369" spans="1:2" x14ac:dyDescent="0.5">
      <c r="A369">
        <v>527.11700439453125</v>
      </c>
      <c r="B369">
        <v>307.20001220703125</v>
      </c>
    </row>
    <row r="370" spans="1:2" x14ac:dyDescent="0.5">
      <c r="A370">
        <v>527.12701416015625</v>
      </c>
      <c r="B370">
        <v>249.80000305175781</v>
      </c>
    </row>
    <row r="371" spans="1:2" x14ac:dyDescent="0.5">
      <c r="A371">
        <v>527.13702392578125</v>
      </c>
      <c r="B371">
        <v>200</v>
      </c>
    </row>
    <row r="372" spans="1:2" x14ac:dyDescent="0.5">
      <c r="A372">
        <v>527.14697265625</v>
      </c>
      <c r="B372">
        <v>211.5</v>
      </c>
    </row>
    <row r="373" spans="1:2" x14ac:dyDescent="0.5">
      <c r="A373">
        <v>527.156982421875</v>
      </c>
      <c r="B373">
        <v>197</v>
      </c>
    </row>
    <row r="374" spans="1:2" x14ac:dyDescent="0.5">
      <c r="A374">
        <v>527.1669921875</v>
      </c>
      <c r="B374">
        <v>139.80000305175781</v>
      </c>
    </row>
    <row r="375" spans="1:2" x14ac:dyDescent="0.5">
      <c r="A375">
        <v>527.177001953125</v>
      </c>
      <c r="B375">
        <v>120.80000305175781</v>
      </c>
    </row>
    <row r="376" spans="1:2" x14ac:dyDescent="0.5">
      <c r="A376">
        <v>527.18701171875</v>
      </c>
      <c r="B376">
        <v>138.30000305175781</v>
      </c>
    </row>
    <row r="377" spans="1:2" x14ac:dyDescent="0.5">
      <c r="A377">
        <v>527.197021484375</v>
      </c>
      <c r="B377">
        <v>172.80000305175781</v>
      </c>
    </row>
    <row r="378" spans="1:2" x14ac:dyDescent="0.5">
      <c r="A378">
        <v>527.20697021484375</v>
      </c>
      <c r="B378">
        <v>206.69999694824219</v>
      </c>
    </row>
    <row r="379" spans="1:2" x14ac:dyDescent="0.5">
      <c r="A379">
        <v>527.21697998046875</v>
      </c>
      <c r="B379">
        <v>222</v>
      </c>
    </row>
    <row r="380" spans="1:2" x14ac:dyDescent="0.5">
      <c r="A380">
        <v>527.22698974609375</v>
      </c>
      <c r="B380">
        <v>215</v>
      </c>
    </row>
    <row r="381" spans="1:2" x14ac:dyDescent="0.5">
      <c r="A381">
        <v>527.23699951171875</v>
      </c>
      <c r="B381">
        <v>195.5</v>
      </c>
    </row>
    <row r="382" spans="1:2" x14ac:dyDescent="0.5">
      <c r="A382">
        <v>527.24700927734375</v>
      </c>
      <c r="B382">
        <v>340</v>
      </c>
    </row>
    <row r="383" spans="1:2" x14ac:dyDescent="0.5">
      <c r="A383">
        <v>527.25799560546875</v>
      </c>
      <c r="B383">
        <v>1228</v>
      </c>
    </row>
    <row r="384" spans="1:2" x14ac:dyDescent="0.5">
      <c r="A384">
        <v>527.26800537109375</v>
      </c>
      <c r="B384">
        <v>7992</v>
      </c>
    </row>
    <row r="385" spans="1:2" x14ac:dyDescent="0.5">
      <c r="A385">
        <v>527.27801513671875</v>
      </c>
      <c r="B385">
        <v>46800</v>
      </c>
    </row>
    <row r="386" spans="1:2" x14ac:dyDescent="0.5">
      <c r="A386">
        <v>527.28802490234375</v>
      </c>
      <c r="B386">
        <v>116400</v>
      </c>
    </row>
    <row r="387" spans="1:2" x14ac:dyDescent="0.5">
      <c r="A387">
        <v>527.2979736328125</v>
      </c>
      <c r="B387">
        <v>130200</v>
      </c>
    </row>
    <row r="388" spans="1:2" x14ac:dyDescent="0.5">
      <c r="A388">
        <v>527.3079833984375</v>
      </c>
      <c r="B388">
        <v>65520</v>
      </c>
    </row>
    <row r="389" spans="1:2" x14ac:dyDescent="0.5">
      <c r="A389">
        <v>527.3179931640625</v>
      </c>
      <c r="B389">
        <v>13260</v>
      </c>
    </row>
    <row r="390" spans="1:2" x14ac:dyDescent="0.5">
      <c r="A390">
        <v>527.3280029296875</v>
      </c>
      <c r="B390">
        <v>1686</v>
      </c>
    </row>
    <row r="391" spans="1:2" x14ac:dyDescent="0.5">
      <c r="A391">
        <v>527.3380126953125</v>
      </c>
      <c r="B391">
        <v>654</v>
      </c>
    </row>
    <row r="392" spans="1:2" x14ac:dyDescent="0.5">
      <c r="A392">
        <v>527.3480224609375</v>
      </c>
      <c r="B392">
        <v>902</v>
      </c>
    </row>
    <row r="393" spans="1:2" x14ac:dyDescent="0.5">
      <c r="A393">
        <v>527.35797119140625</v>
      </c>
      <c r="B393">
        <v>1092</v>
      </c>
    </row>
    <row r="394" spans="1:2" x14ac:dyDescent="0.5">
      <c r="A394">
        <v>527.36798095703125</v>
      </c>
      <c r="B394">
        <v>811</v>
      </c>
    </row>
    <row r="395" spans="1:2" x14ac:dyDescent="0.5">
      <c r="A395">
        <v>527.37799072265625</v>
      </c>
      <c r="B395">
        <v>365.20001220703125</v>
      </c>
    </row>
    <row r="396" spans="1:2" x14ac:dyDescent="0.5">
      <c r="A396">
        <v>527.38800048828125</v>
      </c>
      <c r="B396">
        <v>192.80000305175781</v>
      </c>
    </row>
    <row r="397" spans="1:2" x14ac:dyDescent="0.5">
      <c r="A397">
        <v>527.39801025390625</v>
      </c>
      <c r="B397">
        <v>276.5</v>
      </c>
    </row>
    <row r="398" spans="1:2" x14ac:dyDescent="0.5">
      <c r="A398">
        <v>527.40802001953125</v>
      </c>
      <c r="B398">
        <v>633</v>
      </c>
    </row>
    <row r="399" spans="1:2" x14ac:dyDescent="0.5">
      <c r="A399">
        <v>527.41802978515625</v>
      </c>
      <c r="B399">
        <v>927.70001220703125</v>
      </c>
    </row>
    <row r="400" spans="1:2" x14ac:dyDescent="0.5">
      <c r="A400">
        <v>527.427978515625</v>
      </c>
      <c r="B400">
        <v>686.70001220703125</v>
      </c>
    </row>
    <row r="401" spans="1:2" x14ac:dyDescent="0.5">
      <c r="A401">
        <v>527.43798828125</v>
      </c>
      <c r="B401">
        <v>282</v>
      </c>
    </row>
    <row r="402" spans="1:2" x14ac:dyDescent="0.5">
      <c r="A402">
        <v>527.447998046875</v>
      </c>
      <c r="B402">
        <v>133</v>
      </c>
    </row>
    <row r="403" spans="1:2" x14ac:dyDescent="0.5">
      <c r="A403">
        <v>527.4580078125</v>
      </c>
      <c r="B403">
        <v>122.5</v>
      </c>
    </row>
    <row r="404" spans="1:2" x14ac:dyDescent="0.5">
      <c r="A404">
        <v>527.468017578125</v>
      </c>
      <c r="B404">
        <v>157.5</v>
      </c>
    </row>
    <row r="405" spans="1:2" x14ac:dyDescent="0.5">
      <c r="A405">
        <v>527.47802734375</v>
      </c>
      <c r="B405">
        <v>285</v>
      </c>
    </row>
    <row r="406" spans="1:2" x14ac:dyDescent="0.5">
      <c r="A406">
        <v>527.48797607421875</v>
      </c>
      <c r="B406">
        <v>392.20001220703125</v>
      </c>
    </row>
    <row r="407" spans="1:2" x14ac:dyDescent="0.5">
      <c r="A407">
        <v>527.49798583984375</v>
      </c>
      <c r="B407">
        <v>298.5</v>
      </c>
    </row>
    <row r="408" spans="1:2" x14ac:dyDescent="0.5">
      <c r="A408">
        <v>527.50799560546875</v>
      </c>
      <c r="B408">
        <v>124.80000305175781</v>
      </c>
    </row>
    <row r="409" spans="1:2" x14ac:dyDescent="0.5">
      <c r="A409">
        <v>527.51800537109375</v>
      </c>
      <c r="B409">
        <v>81.75</v>
      </c>
    </row>
    <row r="410" spans="1:2" x14ac:dyDescent="0.5">
      <c r="A410">
        <v>527.52801513671875</v>
      </c>
      <c r="B410">
        <v>151</v>
      </c>
    </row>
    <row r="411" spans="1:2" x14ac:dyDescent="0.5">
      <c r="A411">
        <v>527.53802490234375</v>
      </c>
      <c r="B411">
        <v>194.19999694824219</v>
      </c>
    </row>
    <row r="412" spans="1:2" x14ac:dyDescent="0.5">
      <c r="A412">
        <v>527.5479736328125</v>
      </c>
      <c r="B412">
        <v>172.5</v>
      </c>
    </row>
    <row r="413" spans="1:2" x14ac:dyDescent="0.5">
      <c r="A413">
        <v>527.5579833984375</v>
      </c>
      <c r="B413">
        <v>140.30000305175781</v>
      </c>
    </row>
    <row r="414" spans="1:2" x14ac:dyDescent="0.5">
      <c r="A414">
        <v>527.5679931640625</v>
      </c>
      <c r="B414">
        <v>133.69999694824219</v>
      </c>
    </row>
    <row r="415" spans="1:2" x14ac:dyDescent="0.5">
      <c r="A415">
        <v>527.5780029296875</v>
      </c>
      <c r="B415">
        <v>147.19999694824219</v>
      </c>
    </row>
    <row r="416" spans="1:2" x14ac:dyDescent="0.5">
      <c r="A416">
        <v>527.5880126953125</v>
      </c>
      <c r="B416">
        <v>151</v>
      </c>
    </row>
    <row r="417" spans="1:2" x14ac:dyDescent="0.5">
      <c r="A417">
        <v>527.5980224609375</v>
      </c>
      <c r="B417">
        <v>134.69999694824219</v>
      </c>
    </row>
    <row r="418" spans="1:2" x14ac:dyDescent="0.5">
      <c r="A418">
        <v>527.60797119140625</v>
      </c>
      <c r="B418">
        <v>119.5</v>
      </c>
    </row>
    <row r="419" spans="1:2" x14ac:dyDescent="0.5">
      <c r="A419">
        <v>527.61798095703125</v>
      </c>
      <c r="B419">
        <v>117.5</v>
      </c>
    </row>
    <row r="420" spans="1:2" x14ac:dyDescent="0.5">
      <c r="A420">
        <v>527.62799072265625</v>
      </c>
      <c r="B420">
        <v>110.30000305175781</v>
      </c>
    </row>
    <row r="421" spans="1:2" x14ac:dyDescent="0.5">
      <c r="A421">
        <v>527.63800048828125</v>
      </c>
      <c r="B421">
        <v>107</v>
      </c>
    </row>
    <row r="422" spans="1:2" x14ac:dyDescent="0.5">
      <c r="A422">
        <v>527.64801025390625</v>
      </c>
      <c r="B422">
        <v>146.19999694824219</v>
      </c>
    </row>
    <row r="423" spans="1:2" x14ac:dyDescent="0.5">
      <c r="A423">
        <v>527.65899658203125</v>
      </c>
      <c r="B423">
        <v>197.19999694824219</v>
      </c>
    </row>
    <row r="424" spans="1:2" x14ac:dyDescent="0.5">
      <c r="A424">
        <v>527.66900634765625</v>
      </c>
      <c r="B424">
        <v>271</v>
      </c>
    </row>
    <row r="425" spans="1:2" x14ac:dyDescent="0.5">
      <c r="A425">
        <v>527.67901611328125</v>
      </c>
      <c r="B425">
        <v>302</v>
      </c>
    </row>
    <row r="426" spans="1:2" x14ac:dyDescent="0.5">
      <c r="A426">
        <v>527.68902587890625</v>
      </c>
      <c r="B426">
        <v>203</v>
      </c>
    </row>
    <row r="427" spans="1:2" x14ac:dyDescent="0.5">
      <c r="A427">
        <v>527.698974609375</v>
      </c>
      <c r="B427">
        <v>117.30000305175781</v>
      </c>
    </row>
    <row r="428" spans="1:2" x14ac:dyDescent="0.5">
      <c r="A428">
        <v>527.708984375</v>
      </c>
      <c r="B428">
        <v>92.75</v>
      </c>
    </row>
    <row r="429" spans="1:2" x14ac:dyDescent="0.5">
      <c r="A429">
        <v>527.718994140625</v>
      </c>
      <c r="B429">
        <v>97</v>
      </c>
    </row>
    <row r="430" spans="1:2" x14ac:dyDescent="0.5">
      <c r="A430">
        <v>527.72900390625</v>
      </c>
      <c r="B430">
        <v>149</v>
      </c>
    </row>
    <row r="431" spans="1:2" x14ac:dyDescent="0.5">
      <c r="A431">
        <v>527.739013671875</v>
      </c>
      <c r="B431">
        <v>241.30000305175781</v>
      </c>
    </row>
    <row r="432" spans="1:2" x14ac:dyDescent="0.5">
      <c r="A432">
        <v>527.7490234375</v>
      </c>
      <c r="B432">
        <v>397.79998779296875</v>
      </c>
    </row>
    <row r="433" spans="1:2" x14ac:dyDescent="0.5">
      <c r="A433">
        <v>527.75897216796875</v>
      </c>
      <c r="B433">
        <v>987.70001220703125</v>
      </c>
    </row>
    <row r="434" spans="1:2" x14ac:dyDescent="0.5">
      <c r="A434">
        <v>527.76898193359375</v>
      </c>
      <c r="B434">
        <v>4682</v>
      </c>
    </row>
    <row r="435" spans="1:2" x14ac:dyDescent="0.5">
      <c r="A435">
        <v>527.77899169921875</v>
      </c>
      <c r="B435">
        <v>22250</v>
      </c>
    </row>
    <row r="436" spans="1:2" x14ac:dyDescent="0.5">
      <c r="A436">
        <v>527.78900146484375</v>
      </c>
      <c r="B436">
        <v>53350</v>
      </c>
    </row>
    <row r="437" spans="1:2" x14ac:dyDescent="0.5">
      <c r="A437">
        <v>527.79901123046875</v>
      </c>
      <c r="B437">
        <v>61920</v>
      </c>
    </row>
    <row r="438" spans="1:2" x14ac:dyDescent="0.5">
      <c r="A438">
        <v>527.80902099609375</v>
      </c>
      <c r="B438">
        <v>34870</v>
      </c>
    </row>
    <row r="439" spans="1:2" x14ac:dyDescent="0.5">
      <c r="A439">
        <v>527.8189697265625</v>
      </c>
      <c r="B439">
        <v>9461</v>
      </c>
    </row>
    <row r="440" spans="1:2" x14ac:dyDescent="0.5">
      <c r="A440">
        <v>527.8289794921875</v>
      </c>
      <c r="B440">
        <v>1849</v>
      </c>
    </row>
    <row r="441" spans="1:2" x14ac:dyDescent="0.5">
      <c r="A441">
        <v>527.8389892578125</v>
      </c>
      <c r="B441">
        <v>636.70001220703125</v>
      </c>
    </row>
    <row r="442" spans="1:2" x14ac:dyDescent="0.5">
      <c r="A442">
        <v>527.8489990234375</v>
      </c>
      <c r="B442">
        <v>531</v>
      </c>
    </row>
    <row r="443" spans="1:2" x14ac:dyDescent="0.5">
      <c r="A443">
        <v>527.8590087890625</v>
      </c>
      <c r="B443">
        <v>569</v>
      </c>
    </row>
    <row r="444" spans="1:2" x14ac:dyDescent="0.5">
      <c r="A444">
        <v>527.8690185546875</v>
      </c>
      <c r="B444">
        <v>503.5</v>
      </c>
    </row>
    <row r="445" spans="1:2" x14ac:dyDescent="0.5">
      <c r="A445">
        <v>527.8790283203125</v>
      </c>
      <c r="B445">
        <v>320.79998779296875</v>
      </c>
    </row>
    <row r="446" spans="1:2" x14ac:dyDescent="0.5">
      <c r="A446">
        <v>527.88897705078125</v>
      </c>
      <c r="B446">
        <v>174.5</v>
      </c>
    </row>
    <row r="447" spans="1:2" x14ac:dyDescent="0.5">
      <c r="A447">
        <v>527.89898681640625</v>
      </c>
      <c r="B447">
        <v>175.80000305175781</v>
      </c>
    </row>
    <row r="448" spans="1:2" x14ac:dyDescent="0.5">
      <c r="A448">
        <v>527.90899658203125</v>
      </c>
      <c r="B448">
        <v>285.70001220703125</v>
      </c>
    </row>
    <row r="449" spans="1:2" x14ac:dyDescent="0.5">
      <c r="A449">
        <v>527.91900634765625</v>
      </c>
      <c r="B449">
        <v>350</v>
      </c>
    </row>
    <row r="450" spans="1:2" x14ac:dyDescent="0.5">
      <c r="A450">
        <v>527.92901611328125</v>
      </c>
      <c r="B450">
        <v>261.79998779296875</v>
      </c>
    </row>
    <row r="451" spans="1:2" x14ac:dyDescent="0.5">
      <c r="A451">
        <v>527.93902587890625</v>
      </c>
      <c r="B451">
        <v>124</v>
      </c>
    </row>
    <row r="452" spans="1:2" x14ac:dyDescent="0.5">
      <c r="A452">
        <v>527.948974609375</v>
      </c>
      <c r="B452">
        <v>89.75</v>
      </c>
    </row>
    <row r="453" spans="1:2" x14ac:dyDescent="0.5">
      <c r="A453">
        <v>527.958984375</v>
      </c>
      <c r="B453">
        <v>120</v>
      </c>
    </row>
    <row r="454" spans="1:2" x14ac:dyDescent="0.5">
      <c r="A454">
        <v>527.969970703125</v>
      </c>
      <c r="B454">
        <v>134.30000305175781</v>
      </c>
    </row>
    <row r="455" spans="1:2" x14ac:dyDescent="0.5">
      <c r="A455">
        <v>527.97998046875</v>
      </c>
      <c r="B455">
        <v>122.19999694824219</v>
      </c>
    </row>
    <row r="456" spans="1:2" x14ac:dyDescent="0.5">
      <c r="A456">
        <v>527.989990234375</v>
      </c>
      <c r="B456">
        <v>134.5</v>
      </c>
    </row>
    <row r="457" spans="1:2" x14ac:dyDescent="0.5">
      <c r="A457">
        <v>528</v>
      </c>
      <c r="B457">
        <v>167</v>
      </c>
    </row>
    <row r="458" spans="1:2" x14ac:dyDescent="0.5">
      <c r="A458">
        <v>528.010009765625</v>
      </c>
      <c r="B458">
        <v>120</v>
      </c>
    </row>
    <row r="459" spans="1:2" x14ac:dyDescent="0.5">
      <c r="A459">
        <v>528.02001953125</v>
      </c>
      <c r="B459">
        <v>50.5</v>
      </c>
    </row>
    <row r="460" spans="1:2" x14ac:dyDescent="0.5">
      <c r="A460">
        <v>528.030029296875</v>
      </c>
      <c r="B460">
        <v>40.5</v>
      </c>
    </row>
    <row r="461" spans="1:2" x14ac:dyDescent="0.5">
      <c r="A461">
        <v>528.03997802734375</v>
      </c>
      <c r="B461">
        <v>60</v>
      </c>
    </row>
    <row r="462" spans="1:2" x14ac:dyDescent="0.5">
      <c r="A462">
        <v>528.04998779296875</v>
      </c>
      <c r="B462">
        <v>82.25</v>
      </c>
    </row>
    <row r="463" spans="1:2" x14ac:dyDescent="0.5">
      <c r="A463">
        <v>528.05999755859375</v>
      </c>
      <c r="B463">
        <v>84</v>
      </c>
    </row>
    <row r="464" spans="1:2" x14ac:dyDescent="0.5">
      <c r="A464">
        <v>528.07000732421875</v>
      </c>
      <c r="B464">
        <v>59</v>
      </c>
    </row>
    <row r="465" spans="1:2" x14ac:dyDescent="0.5">
      <c r="A465">
        <v>528.08001708984375</v>
      </c>
      <c r="B465">
        <v>25.5</v>
      </c>
    </row>
    <row r="466" spans="1:2" x14ac:dyDescent="0.5">
      <c r="A466">
        <v>528.09002685546875</v>
      </c>
      <c r="B466">
        <v>30</v>
      </c>
    </row>
    <row r="467" spans="1:2" x14ac:dyDescent="0.5">
      <c r="A467">
        <v>528.0999755859375</v>
      </c>
      <c r="B467">
        <v>76.25</v>
      </c>
    </row>
    <row r="468" spans="1:2" x14ac:dyDescent="0.5">
      <c r="A468">
        <v>528.1099853515625</v>
      </c>
      <c r="B468">
        <v>114.80000305175781</v>
      </c>
    </row>
    <row r="469" spans="1:2" x14ac:dyDescent="0.5">
      <c r="A469">
        <v>528.1199951171875</v>
      </c>
      <c r="B469">
        <v>122</v>
      </c>
    </row>
    <row r="470" spans="1:2" x14ac:dyDescent="0.5">
      <c r="A470">
        <v>528.1300048828125</v>
      </c>
      <c r="B470">
        <v>98.75</v>
      </c>
    </row>
    <row r="471" spans="1:2" x14ac:dyDescent="0.5">
      <c r="A471">
        <v>528.1400146484375</v>
      </c>
      <c r="B471">
        <v>73.75</v>
      </c>
    </row>
    <row r="472" spans="1:2" x14ac:dyDescent="0.5">
      <c r="A472">
        <v>528.1500244140625</v>
      </c>
      <c r="B472">
        <v>61</v>
      </c>
    </row>
    <row r="473" spans="1:2" x14ac:dyDescent="0.5">
      <c r="A473">
        <v>528.15997314453125</v>
      </c>
      <c r="B473">
        <v>39.75</v>
      </c>
    </row>
    <row r="474" spans="1:2" x14ac:dyDescent="0.5">
      <c r="A474">
        <v>528.16998291015625</v>
      </c>
      <c r="B474">
        <v>18.5</v>
      </c>
    </row>
    <row r="475" spans="1:2" x14ac:dyDescent="0.5">
      <c r="A475">
        <v>528.17999267578125</v>
      </c>
      <c r="B475">
        <v>59</v>
      </c>
    </row>
    <row r="476" spans="1:2" x14ac:dyDescent="0.5">
      <c r="A476">
        <v>528.19000244140625</v>
      </c>
      <c r="B476">
        <v>145.19999694824219</v>
      </c>
    </row>
    <row r="477" spans="1:2" x14ac:dyDescent="0.5">
      <c r="A477">
        <v>528.20001220703125</v>
      </c>
      <c r="B477">
        <v>158.5</v>
      </c>
    </row>
    <row r="478" spans="1:2" x14ac:dyDescent="0.5">
      <c r="A478">
        <v>528.21002197265625</v>
      </c>
      <c r="B478">
        <v>110.30000305175781</v>
      </c>
    </row>
    <row r="479" spans="1:2" x14ac:dyDescent="0.5">
      <c r="A479">
        <v>528.219970703125</v>
      </c>
      <c r="B479">
        <v>94</v>
      </c>
    </row>
    <row r="480" spans="1:2" x14ac:dyDescent="0.5">
      <c r="A480">
        <v>528.22998046875</v>
      </c>
      <c r="B480">
        <v>122.5</v>
      </c>
    </row>
    <row r="481" spans="1:2" x14ac:dyDescent="0.5">
      <c r="A481">
        <v>528.239990234375</v>
      </c>
      <c r="B481">
        <v>164.80000305175781</v>
      </c>
    </row>
    <row r="482" spans="1:2" x14ac:dyDescent="0.5">
      <c r="A482">
        <v>528.25</v>
      </c>
      <c r="B482">
        <v>264.29998779296875</v>
      </c>
    </row>
    <row r="483" spans="1:2" x14ac:dyDescent="0.5">
      <c r="A483">
        <v>528.260009765625</v>
      </c>
      <c r="B483">
        <v>611.20001220703125</v>
      </c>
    </row>
    <row r="484" spans="1:2" x14ac:dyDescent="0.5">
      <c r="A484">
        <v>528.27099609375</v>
      </c>
      <c r="B484">
        <v>2102</v>
      </c>
    </row>
    <row r="485" spans="1:2" x14ac:dyDescent="0.5">
      <c r="A485">
        <v>528.281005859375</v>
      </c>
      <c r="B485">
        <v>7517</v>
      </c>
    </row>
    <row r="486" spans="1:2" x14ac:dyDescent="0.5">
      <c r="A486">
        <v>528.291015625</v>
      </c>
      <c r="B486">
        <v>16200</v>
      </c>
    </row>
    <row r="487" spans="1:2" x14ac:dyDescent="0.5">
      <c r="A487">
        <v>528.301025390625</v>
      </c>
      <c r="B487">
        <v>19050</v>
      </c>
    </row>
    <row r="488" spans="1:2" x14ac:dyDescent="0.5">
      <c r="A488">
        <v>528.31097412109375</v>
      </c>
      <c r="B488">
        <v>12170</v>
      </c>
    </row>
    <row r="489" spans="1:2" x14ac:dyDescent="0.5">
      <c r="A489">
        <v>528.32098388671875</v>
      </c>
      <c r="B489">
        <v>4207</v>
      </c>
    </row>
    <row r="490" spans="1:2" x14ac:dyDescent="0.5">
      <c r="A490">
        <v>528.33099365234375</v>
      </c>
      <c r="B490">
        <v>968.79998779296875</v>
      </c>
    </row>
    <row r="491" spans="1:2" x14ac:dyDescent="0.5">
      <c r="A491">
        <v>528.34100341796875</v>
      </c>
      <c r="B491">
        <v>351</v>
      </c>
    </row>
    <row r="492" spans="1:2" x14ac:dyDescent="0.5">
      <c r="A492">
        <v>528.35101318359375</v>
      </c>
      <c r="B492">
        <v>205.5</v>
      </c>
    </row>
    <row r="493" spans="1:2" x14ac:dyDescent="0.5">
      <c r="A493">
        <v>528.36102294921875</v>
      </c>
      <c r="B493">
        <v>117.80000305175781</v>
      </c>
    </row>
    <row r="494" spans="1:2" x14ac:dyDescent="0.5">
      <c r="A494">
        <v>528.3709716796875</v>
      </c>
      <c r="B494">
        <v>74</v>
      </c>
    </row>
    <row r="495" spans="1:2" x14ac:dyDescent="0.5">
      <c r="A495">
        <v>528.3809814453125</v>
      </c>
      <c r="B495">
        <v>84.75</v>
      </c>
    </row>
    <row r="496" spans="1:2" x14ac:dyDescent="0.5">
      <c r="A496">
        <v>528.3909912109375</v>
      </c>
      <c r="B496">
        <v>87.5</v>
      </c>
    </row>
    <row r="497" spans="1:2" x14ac:dyDescent="0.5">
      <c r="A497">
        <v>528.4010009765625</v>
      </c>
      <c r="B497">
        <v>70.25</v>
      </c>
    </row>
    <row r="498" spans="1:2" x14ac:dyDescent="0.5">
      <c r="A498">
        <v>528.4110107421875</v>
      </c>
      <c r="B498">
        <v>72.75</v>
      </c>
    </row>
    <row r="499" spans="1:2" x14ac:dyDescent="0.5">
      <c r="A499">
        <v>528.4210205078125</v>
      </c>
      <c r="B499">
        <v>82.5</v>
      </c>
    </row>
    <row r="500" spans="1:2" x14ac:dyDescent="0.5">
      <c r="A500">
        <v>528.4310302734375</v>
      </c>
      <c r="B500">
        <v>88.25</v>
      </c>
    </row>
    <row r="501" spans="1:2" x14ac:dyDescent="0.5">
      <c r="A501">
        <v>528.44097900390625</v>
      </c>
      <c r="B501">
        <v>79.5</v>
      </c>
    </row>
    <row r="502" spans="1:2" x14ac:dyDescent="0.5">
      <c r="A502">
        <v>528.45098876953125</v>
      </c>
      <c r="B502">
        <v>56</v>
      </c>
    </row>
    <row r="503" spans="1:2" x14ac:dyDescent="0.5">
      <c r="A503">
        <v>528.46099853515625</v>
      </c>
      <c r="B503">
        <v>41</v>
      </c>
    </row>
    <row r="504" spans="1:2" x14ac:dyDescent="0.5">
      <c r="A504">
        <v>528.47100830078125</v>
      </c>
      <c r="B504">
        <v>31.5</v>
      </c>
    </row>
    <row r="505" spans="1:2" x14ac:dyDescent="0.5">
      <c r="A505">
        <v>528.48101806640625</v>
      </c>
      <c r="B505">
        <v>27.5</v>
      </c>
    </row>
    <row r="506" spans="1:2" x14ac:dyDescent="0.5">
      <c r="A506">
        <v>528.49102783203125</v>
      </c>
      <c r="B506">
        <v>35.25</v>
      </c>
    </row>
    <row r="507" spans="1:2" x14ac:dyDescent="0.5">
      <c r="A507">
        <v>528.5009765625</v>
      </c>
      <c r="B507">
        <v>47.25</v>
      </c>
    </row>
    <row r="508" spans="1:2" x14ac:dyDescent="0.5">
      <c r="A508">
        <v>528.510986328125</v>
      </c>
      <c r="B508">
        <v>58.25</v>
      </c>
    </row>
    <row r="509" spans="1:2" x14ac:dyDescent="0.5">
      <c r="A509">
        <v>528.52099609375</v>
      </c>
      <c r="B509">
        <v>48.5</v>
      </c>
    </row>
    <row r="510" spans="1:2" x14ac:dyDescent="0.5">
      <c r="A510">
        <v>528.531005859375</v>
      </c>
      <c r="B510">
        <v>55.75</v>
      </c>
    </row>
    <row r="511" spans="1:2" x14ac:dyDescent="0.5">
      <c r="A511">
        <v>528.541015625</v>
      </c>
      <c r="B511">
        <v>87.75</v>
      </c>
    </row>
    <row r="512" spans="1:2" x14ac:dyDescent="0.5">
      <c r="A512">
        <v>528.552001953125</v>
      </c>
      <c r="B512">
        <v>72.25</v>
      </c>
    </row>
    <row r="513" spans="1:2" x14ac:dyDescent="0.5">
      <c r="A513">
        <v>528.56201171875</v>
      </c>
      <c r="B513">
        <v>41.5</v>
      </c>
    </row>
    <row r="514" spans="1:2" x14ac:dyDescent="0.5">
      <c r="A514">
        <v>528.572021484375</v>
      </c>
      <c r="B514">
        <v>32</v>
      </c>
    </row>
    <row r="515" spans="1:2" x14ac:dyDescent="0.5">
      <c r="A515">
        <v>528.58197021484375</v>
      </c>
      <c r="B515">
        <v>49</v>
      </c>
    </row>
    <row r="516" spans="1:2" x14ac:dyDescent="0.5">
      <c r="A516">
        <v>528.59197998046875</v>
      </c>
      <c r="B516">
        <v>74</v>
      </c>
    </row>
    <row r="517" spans="1:2" x14ac:dyDescent="0.5">
      <c r="A517">
        <v>528.60198974609375</v>
      </c>
      <c r="B517">
        <v>58.25</v>
      </c>
    </row>
    <row r="518" spans="1:2" x14ac:dyDescent="0.5">
      <c r="A518">
        <v>528.61199951171875</v>
      </c>
      <c r="B518">
        <v>37.25</v>
      </c>
    </row>
    <row r="519" spans="1:2" x14ac:dyDescent="0.5">
      <c r="A519">
        <v>528.62200927734375</v>
      </c>
      <c r="B519">
        <v>30.25</v>
      </c>
    </row>
    <row r="520" spans="1:2" x14ac:dyDescent="0.5">
      <c r="A520">
        <v>528.63201904296875</v>
      </c>
      <c r="B520">
        <v>42.25</v>
      </c>
    </row>
    <row r="521" spans="1:2" x14ac:dyDescent="0.5">
      <c r="A521">
        <v>528.64202880859375</v>
      </c>
      <c r="B521">
        <v>60.5</v>
      </c>
    </row>
    <row r="522" spans="1:2" x14ac:dyDescent="0.5">
      <c r="A522">
        <v>528.6519775390625</v>
      </c>
      <c r="B522">
        <v>42.75</v>
      </c>
    </row>
    <row r="523" spans="1:2" x14ac:dyDescent="0.5">
      <c r="A523">
        <v>528.6619873046875</v>
      </c>
      <c r="B523">
        <v>27</v>
      </c>
    </row>
    <row r="524" spans="1:2" x14ac:dyDescent="0.5">
      <c r="A524">
        <v>528.6719970703125</v>
      </c>
      <c r="B524">
        <v>46.25</v>
      </c>
    </row>
    <row r="525" spans="1:2" x14ac:dyDescent="0.5">
      <c r="A525">
        <v>528.6820068359375</v>
      </c>
      <c r="B525">
        <v>71</v>
      </c>
    </row>
    <row r="526" spans="1:2" x14ac:dyDescent="0.5">
      <c r="A526">
        <v>528.6920166015625</v>
      </c>
      <c r="B526">
        <v>71.25</v>
      </c>
    </row>
    <row r="527" spans="1:2" x14ac:dyDescent="0.5">
      <c r="A527">
        <v>528.7020263671875</v>
      </c>
      <c r="B527">
        <v>50.5</v>
      </c>
    </row>
    <row r="528" spans="1:2" x14ac:dyDescent="0.5">
      <c r="A528">
        <v>528.71197509765625</v>
      </c>
      <c r="B528">
        <v>50.75</v>
      </c>
    </row>
    <row r="529" spans="1:2" x14ac:dyDescent="0.5">
      <c r="A529">
        <v>528.72198486328125</v>
      </c>
      <c r="B529">
        <v>83.75</v>
      </c>
    </row>
    <row r="530" spans="1:2" x14ac:dyDescent="0.5">
      <c r="A530">
        <v>528.73199462890625</v>
      </c>
      <c r="B530">
        <v>154.80000305175781</v>
      </c>
    </row>
    <row r="531" spans="1:2" x14ac:dyDescent="0.5">
      <c r="A531">
        <v>528.74200439453125</v>
      </c>
      <c r="B531">
        <v>217.80000305175781</v>
      </c>
    </row>
    <row r="532" spans="1:2" x14ac:dyDescent="0.5">
      <c r="A532">
        <v>528.75201416015625</v>
      </c>
      <c r="B532">
        <v>239.80000305175781</v>
      </c>
    </row>
    <row r="533" spans="1:2" x14ac:dyDescent="0.5">
      <c r="A533">
        <v>528.76202392578125</v>
      </c>
      <c r="B533">
        <v>348.70001220703125</v>
      </c>
    </row>
    <row r="534" spans="1:2" x14ac:dyDescent="0.5">
      <c r="A534">
        <v>528.77197265625</v>
      </c>
      <c r="B534">
        <v>917.79998779296875</v>
      </c>
    </row>
    <row r="535" spans="1:2" x14ac:dyDescent="0.5">
      <c r="A535">
        <v>528.781982421875</v>
      </c>
      <c r="B535">
        <v>2518</v>
      </c>
    </row>
    <row r="536" spans="1:2" x14ac:dyDescent="0.5">
      <c r="A536">
        <v>528.7919921875</v>
      </c>
      <c r="B536">
        <v>4629</v>
      </c>
    </row>
    <row r="537" spans="1:2" x14ac:dyDescent="0.5">
      <c r="A537">
        <v>528.802001953125</v>
      </c>
      <c r="B537">
        <v>5144</v>
      </c>
    </row>
    <row r="538" spans="1:2" x14ac:dyDescent="0.5">
      <c r="A538">
        <v>528.81201171875</v>
      </c>
      <c r="B538">
        <v>3423</v>
      </c>
    </row>
    <row r="539" spans="1:2" x14ac:dyDescent="0.5">
      <c r="A539">
        <v>528.822998046875</v>
      </c>
      <c r="B539">
        <v>1437</v>
      </c>
    </row>
    <row r="540" spans="1:2" x14ac:dyDescent="0.5">
      <c r="A540">
        <v>528.8330078125</v>
      </c>
      <c r="B540">
        <v>507.70001220703125</v>
      </c>
    </row>
    <row r="541" spans="1:2" x14ac:dyDescent="0.5">
      <c r="A541">
        <v>528.843017578125</v>
      </c>
      <c r="B541">
        <v>369.5</v>
      </c>
    </row>
    <row r="542" spans="1:2" x14ac:dyDescent="0.5">
      <c r="A542">
        <v>528.85302734375</v>
      </c>
      <c r="B542">
        <v>420</v>
      </c>
    </row>
    <row r="543" spans="1:2" x14ac:dyDescent="0.5">
      <c r="A543">
        <v>528.86297607421875</v>
      </c>
      <c r="B543">
        <v>309</v>
      </c>
    </row>
    <row r="544" spans="1:2" x14ac:dyDescent="0.5">
      <c r="A544">
        <v>528.87298583984375</v>
      </c>
      <c r="B544">
        <v>152.5</v>
      </c>
    </row>
    <row r="545" spans="1:2" x14ac:dyDescent="0.5">
      <c r="A545">
        <v>528.88299560546875</v>
      </c>
      <c r="B545">
        <v>80</v>
      </c>
    </row>
    <row r="546" spans="1:2" x14ac:dyDescent="0.5">
      <c r="A546">
        <v>528.89300537109375</v>
      </c>
      <c r="B546">
        <v>69.75</v>
      </c>
    </row>
    <row r="547" spans="1:2" x14ac:dyDescent="0.5">
      <c r="A547">
        <v>528.90301513671875</v>
      </c>
      <c r="B547">
        <v>64.75</v>
      </c>
    </row>
    <row r="548" spans="1:2" x14ac:dyDescent="0.5">
      <c r="A548">
        <v>528.91302490234375</v>
      </c>
      <c r="B548">
        <v>37.5</v>
      </c>
    </row>
    <row r="549" spans="1:2" x14ac:dyDescent="0.5">
      <c r="A549">
        <v>528.9229736328125</v>
      </c>
      <c r="B549">
        <v>27.75</v>
      </c>
    </row>
    <row r="550" spans="1:2" x14ac:dyDescent="0.5">
      <c r="A550">
        <v>528.9329833984375</v>
      </c>
      <c r="B550">
        <v>47.75</v>
      </c>
    </row>
    <row r="551" spans="1:2" x14ac:dyDescent="0.5">
      <c r="A551">
        <v>528.9429931640625</v>
      </c>
      <c r="B551">
        <v>58</v>
      </c>
    </row>
    <row r="552" spans="1:2" x14ac:dyDescent="0.5">
      <c r="A552">
        <v>528.9530029296875</v>
      </c>
      <c r="B552">
        <v>33</v>
      </c>
    </row>
    <row r="553" spans="1:2" x14ac:dyDescent="0.5">
      <c r="A553">
        <v>528.9630126953125</v>
      </c>
      <c r="B553">
        <v>7</v>
      </c>
    </row>
    <row r="554" spans="1:2" x14ac:dyDescent="0.5">
      <c r="A554">
        <v>528.9730224609375</v>
      </c>
      <c r="B554">
        <v>23.5</v>
      </c>
    </row>
    <row r="555" spans="1:2" x14ac:dyDescent="0.5">
      <c r="A555">
        <v>528.98297119140625</v>
      </c>
      <c r="B555">
        <v>79</v>
      </c>
    </row>
    <row r="556" spans="1:2" x14ac:dyDescent="0.5">
      <c r="A556">
        <v>528.99298095703125</v>
      </c>
      <c r="B556">
        <v>117.80000305175781</v>
      </c>
    </row>
    <row r="557" spans="1:2" x14ac:dyDescent="0.5">
      <c r="A557">
        <v>529.00299072265625</v>
      </c>
      <c r="B557">
        <v>110.69999694824219</v>
      </c>
    </row>
    <row r="558" spans="1:2" x14ac:dyDescent="0.5">
      <c r="A558">
        <v>529.01300048828125</v>
      </c>
      <c r="B558">
        <v>82.5</v>
      </c>
    </row>
    <row r="559" spans="1:2" x14ac:dyDescent="0.5">
      <c r="A559">
        <v>529.02301025390625</v>
      </c>
      <c r="B559">
        <v>59.25</v>
      </c>
    </row>
    <row r="560" spans="1:2" x14ac:dyDescent="0.5">
      <c r="A560">
        <v>529.03302001953125</v>
      </c>
      <c r="B560">
        <v>73.5</v>
      </c>
    </row>
    <row r="561" spans="1:2" x14ac:dyDescent="0.5">
      <c r="A561">
        <v>529.04302978515625</v>
      </c>
      <c r="B561">
        <v>94.75</v>
      </c>
    </row>
    <row r="562" spans="1:2" x14ac:dyDescent="0.5">
      <c r="A562">
        <v>529.052978515625</v>
      </c>
      <c r="B562">
        <v>69</v>
      </c>
    </row>
    <row r="563" spans="1:2" x14ac:dyDescent="0.5">
      <c r="A563">
        <v>529.06298828125</v>
      </c>
      <c r="B563">
        <v>39.75</v>
      </c>
    </row>
    <row r="564" spans="1:2" x14ac:dyDescent="0.5">
      <c r="A564">
        <v>529.072998046875</v>
      </c>
      <c r="B564">
        <v>39.75</v>
      </c>
    </row>
    <row r="565" spans="1:2" x14ac:dyDescent="0.5">
      <c r="A565">
        <v>529.0830078125</v>
      </c>
      <c r="B565">
        <v>34</v>
      </c>
    </row>
    <row r="566" spans="1:2" x14ac:dyDescent="0.5">
      <c r="A566">
        <v>529.093994140625</v>
      </c>
      <c r="B566">
        <v>21</v>
      </c>
    </row>
    <row r="567" spans="1:2" x14ac:dyDescent="0.5">
      <c r="A567">
        <v>529.10400390625</v>
      </c>
      <c r="B567">
        <v>23.75</v>
      </c>
    </row>
    <row r="568" spans="1:2" x14ac:dyDescent="0.5">
      <c r="A568">
        <v>529.114013671875</v>
      </c>
      <c r="B568">
        <v>42.5</v>
      </c>
    </row>
    <row r="569" spans="1:2" x14ac:dyDescent="0.5">
      <c r="A569">
        <v>529.1240234375</v>
      </c>
      <c r="B569">
        <v>59.5</v>
      </c>
    </row>
    <row r="570" spans="1:2" x14ac:dyDescent="0.5">
      <c r="A570">
        <v>529.13397216796875</v>
      </c>
      <c r="B570">
        <v>52.5</v>
      </c>
    </row>
    <row r="571" spans="1:2" x14ac:dyDescent="0.5">
      <c r="A571">
        <v>529.14398193359375</v>
      </c>
      <c r="B571">
        <v>30</v>
      </c>
    </row>
    <row r="572" spans="1:2" x14ac:dyDescent="0.5">
      <c r="A572">
        <v>529.15399169921875</v>
      </c>
      <c r="B572">
        <v>16</v>
      </c>
    </row>
    <row r="573" spans="1:2" x14ac:dyDescent="0.5">
      <c r="A573">
        <v>529.16400146484375</v>
      </c>
      <c r="B573">
        <v>16</v>
      </c>
    </row>
    <row r="574" spans="1:2" x14ac:dyDescent="0.5">
      <c r="A574">
        <v>529.17401123046875</v>
      </c>
      <c r="B574">
        <v>21</v>
      </c>
    </row>
    <row r="575" spans="1:2" x14ac:dyDescent="0.5">
      <c r="A575">
        <v>529.18402099609375</v>
      </c>
      <c r="B575">
        <v>27.25</v>
      </c>
    </row>
    <row r="576" spans="1:2" x14ac:dyDescent="0.5">
      <c r="A576">
        <v>529.1939697265625</v>
      </c>
      <c r="B576">
        <v>25.75</v>
      </c>
    </row>
    <row r="577" spans="1:2" x14ac:dyDescent="0.5">
      <c r="A577">
        <v>529.2039794921875</v>
      </c>
      <c r="B577">
        <v>22.5</v>
      </c>
    </row>
    <row r="578" spans="1:2" x14ac:dyDescent="0.5">
      <c r="A578">
        <v>529.2139892578125</v>
      </c>
      <c r="B578">
        <v>24.75</v>
      </c>
    </row>
    <row r="579" spans="1:2" x14ac:dyDescent="0.5">
      <c r="A579">
        <v>529.2239990234375</v>
      </c>
      <c r="B579">
        <v>30.75</v>
      </c>
    </row>
    <row r="580" spans="1:2" x14ac:dyDescent="0.5">
      <c r="A580">
        <v>529.2340087890625</v>
      </c>
      <c r="B580">
        <v>57.5</v>
      </c>
    </row>
    <row r="581" spans="1:2" x14ac:dyDescent="0.5">
      <c r="A581">
        <v>529.2440185546875</v>
      </c>
      <c r="B581">
        <v>66.75</v>
      </c>
    </row>
    <row r="582" spans="1:2" x14ac:dyDescent="0.5">
      <c r="A582">
        <v>529.2540283203125</v>
      </c>
      <c r="B582">
        <v>55.25</v>
      </c>
    </row>
    <row r="583" spans="1:2" x14ac:dyDescent="0.5">
      <c r="A583">
        <v>529.26397705078125</v>
      </c>
      <c r="B583">
        <v>107</v>
      </c>
    </row>
    <row r="584" spans="1:2" x14ac:dyDescent="0.5">
      <c r="A584">
        <v>529.27398681640625</v>
      </c>
      <c r="B584">
        <v>328.5</v>
      </c>
    </row>
    <row r="585" spans="1:2" x14ac:dyDescent="0.5">
      <c r="A585">
        <v>529.28399658203125</v>
      </c>
      <c r="B585">
        <v>747</v>
      </c>
    </row>
    <row r="586" spans="1:2" x14ac:dyDescent="0.5">
      <c r="A586">
        <v>529.29400634765625</v>
      </c>
      <c r="B586">
        <v>1223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585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277</v>
      </c>
      <c r="C1" s="2" t="s">
        <v>21</v>
      </c>
      <c r="D1">
        <v>523.7750244140625</v>
      </c>
      <c r="E1">
        <v>574000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0.99999990000000005</v>
      </c>
      <c r="M1">
        <f>I$7*(L$1*J1) + $I$4</f>
        <v>575051.63512620132</v>
      </c>
      <c r="P1">
        <f>IF(ISNUMBER(D1),M1,"")</f>
        <v>575051.63512620132</v>
      </c>
      <c r="Q1">
        <f>IF(ISNUMBER(P1),P1-E1,"")</f>
        <v>1051.6351262013195</v>
      </c>
      <c r="R1">
        <f>IF(ISNUMBER(P1),Q1*Q1,"")</f>
        <v>1105936.4386604652</v>
      </c>
      <c r="S1">
        <f>IF(ISNUMBER(P1),((IF(P1&gt;E1,I$5*(P1-E1),P1-E1)))^2,"")</f>
        <v>1105936.4386604652</v>
      </c>
      <c r="T1">
        <f>IF(ISNUMBER(P1),(M1*D1),"")</f>
        <v>301197684.22757268</v>
      </c>
    </row>
    <row r="2" spans="1:20" ht="14.7" thickTop="1" x14ac:dyDescent="0.5">
      <c r="A2">
        <v>523.44500732421875</v>
      </c>
      <c r="B2">
        <v>236.80000305175781</v>
      </c>
      <c r="C2" s="2" t="s">
        <v>22</v>
      </c>
      <c r="D2">
        <v>524.27398681640625</v>
      </c>
      <c r="E2">
        <v>352400</v>
      </c>
      <c r="F2" s="3" t="s">
        <v>25</v>
      </c>
      <c r="G2" s="4">
        <v>1.3006591796875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1.0000000000003635E-7</v>
      </c>
      <c r="M2">
        <f>I$7*((L$1*J2)+(L$2*J1)) + $I$4</f>
        <v>345580.62837132177</v>
      </c>
      <c r="P2">
        <f t="shared" ref="P2:P30" si="2">IF(ISNUMBER(D2),M2,"")</f>
        <v>345580.62837132177</v>
      </c>
      <c r="Q2">
        <f t="shared" ref="Q2:Q30" si="3">IF(ISNUMBER(P2),P2-E2,"")</f>
        <v>-6819.3716286782292</v>
      </c>
      <c r="R2">
        <f t="shared" ref="R2:R30" si="4">IF(ISNUMBER(P2),Q2*Q2,"")</f>
        <v>46503829.410021566</v>
      </c>
      <c r="S2">
        <f t="shared" ref="S2:S30" si="5">IF(ISNUMBER(P2),((IF(P2&gt;E2,I$5*(P2-E2),P2-E2)))^2,"")</f>
        <v>46503829.410021566</v>
      </c>
      <c r="T2">
        <f t="shared" ref="T2:T30" si="6">IF(ISNUMBER(P2),(M2*D2),"")</f>
        <v>181178933.80275175</v>
      </c>
    </row>
    <row r="3" spans="1:20" x14ac:dyDescent="0.5">
      <c r="A3">
        <v>523.45501708984375</v>
      </c>
      <c r="B3">
        <v>164.80000305175781</v>
      </c>
      <c r="D3">
        <v>524.77398681640625</v>
      </c>
      <c r="E3">
        <v>103200</v>
      </c>
      <c r="F3" s="7" t="s">
        <v>19</v>
      </c>
      <c r="G3" s="8">
        <f>IF(ISBLANK(G2),"",$G$2*$G$6)</f>
        <v>2.601318359375</v>
      </c>
      <c r="H3" t="s">
        <v>435</v>
      </c>
      <c r="I3">
        <v>1.0000000000000004</v>
      </c>
      <c r="J3">
        <f>'hidden params'!J3</f>
        <v>0.20220994369181175</v>
      </c>
      <c r="K3">
        <f t="shared" si="0"/>
        <v>2</v>
      </c>
      <c r="L3">
        <f t="shared" si="1"/>
        <v>2.2204462712965477E-30</v>
      </c>
      <c r="M3">
        <f>I$7*((L$1*J3)+(L$2*J2)+(L$3*J1)) + $I$4</f>
        <v>116281.19331681398</v>
      </c>
      <c r="P3">
        <f t="shared" si="2"/>
        <v>116281.19331681398</v>
      </c>
      <c r="Q3">
        <f t="shared" si="3"/>
        <v>13081.19331681398</v>
      </c>
      <c r="R3">
        <f t="shared" si="4"/>
        <v>171117618.59185874</v>
      </c>
      <c r="S3">
        <f t="shared" si="5"/>
        <v>171117618.59185874</v>
      </c>
      <c r="T3">
        <f t="shared" si="6"/>
        <v>61021345.408633724</v>
      </c>
    </row>
    <row r="4" spans="1:20" x14ac:dyDescent="0.5">
      <c r="A4">
        <v>523.46502685546875</v>
      </c>
      <c r="B4">
        <v>126</v>
      </c>
      <c r="D4">
        <v>525.2750244140625</v>
      </c>
      <c r="E4">
        <v>21230</v>
      </c>
      <c r="F4" s="5" t="s">
        <v>26</v>
      </c>
      <c r="G4" s="6">
        <v>524.0626220703125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28290.205891414327</v>
      </c>
      <c r="P4">
        <f t="shared" si="2"/>
        <v>28290.205891414327</v>
      </c>
      <c r="Q4">
        <f t="shared" si="3"/>
        <v>7060.2058914143272</v>
      </c>
      <c r="R4">
        <f t="shared" si="4"/>
        <v>49846507.229161575</v>
      </c>
      <c r="S4">
        <f t="shared" si="5"/>
        <v>49846507.229161575</v>
      </c>
      <c r="T4">
        <f t="shared" si="6"/>
        <v>14860138.590291515</v>
      </c>
    </row>
    <row r="5" spans="1:20" ht="14.7" thickBot="1" x14ac:dyDescent="0.55000000000000004">
      <c r="A5">
        <v>523.4749755859375</v>
      </c>
      <c r="B5">
        <v>107.69999694824219</v>
      </c>
      <c r="D5">
        <f>D4 + (1/$G$6)</f>
        <v>525.7750244140625</v>
      </c>
      <c r="E5">
        <v>0</v>
      </c>
      <c r="F5" s="9" t="s">
        <v>27</v>
      </c>
      <c r="G5" s="10">
        <f>($G$4-1.00794)*$G$6</f>
        <v>1046.1093641406251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5499.0878945037894</v>
      </c>
      <c r="P5">
        <f t="shared" si="2"/>
        <v>5499.0878945037894</v>
      </c>
      <c r="Q5">
        <f t="shared" si="3"/>
        <v>5499.0878945037894</v>
      </c>
      <c r="R5">
        <f t="shared" si="4"/>
        <v>30239967.671478119</v>
      </c>
      <c r="S5">
        <f t="shared" si="5"/>
        <v>30239967.671478119</v>
      </c>
      <c r="T5">
        <f t="shared" si="6"/>
        <v>2891283.0719878054</v>
      </c>
    </row>
    <row r="6" spans="1:20" ht="14.7" thickTop="1" x14ac:dyDescent="0.5">
      <c r="A6">
        <v>523.4849853515625</v>
      </c>
      <c r="B6">
        <v>200.5</v>
      </c>
      <c r="D6">
        <f>D5 + (1/$G$6)</f>
        <v>526.2750244140625</v>
      </c>
      <c r="E6">
        <v>0</v>
      </c>
      <c r="F6" t="s">
        <v>28</v>
      </c>
      <c r="G6">
        <v>2</v>
      </c>
      <c r="H6" t="s">
        <v>437</v>
      </c>
      <c r="I6">
        <f>SUM(S1:S30)</f>
        <v>299640678.13680607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900.21728290119574</v>
      </c>
      <c r="P6">
        <f t="shared" si="2"/>
        <v>900.21728290119574</v>
      </c>
      <c r="Q6">
        <f t="shared" si="3"/>
        <v>900.21728290119574</v>
      </c>
      <c r="R6">
        <f t="shared" si="4"/>
        <v>810391.15643401153</v>
      </c>
      <c r="S6">
        <f t="shared" si="5"/>
        <v>810391.15643401153</v>
      </c>
      <c r="T6">
        <f t="shared" si="6"/>
        <v>473761.87253678782</v>
      </c>
    </row>
    <row r="7" spans="1:20" x14ac:dyDescent="0.5">
      <c r="A7">
        <v>523.4949951171875</v>
      </c>
      <c r="B7">
        <v>296</v>
      </c>
      <c r="D7">
        <f>D6 + (1/$G$6)</f>
        <v>526.7750244140625</v>
      </c>
      <c r="E7">
        <v>0</v>
      </c>
      <c r="F7" t="s">
        <v>29</v>
      </c>
      <c r="G7" s="11">
        <v>0.10000000149011612</v>
      </c>
      <c r="H7" t="s">
        <v>438</v>
      </c>
      <c r="I7">
        <v>575051.6926313705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128.17035223343245</v>
      </c>
      <c r="P7">
        <f t="shared" si="2"/>
        <v>128.17035223343245</v>
      </c>
      <c r="Q7">
        <f t="shared" si="3"/>
        <v>128.17035223343245</v>
      </c>
      <c r="R7">
        <f t="shared" si="4"/>
        <v>16427.639191642142</v>
      </c>
      <c r="S7">
        <f t="shared" si="5"/>
        <v>16427.639191642142</v>
      </c>
      <c r="T7">
        <f t="shared" si="6"/>
        <v>67516.940426925372</v>
      </c>
    </row>
    <row r="8" spans="1:20" x14ac:dyDescent="0.5">
      <c r="A8">
        <v>523.5050048828125</v>
      </c>
      <c r="B8">
        <v>272.79998779296875</v>
      </c>
      <c r="F8" t="s">
        <v>30</v>
      </c>
      <c r="G8" s="11">
        <v>2.9999999329447746E-2</v>
      </c>
      <c r="H8" t="s">
        <v>439</v>
      </c>
      <c r="I8">
        <v>1.0000000000003631E-7</v>
      </c>
      <c r="J8">
        <f>'hidden params'!J8</f>
        <v>2.8200854503395628E-5</v>
      </c>
      <c r="K8" t="str">
        <f t="shared" si="0"/>
        <v/>
      </c>
      <c r="L8">
        <f t="shared" si="1"/>
        <v>0</v>
      </c>
      <c r="M8">
        <f>I$7*((L$1*J8)+(L$2*J7)+(L$3*J6)+(L$4*J5)+(L$5*J4)+(L$6*J3)+(L$7*J2)+(L$8*J1)) + $I$4</f>
        <v>16.216960311161255</v>
      </c>
      <c r="P8" t="str">
        <f t="shared" si="2"/>
        <v/>
      </c>
      <c r="Q8" t="str">
        <f t="shared" si="3"/>
        <v/>
      </c>
      <c r="R8" t="str">
        <f t="shared" si="4"/>
        <v/>
      </c>
      <c r="S8" t="str">
        <f t="shared" si="5"/>
        <v/>
      </c>
      <c r="T8" t="str">
        <f t="shared" si="6"/>
        <v/>
      </c>
    </row>
    <row r="9" spans="1:20" x14ac:dyDescent="0.5">
      <c r="A9">
        <v>523.5150146484375</v>
      </c>
      <c r="B9">
        <v>202.69999694824219</v>
      </c>
      <c r="F9" t="s">
        <v>31</v>
      </c>
      <c r="G9">
        <v>6</v>
      </c>
      <c r="H9" t="s">
        <v>445</v>
      </c>
      <c r="I9">
        <f>I3*I8</f>
        <v>1.0000000000003635E-7</v>
      </c>
      <c r="J9">
        <f>'hidden params'!J9</f>
        <v>3.2198967658273084E-6</v>
      </c>
      <c r="K9" t="str">
        <f t="shared" si="0"/>
        <v/>
      </c>
      <c r="L9">
        <f t="shared" si="1"/>
        <v>0</v>
      </c>
      <c r="M9">
        <f>I$7*((L$1*J9)+(L$2*J8)+(L$3*J7)+(L$4*J6)+(L$5*J5)+(L$6*J4)+(L$7*J3)+(L$8*J2)+(L$9*J1)) + $I$4</f>
        <v>1.8516085218214724</v>
      </c>
      <c r="P9" t="str">
        <f t="shared" si="2"/>
        <v/>
      </c>
      <c r="Q9" t="str">
        <f t="shared" si="3"/>
        <v/>
      </c>
      <c r="R9" t="str">
        <f t="shared" si="4"/>
        <v/>
      </c>
      <c r="S9" t="str">
        <f t="shared" si="5"/>
        <v/>
      </c>
      <c r="T9" t="str">
        <f t="shared" si="6"/>
        <v/>
      </c>
    </row>
    <row r="10" spans="1:20" x14ac:dyDescent="0.5">
      <c r="A10">
        <v>523.5250244140625</v>
      </c>
      <c r="B10">
        <v>142.80000305175781</v>
      </c>
      <c r="F10" s="2" t="s">
        <v>22</v>
      </c>
      <c r="G10">
        <v>523.7532958984375</v>
      </c>
      <c r="H10">
        <v>57400</v>
      </c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0.19296201804016172</v>
      </c>
      <c r="P10" t="str">
        <f t="shared" si="2"/>
        <v/>
      </c>
      <c r="Q10" t="str">
        <f t="shared" si="3"/>
        <v/>
      </c>
      <c r="R10" t="str">
        <f t="shared" si="4"/>
        <v/>
      </c>
      <c r="S10" t="str">
        <f t="shared" si="5"/>
        <v/>
      </c>
      <c r="T10" t="str">
        <f t="shared" si="6"/>
        <v/>
      </c>
    </row>
    <row r="11" spans="1:20" x14ac:dyDescent="0.5">
      <c r="A11">
        <v>523.53497314453125</v>
      </c>
      <c r="B11">
        <v>140.30000305175781</v>
      </c>
      <c r="F11" s="2" t="s">
        <v>32</v>
      </c>
      <c r="G11">
        <v>525.053955078125</v>
      </c>
      <c r="H11">
        <v>57400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7">I$7*((L2*J$10)+(L3*J$9)+(L4*J$8)+(L5*J$7)+(L6*J$6)+(L7*J$5)+(L8*J$4)+(L9*J$3)+(L10*J$2)+(L11*J$1)) + $I$4</f>
        <v>1.9296185217570854E-8</v>
      </c>
      <c r="P11" t="str">
        <f t="shared" si="2"/>
        <v/>
      </c>
      <c r="Q11" t="str">
        <f t="shared" si="3"/>
        <v/>
      </c>
      <c r="R11" t="str">
        <f t="shared" si="4"/>
        <v/>
      </c>
      <c r="S11" t="str">
        <f t="shared" si="5"/>
        <v/>
      </c>
      <c r="T11" t="str">
        <f t="shared" si="6"/>
        <v/>
      </c>
    </row>
    <row r="12" spans="1:20" x14ac:dyDescent="0.5">
      <c r="A12">
        <v>523.54498291015625</v>
      </c>
      <c r="B12">
        <v>222.80000305175781</v>
      </c>
      <c r="F12" t="s">
        <v>33</v>
      </c>
      <c r="G12" t="s">
        <v>34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7"/>
        <v>4.2846142516587193E-31</v>
      </c>
      <c r="P12" t="str">
        <f t="shared" si="2"/>
        <v/>
      </c>
      <c r="Q12" t="str">
        <f t="shared" si="3"/>
        <v/>
      </c>
      <c r="R12" t="str">
        <f t="shared" si="4"/>
        <v/>
      </c>
      <c r="S12" t="str">
        <f t="shared" si="5"/>
        <v/>
      </c>
      <c r="T12" t="str">
        <f t="shared" si="6"/>
        <v/>
      </c>
    </row>
    <row r="13" spans="1:20" x14ac:dyDescent="0.5">
      <c r="A13">
        <v>523.55499267578125</v>
      </c>
      <c r="B13">
        <v>295.29998779296875</v>
      </c>
      <c r="F13">
        <v>57400</v>
      </c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7"/>
        <v>0</v>
      </c>
      <c r="P13" t="str">
        <f t="shared" si="2"/>
        <v/>
      </c>
      <c r="Q13" t="str">
        <f t="shared" si="3"/>
        <v/>
      </c>
      <c r="R13" t="str">
        <f t="shared" si="4"/>
        <v/>
      </c>
      <c r="S13" t="str">
        <f t="shared" si="5"/>
        <v/>
      </c>
      <c r="T13" t="str">
        <f t="shared" si="6"/>
        <v/>
      </c>
    </row>
    <row r="14" spans="1:20" x14ac:dyDescent="0.5">
      <c r="A14">
        <v>523.56500244140625</v>
      </c>
      <c r="B14">
        <v>275.70001220703125</v>
      </c>
      <c r="F14">
        <v>57400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0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523.57501220703125</v>
      </c>
      <c r="B15">
        <v>244.69999694824219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0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523.58502197265625</v>
      </c>
      <c r="B16">
        <v>221.69999694824219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523.594970703125</v>
      </c>
      <c r="B17">
        <v>205.5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0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523.60498046875</v>
      </c>
      <c r="B18">
        <v>298.20001220703125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523.614990234375</v>
      </c>
      <c r="B19">
        <v>402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523.625</v>
      </c>
      <c r="B20">
        <v>381.70001220703125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523.635009765625</v>
      </c>
      <c r="B21">
        <v>348.20001220703125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523.64501953125</v>
      </c>
      <c r="B22">
        <v>406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523.655029296875</v>
      </c>
      <c r="B23">
        <v>450.5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523.66497802734375</v>
      </c>
      <c r="B24">
        <v>433</v>
      </c>
      <c r="H24" t="s">
        <v>446</v>
      </c>
      <c r="I24">
        <v>299640678.13680607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523.67498779296875</v>
      </c>
      <c r="B25">
        <v>529.79998779296875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523.68499755859375</v>
      </c>
      <c r="B26">
        <v>740.70001220703125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523.69500732421875</v>
      </c>
      <c r="B27">
        <v>922.29998779296875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523.70501708984375</v>
      </c>
      <c r="B28">
        <v>924.5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523.71502685546875</v>
      </c>
      <c r="B29">
        <v>680.29998779296875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523.7249755859375</v>
      </c>
      <c r="B30">
        <v>509.5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523.7349853515625</v>
      </c>
      <c r="B31">
        <v>1080</v>
      </c>
      <c r="J31">
        <f>'hidden params'!J31</f>
        <v>0</v>
      </c>
    </row>
    <row r="32" spans="1:20" x14ac:dyDescent="0.5">
      <c r="A32">
        <v>523.7449951171875</v>
      </c>
      <c r="B32">
        <v>7064</v>
      </c>
      <c r="J32">
        <f>'hidden params'!J32</f>
        <v>0</v>
      </c>
    </row>
    <row r="33" spans="1:6" x14ac:dyDescent="0.5">
      <c r="A33">
        <v>523.7550048828125</v>
      </c>
      <c r="B33">
        <v>108800</v>
      </c>
    </row>
    <row r="34" spans="1:6" x14ac:dyDescent="0.5">
      <c r="A34">
        <v>523.7650146484375</v>
      </c>
      <c r="B34">
        <v>413100</v>
      </c>
    </row>
    <row r="35" spans="1:6" x14ac:dyDescent="0.5">
      <c r="A35">
        <v>523.7750244140625</v>
      </c>
      <c r="B35">
        <v>574000</v>
      </c>
    </row>
    <row r="36" spans="1:6" x14ac:dyDescent="0.5">
      <c r="A36">
        <v>523.78497314453125</v>
      </c>
      <c r="B36">
        <v>314900</v>
      </c>
    </row>
    <row r="37" spans="1:6" x14ac:dyDescent="0.5">
      <c r="A37">
        <v>523.79498291015625</v>
      </c>
      <c r="B37">
        <v>53430</v>
      </c>
    </row>
    <row r="38" spans="1:6" x14ac:dyDescent="0.5">
      <c r="A38">
        <v>523.80499267578125</v>
      </c>
      <c r="B38">
        <v>2272</v>
      </c>
    </row>
    <row r="39" spans="1:6" x14ac:dyDescent="0.5">
      <c r="A39">
        <v>523.81500244140625</v>
      </c>
      <c r="B39">
        <v>724.5</v>
      </c>
    </row>
    <row r="40" spans="1:6" x14ac:dyDescent="0.5">
      <c r="A40">
        <v>523.82501220703125</v>
      </c>
      <c r="B40">
        <v>1475</v>
      </c>
    </row>
    <row r="41" spans="1:6" x14ac:dyDescent="0.5">
      <c r="A41">
        <v>523.83502197265625</v>
      </c>
      <c r="B41">
        <v>2822</v>
      </c>
    </row>
    <row r="42" spans="1:6" x14ac:dyDescent="0.5">
      <c r="A42">
        <v>523.844970703125</v>
      </c>
      <c r="B42">
        <v>3047</v>
      </c>
    </row>
    <row r="43" spans="1:6" x14ac:dyDescent="0.5">
      <c r="A43">
        <v>523.85498046875</v>
      </c>
      <c r="B43">
        <v>1866</v>
      </c>
      <c r="F43">
        <v>43.187954469160594</v>
      </c>
    </row>
    <row r="44" spans="1:6" x14ac:dyDescent="0.5">
      <c r="A44">
        <v>523.864990234375</v>
      </c>
      <c r="B44">
        <v>832</v>
      </c>
      <c r="F44">
        <f xml:space="preserve"> $F$51 / 2</f>
        <v>43.187954469160594</v>
      </c>
    </row>
    <row r="45" spans="1:6" x14ac:dyDescent="0.5">
      <c r="A45">
        <v>523.875</v>
      </c>
      <c r="B45">
        <v>650.29998779296875</v>
      </c>
    </row>
    <row r="46" spans="1:6" x14ac:dyDescent="0.5">
      <c r="A46">
        <v>523.885009765625</v>
      </c>
      <c r="B46">
        <v>1269</v>
      </c>
    </row>
    <row r="47" spans="1:6" x14ac:dyDescent="0.5">
      <c r="A47">
        <v>523.89501953125</v>
      </c>
      <c r="B47">
        <v>2191</v>
      </c>
    </row>
    <row r="48" spans="1:6" x14ac:dyDescent="0.5">
      <c r="A48">
        <v>523.905029296875</v>
      </c>
      <c r="B48">
        <v>2055</v>
      </c>
    </row>
    <row r="49" spans="1:6" x14ac:dyDescent="0.5">
      <c r="A49">
        <v>523.91497802734375</v>
      </c>
      <c r="B49">
        <v>933</v>
      </c>
    </row>
    <row r="50" spans="1:6" x14ac:dyDescent="0.5">
      <c r="A50">
        <v>523.92498779296875</v>
      </c>
      <c r="B50">
        <v>265.79998779296875</v>
      </c>
      <c r="E50" t="s">
        <v>440</v>
      </c>
      <c r="F50">
        <f>MEDIAN(F54:F62)</f>
        <v>58.772727272727273</v>
      </c>
    </row>
    <row r="51" spans="1:6" x14ac:dyDescent="0.5">
      <c r="A51">
        <v>523.93499755859375</v>
      </c>
      <c r="B51">
        <v>207</v>
      </c>
      <c r="E51" t="s">
        <v>441</v>
      </c>
      <c r="F51">
        <f>AVERAGE(F54:F62)</f>
        <v>86.375908938321189</v>
      </c>
    </row>
    <row r="52" spans="1:6" x14ac:dyDescent="0.5">
      <c r="A52">
        <v>523.94500732421875</v>
      </c>
      <c r="B52">
        <v>820.70001220703125</v>
      </c>
      <c r="E52" t="s">
        <v>442</v>
      </c>
      <c r="F52">
        <f>SUM(E$1:E$6)</f>
        <v>1050830</v>
      </c>
    </row>
    <row r="53" spans="1:6" x14ac:dyDescent="0.5">
      <c r="A53">
        <v>523.95501708984375</v>
      </c>
      <c r="B53">
        <v>4372</v>
      </c>
      <c r="E53" t="s">
        <v>443</v>
      </c>
      <c r="F53">
        <f>ABS(F52/F50)</f>
        <v>17879.551430781128</v>
      </c>
    </row>
    <row r="54" spans="1:6" x14ac:dyDescent="0.5">
      <c r="A54">
        <v>523.96502685546875</v>
      </c>
      <c r="B54">
        <v>8290</v>
      </c>
      <c r="F54">
        <f>AVERAGE(B1:B10)</f>
        <v>202.70999908447266</v>
      </c>
    </row>
    <row r="55" spans="1:6" x14ac:dyDescent="0.5">
      <c r="A55">
        <v>523.9749755859375</v>
      </c>
      <c r="B55">
        <v>6513</v>
      </c>
    </row>
    <row r="56" spans="1:6" x14ac:dyDescent="0.5">
      <c r="A56">
        <v>523.9849853515625</v>
      </c>
      <c r="B56">
        <v>2260</v>
      </c>
    </row>
    <row r="57" spans="1:6" x14ac:dyDescent="0.5">
      <c r="A57">
        <v>523.9949951171875</v>
      </c>
      <c r="B57">
        <v>591.5</v>
      </c>
      <c r="F57">
        <v>133</v>
      </c>
    </row>
    <row r="58" spans="1:6" x14ac:dyDescent="0.5">
      <c r="A58">
        <v>524.0050048828125</v>
      </c>
      <c r="B58">
        <v>668</v>
      </c>
      <c r="F58">
        <v>49.25</v>
      </c>
    </row>
    <row r="59" spans="1:6" x14ac:dyDescent="0.5">
      <c r="A59">
        <v>524.0150146484375</v>
      </c>
      <c r="B59">
        <v>1517</v>
      </c>
      <c r="F59">
        <v>58.75</v>
      </c>
    </row>
    <row r="60" spans="1:6" x14ac:dyDescent="0.5">
      <c r="A60">
        <v>524.0250244140625</v>
      </c>
      <c r="B60">
        <v>2083</v>
      </c>
      <c r="F60">
        <v>15.75</v>
      </c>
    </row>
    <row r="61" spans="1:6" x14ac:dyDescent="0.5">
      <c r="A61">
        <v>524.03497314453125</v>
      </c>
      <c r="B61">
        <v>1384</v>
      </c>
      <c r="F61">
        <f>AVERAGE(B$575:B$585)</f>
        <v>58.795454545454547</v>
      </c>
    </row>
    <row r="62" spans="1:6" x14ac:dyDescent="0.5">
      <c r="A62">
        <v>524.04498291015625</v>
      </c>
      <c r="B62">
        <v>577.29998779296875</v>
      </c>
    </row>
    <row r="63" spans="1:6" x14ac:dyDescent="0.5">
      <c r="A63">
        <v>524.05499267578125</v>
      </c>
      <c r="B63">
        <v>528.20001220703125</v>
      </c>
    </row>
    <row r="64" spans="1:6" x14ac:dyDescent="0.5">
      <c r="A64">
        <v>524.06500244140625</v>
      </c>
      <c r="B64">
        <v>1244</v>
      </c>
    </row>
    <row r="65" spans="1:2" x14ac:dyDescent="0.5">
      <c r="A65">
        <v>524.07501220703125</v>
      </c>
      <c r="B65">
        <v>2974</v>
      </c>
    </row>
    <row r="66" spans="1:2" x14ac:dyDescent="0.5">
      <c r="A66">
        <v>524.08502197265625</v>
      </c>
      <c r="B66">
        <v>3684</v>
      </c>
    </row>
    <row r="67" spans="1:2" x14ac:dyDescent="0.5">
      <c r="A67">
        <v>524.094970703125</v>
      </c>
      <c r="B67">
        <v>2093</v>
      </c>
    </row>
    <row r="68" spans="1:2" x14ac:dyDescent="0.5">
      <c r="A68">
        <v>524.10400390625</v>
      </c>
      <c r="B68">
        <v>645</v>
      </c>
    </row>
    <row r="69" spans="1:2" x14ac:dyDescent="0.5">
      <c r="A69">
        <v>524.114990234375</v>
      </c>
      <c r="B69">
        <v>323.20001220703125</v>
      </c>
    </row>
    <row r="70" spans="1:2" x14ac:dyDescent="0.5">
      <c r="A70">
        <v>524.125</v>
      </c>
      <c r="B70">
        <v>260.29998779296875</v>
      </c>
    </row>
    <row r="71" spans="1:2" x14ac:dyDescent="0.5">
      <c r="A71">
        <v>524.135009765625</v>
      </c>
      <c r="B71">
        <v>244.69999694824219</v>
      </c>
    </row>
    <row r="72" spans="1:2" x14ac:dyDescent="0.5">
      <c r="A72">
        <v>524.14398193359375</v>
      </c>
      <c r="B72">
        <v>211.5</v>
      </c>
    </row>
    <row r="73" spans="1:2" x14ac:dyDescent="0.5">
      <c r="A73">
        <v>524.15399169921875</v>
      </c>
      <c r="B73">
        <v>240</v>
      </c>
    </row>
    <row r="74" spans="1:2" x14ac:dyDescent="0.5">
      <c r="A74">
        <v>524.16400146484375</v>
      </c>
      <c r="B74">
        <v>382.20001220703125</v>
      </c>
    </row>
    <row r="75" spans="1:2" x14ac:dyDescent="0.5">
      <c r="A75">
        <v>524.17401123046875</v>
      </c>
      <c r="B75">
        <v>501.29998779296875</v>
      </c>
    </row>
    <row r="76" spans="1:2" x14ac:dyDescent="0.5">
      <c r="A76">
        <v>524.18402099609375</v>
      </c>
      <c r="B76">
        <v>510.70001220703125</v>
      </c>
    </row>
    <row r="77" spans="1:2" x14ac:dyDescent="0.5">
      <c r="A77">
        <v>524.1939697265625</v>
      </c>
      <c r="B77">
        <v>453</v>
      </c>
    </row>
    <row r="78" spans="1:2" x14ac:dyDescent="0.5">
      <c r="A78">
        <v>524.2039794921875</v>
      </c>
      <c r="B78">
        <v>382</v>
      </c>
    </row>
    <row r="79" spans="1:2" x14ac:dyDescent="0.5">
      <c r="A79">
        <v>524.2139892578125</v>
      </c>
      <c r="B79">
        <v>319.20001220703125</v>
      </c>
    </row>
    <row r="80" spans="1:2" x14ac:dyDescent="0.5">
      <c r="A80">
        <v>524.2239990234375</v>
      </c>
      <c r="B80">
        <v>326.5</v>
      </c>
    </row>
    <row r="81" spans="1:2" x14ac:dyDescent="0.5">
      <c r="A81">
        <v>524.2340087890625</v>
      </c>
      <c r="B81">
        <v>585.29998779296875</v>
      </c>
    </row>
    <row r="82" spans="1:2" x14ac:dyDescent="0.5">
      <c r="A82">
        <v>524.2440185546875</v>
      </c>
      <c r="B82">
        <v>3874</v>
      </c>
    </row>
    <row r="83" spans="1:2" x14ac:dyDescent="0.5">
      <c r="A83">
        <v>524.2540283203125</v>
      </c>
      <c r="B83">
        <v>52580</v>
      </c>
    </row>
    <row r="84" spans="1:2" x14ac:dyDescent="0.5">
      <c r="A84">
        <v>524.26397705078125</v>
      </c>
      <c r="B84">
        <v>225900</v>
      </c>
    </row>
    <row r="85" spans="1:2" x14ac:dyDescent="0.5">
      <c r="A85">
        <v>524.27398681640625</v>
      </c>
      <c r="B85">
        <v>352400</v>
      </c>
    </row>
    <row r="86" spans="1:2" x14ac:dyDescent="0.5">
      <c r="A86">
        <v>524.28399658203125</v>
      </c>
      <c r="B86">
        <v>223400</v>
      </c>
    </row>
    <row r="87" spans="1:2" x14ac:dyDescent="0.5">
      <c r="A87">
        <v>524.29400634765625</v>
      </c>
      <c r="B87">
        <v>50920</v>
      </c>
    </row>
    <row r="88" spans="1:2" x14ac:dyDescent="0.5">
      <c r="A88">
        <v>524.30401611328125</v>
      </c>
      <c r="B88">
        <v>3524</v>
      </c>
    </row>
    <row r="89" spans="1:2" x14ac:dyDescent="0.5">
      <c r="A89">
        <v>524.31402587890625</v>
      </c>
      <c r="B89">
        <v>663.5</v>
      </c>
    </row>
    <row r="90" spans="1:2" x14ac:dyDescent="0.5">
      <c r="A90">
        <v>524.323974609375</v>
      </c>
      <c r="B90">
        <v>1271</v>
      </c>
    </row>
    <row r="91" spans="1:2" x14ac:dyDescent="0.5">
      <c r="A91">
        <v>524.333984375</v>
      </c>
      <c r="B91">
        <v>2449</v>
      </c>
    </row>
    <row r="92" spans="1:2" x14ac:dyDescent="0.5">
      <c r="A92">
        <v>524.343994140625</v>
      </c>
      <c r="B92">
        <v>2450</v>
      </c>
    </row>
    <row r="93" spans="1:2" x14ac:dyDescent="0.5">
      <c r="A93">
        <v>524.35400390625</v>
      </c>
      <c r="B93">
        <v>1197</v>
      </c>
    </row>
    <row r="94" spans="1:2" x14ac:dyDescent="0.5">
      <c r="A94">
        <v>524.364013671875</v>
      </c>
      <c r="B94">
        <v>382</v>
      </c>
    </row>
    <row r="95" spans="1:2" x14ac:dyDescent="0.5">
      <c r="A95">
        <v>524.3740234375</v>
      </c>
      <c r="B95">
        <v>444.70001220703125</v>
      </c>
    </row>
    <row r="96" spans="1:2" x14ac:dyDescent="0.5">
      <c r="A96">
        <v>524.38397216796875</v>
      </c>
      <c r="B96">
        <v>2716</v>
      </c>
    </row>
    <row r="97" spans="1:2" x14ac:dyDescent="0.5">
      <c r="A97">
        <v>524.39398193359375</v>
      </c>
      <c r="B97">
        <v>6628</v>
      </c>
    </row>
    <row r="98" spans="1:2" x14ac:dyDescent="0.5">
      <c r="A98">
        <v>524.40399169921875</v>
      </c>
      <c r="B98">
        <v>6507</v>
      </c>
    </row>
    <row r="99" spans="1:2" x14ac:dyDescent="0.5">
      <c r="A99">
        <v>524.41400146484375</v>
      </c>
      <c r="B99">
        <v>2555</v>
      </c>
    </row>
    <row r="100" spans="1:2" x14ac:dyDescent="0.5">
      <c r="A100">
        <v>524.42401123046875</v>
      </c>
      <c r="B100">
        <v>361</v>
      </c>
    </row>
    <row r="101" spans="1:2" x14ac:dyDescent="0.5">
      <c r="A101">
        <v>524.43402099609375</v>
      </c>
      <c r="B101">
        <v>187.69999694824219</v>
      </c>
    </row>
    <row r="102" spans="1:2" x14ac:dyDescent="0.5">
      <c r="A102">
        <v>524.4439697265625</v>
      </c>
      <c r="B102">
        <v>416</v>
      </c>
    </row>
    <row r="103" spans="1:2" x14ac:dyDescent="0.5">
      <c r="A103">
        <v>524.4539794921875</v>
      </c>
      <c r="B103">
        <v>1331</v>
      </c>
    </row>
    <row r="104" spans="1:2" x14ac:dyDescent="0.5">
      <c r="A104">
        <v>524.4639892578125</v>
      </c>
      <c r="B104">
        <v>2261</v>
      </c>
    </row>
    <row r="105" spans="1:2" x14ac:dyDescent="0.5">
      <c r="A105">
        <v>524.4739990234375</v>
      </c>
      <c r="B105">
        <v>1868</v>
      </c>
    </row>
    <row r="106" spans="1:2" x14ac:dyDescent="0.5">
      <c r="A106">
        <v>524.4840087890625</v>
      </c>
      <c r="B106">
        <v>771.79998779296875</v>
      </c>
    </row>
    <row r="107" spans="1:2" x14ac:dyDescent="0.5">
      <c r="A107">
        <v>524.4940185546875</v>
      </c>
      <c r="B107">
        <v>226.5</v>
      </c>
    </row>
    <row r="108" spans="1:2" x14ac:dyDescent="0.5">
      <c r="A108">
        <v>524.5040283203125</v>
      </c>
      <c r="B108">
        <v>214.80000305175781</v>
      </c>
    </row>
    <row r="109" spans="1:2" x14ac:dyDescent="0.5">
      <c r="A109">
        <v>524.51397705078125</v>
      </c>
      <c r="B109">
        <v>393.29998779296875</v>
      </c>
    </row>
    <row r="110" spans="1:2" x14ac:dyDescent="0.5">
      <c r="A110">
        <v>524.52398681640625</v>
      </c>
      <c r="B110">
        <v>556.29998779296875</v>
      </c>
    </row>
    <row r="111" spans="1:2" x14ac:dyDescent="0.5">
      <c r="A111">
        <v>524.53399658203125</v>
      </c>
      <c r="B111">
        <v>517</v>
      </c>
    </row>
    <row r="112" spans="1:2" x14ac:dyDescent="0.5">
      <c r="A112">
        <v>524.54400634765625</v>
      </c>
      <c r="B112">
        <v>337.29998779296875</v>
      </c>
    </row>
    <row r="113" spans="1:2" x14ac:dyDescent="0.5">
      <c r="A113">
        <v>524.55401611328125</v>
      </c>
      <c r="B113">
        <v>249.5</v>
      </c>
    </row>
    <row r="114" spans="1:2" x14ac:dyDescent="0.5">
      <c r="A114">
        <v>524.56402587890625</v>
      </c>
      <c r="B114">
        <v>319.70001220703125</v>
      </c>
    </row>
    <row r="115" spans="1:2" x14ac:dyDescent="0.5">
      <c r="A115">
        <v>524.573974609375</v>
      </c>
      <c r="B115">
        <v>484.29998779296875</v>
      </c>
    </row>
    <row r="116" spans="1:2" x14ac:dyDescent="0.5">
      <c r="A116">
        <v>524.583984375</v>
      </c>
      <c r="B116">
        <v>502.5</v>
      </c>
    </row>
    <row r="117" spans="1:2" x14ac:dyDescent="0.5">
      <c r="A117">
        <v>524.593994140625</v>
      </c>
      <c r="B117">
        <v>357.5</v>
      </c>
    </row>
    <row r="118" spans="1:2" x14ac:dyDescent="0.5">
      <c r="A118">
        <v>524.60400390625</v>
      </c>
      <c r="B118">
        <v>303.79998779296875</v>
      </c>
    </row>
    <row r="119" spans="1:2" x14ac:dyDescent="0.5">
      <c r="A119">
        <v>524.614013671875</v>
      </c>
      <c r="B119">
        <v>256.70001220703125</v>
      </c>
    </row>
    <row r="120" spans="1:2" x14ac:dyDescent="0.5">
      <c r="A120">
        <v>524.6240234375</v>
      </c>
      <c r="B120">
        <v>143.5</v>
      </c>
    </row>
    <row r="121" spans="1:2" x14ac:dyDescent="0.5">
      <c r="A121">
        <v>524.63397216796875</v>
      </c>
      <c r="B121">
        <v>125</v>
      </c>
    </row>
    <row r="122" spans="1:2" x14ac:dyDescent="0.5">
      <c r="A122">
        <v>524.64398193359375</v>
      </c>
      <c r="B122">
        <v>180.80000305175781</v>
      </c>
    </row>
    <row r="123" spans="1:2" x14ac:dyDescent="0.5">
      <c r="A123">
        <v>524.65399169921875</v>
      </c>
      <c r="B123">
        <v>191.30000305175781</v>
      </c>
    </row>
    <row r="124" spans="1:2" x14ac:dyDescent="0.5">
      <c r="A124">
        <v>524.66400146484375</v>
      </c>
      <c r="B124">
        <v>171.19999694824219</v>
      </c>
    </row>
    <row r="125" spans="1:2" x14ac:dyDescent="0.5">
      <c r="A125">
        <v>524.67401123046875</v>
      </c>
      <c r="B125">
        <v>163.5</v>
      </c>
    </row>
    <row r="126" spans="1:2" x14ac:dyDescent="0.5">
      <c r="A126">
        <v>524.68402099609375</v>
      </c>
      <c r="B126">
        <v>201</v>
      </c>
    </row>
    <row r="127" spans="1:2" x14ac:dyDescent="0.5">
      <c r="A127">
        <v>524.6939697265625</v>
      </c>
      <c r="B127">
        <v>283.70001220703125</v>
      </c>
    </row>
    <row r="128" spans="1:2" x14ac:dyDescent="0.5">
      <c r="A128">
        <v>524.7039794921875</v>
      </c>
      <c r="B128">
        <v>316</v>
      </c>
    </row>
    <row r="129" spans="1:2" x14ac:dyDescent="0.5">
      <c r="A129">
        <v>524.7139892578125</v>
      </c>
      <c r="B129">
        <v>287.29998779296875</v>
      </c>
    </row>
    <row r="130" spans="1:2" x14ac:dyDescent="0.5">
      <c r="A130">
        <v>524.7239990234375</v>
      </c>
      <c r="B130">
        <v>281.5</v>
      </c>
    </row>
    <row r="131" spans="1:2" x14ac:dyDescent="0.5">
      <c r="A131">
        <v>524.7340087890625</v>
      </c>
      <c r="B131">
        <v>538.5</v>
      </c>
    </row>
    <row r="132" spans="1:2" x14ac:dyDescent="0.5">
      <c r="A132">
        <v>524.7440185546875</v>
      </c>
      <c r="B132">
        <v>2576</v>
      </c>
    </row>
    <row r="133" spans="1:2" x14ac:dyDescent="0.5">
      <c r="A133">
        <v>524.7540283203125</v>
      </c>
      <c r="B133">
        <v>18250</v>
      </c>
    </row>
    <row r="134" spans="1:2" x14ac:dyDescent="0.5">
      <c r="A134">
        <v>524.76397705078125</v>
      </c>
      <c r="B134">
        <v>65490</v>
      </c>
    </row>
    <row r="135" spans="1:2" x14ac:dyDescent="0.5">
      <c r="A135">
        <v>524.77398681640625</v>
      </c>
      <c r="B135">
        <v>103200</v>
      </c>
    </row>
    <row r="136" spans="1:2" x14ac:dyDescent="0.5">
      <c r="A136">
        <v>524.78399658203125</v>
      </c>
      <c r="B136">
        <v>75110</v>
      </c>
    </row>
    <row r="137" spans="1:2" x14ac:dyDescent="0.5">
      <c r="A137">
        <v>524.79400634765625</v>
      </c>
      <c r="B137">
        <v>24500</v>
      </c>
    </row>
    <row r="138" spans="1:2" x14ac:dyDescent="0.5">
      <c r="A138">
        <v>524.80401611328125</v>
      </c>
      <c r="B138">
        <v>3733</v>
      </c>
    </row>
    <row r="139" spans="1:2" x14ac:dyDescent="0.5">
      <c r="A139">
        <v>524.81402587890625</v>
      </c>
      <c r="B139">
        <v>865</v>
      </c>
    </row>
    <row r="140" spans="1:2" x14ac:dyDescent="0.5">
      <c r="A140">
        <v>524.823974609375</v>
      </c>
      <c r="B140">
        <v>818</v>
      </c>
    </row>
    <row r="141" spans="1:2" x14ac:dyDescent="0.5">
      <c r="A141">
        <v>524.833984375</v>
      </c>
      <c r="B141">
        <v>1187</v>
      </c>
    </row>
    <row r="142" spans="1:2" x14ac:dyDescent="0.5">
      <c r="A142">
        <v>524.843994140625</v>
      </c>
      <c r="B142">
        <v>1113</v>
      </c>
    </row>
    <row r="143" spans="1:2" x14ac:dyDescent="0.5">
      <c r="A143">
        <v>524.85400390625</v>
      </c>
      <c r="B143">
        <v>623.20001220703125</v>
      </c>
    </row>
    <row r="144" spans="1:2" x14ac:dyDescent="0.5">
      <c r="A144">
        <v>524.864013671875</v>
      </c>
      <c r="B144">
        <v>313.79998779296875</v>
      </c>
    </row>
    <row r="145" spans="1:2" x14ac:dyDescent="0.5">
      <c r="A145">
        <v>524.8740234375</v>
      </c>
      <c r="B145">
        <v>293.5</v>
      </c>
    </row>
    <row r="146" spans="1:2" x14ac:dyDescent="0.5">
      <c r="A146">
        <v>524.88397216796875</v>
      </c>
      <c r="B146">
        <v>886.29998779296875</v>
      </c>
    </row>
    <row r="147" spans="1:2" x14ac:dyDescent="0.5">
      <c r="A147">
        <v>524.89398193359375</v>
      </c>
      <c r="B147">
        <v>2060</v>
      </c>
    </row>
    <row r="148" spans="1:2" x14ac:dyDescent="0.5">
      <c r="A148">
        <v>524.90399169921875</v>
      </c>
      <c r="B148">
        <v>2186</v>
      </c>
    </row>
    <row r="149" spans="1:2" x14ac:dyDescent="0.5">
      <c r="A149">
        <v>524.91400146484375</v>
      </c>
      <c r="B149">
        <v>1011</v>
      </c>
    </row>
    <row r="150" spans="1:2" x14ac:dyDescent="0.5">
      <c r="A150">
        <v>524.92401123046875</v>
      </c>
      <c r="B150">
        <v>232.80000305175781</v>
      </c>
    </row>
    <row r="151" spans="1:2" x14ac:dyDescent="0.5">
      <c r="A151">
        <v>524.93402099609375</v>
      </c>
      <c r="B151">
        <v>136</v>
      </c>
    </row>
    <row r="152" spans="1:2" x14ac:dyDescent="0.5">
      <c r="A152">
        <v>524.9439697265625</v>
      </c>
      <c r="B152">
        <v>167.30000305175781</v>
      </c>
    </row>
    <row r="153" spans="1:2" x14ac:dyDescent="0.5">
      <c r="A153">
        <v>524.9539794921875</v>
      </c>
      <c r="B153">
        <v>215</v>
      </c>
    </row>
    <row r="154" spans="1:2" x14ac:dyDescent="0.5">
      <c r="A154">
        <v>524.9639892578125</v>
      </c>
      <c r="B154">
        <v>228.80000305175781</v>
      </c>
    </row>
    <row r="155" spans="1:2" x14ac:dyDescent="0.5">
      <c r="A155">
        <v>524.9739990234375</v>
      </c>
      <c r="B155">
        <v>231.30000305175781</v>
      </c>
    </row>
    <row r="156" spans="1:2" x14ac:dyDescent="0.5">
      <c r="A156">
        <v>524.9840087890625</v>
      </c>
      <c r="B156">
        <v>217.80000305175781</v>
      </c>
    </row>
    <row r="157" spans="1:2" x14ac:dyDescent="0.5">
      <c r="A157">
        <v>524.9940185546875</v>
      </c>
      <c r="B157">
        <v>176</v>
      </c>
    </row>
    <row r="158" spans="1:2" x14ac:dyDescent="0.5">
      <c r="A158">
        <v>525.0040283203125</v>
      </c>
      <c r="B158">
        <v>137.30000305175781</v>
      </c>
    </row>
    <row r="159" spans="1:2" x14ac:dyDescent="0.5">
      <c r="A159">
        <v>525.01397705078125</v>
      </c>
      <c r="B159">
        <v>122</v>
      </c>
    </row>
    <row r="160" spans="1:2" x14ac:dyDescent="0.5">
      <c r="A160">
        <v>525.02398681640625</v>
      </c>
      <c r="B160">
        <v>133</v>
      </c>
    </row>
    <row r="161" spans="1:2" x14ac:dyDescent="0.5">
      <c r="A161">
        <v>525.03399658203125</v>
      </c>
      <c r="B161">
        <v>145.5</v>
      </c>
    </row>
    <row r="162" spans="1:2" x14ac:dyDescent="0.5">
      <c r="A162">
        <v>525.04400634765625</v>
      </c>
      <c r="B162">
        <v>145.80000305175781</v>
      </c>
    </row>
    <row r="163" spans="1:2" x14ac:dyDescent="0.5">
      <c r="A163">
        <v>525.05401611328125</v>
      </c>
      <c r="B163">
        <v>145.5</v>
      </c>
    </row>
    <row r="164" spans="1:2" x14ac:dyDescent="0.5">
      <c r="A164">
        <v>525.06402587890625</v>
      </c>
      <c r="B164">
        <v>157.5</v>
      </c>
    </row>
    <row r="165" spans="1:2" x14ac:dyDescent="0.5">
      <c r="A165">
        <v>525.073974609375</v>
      </c>
      <c r="B165">
        <v>150.5</v>
      </c>
    </row>
    <row r="166" spans="1:2" x14ac:dyDescent="0.5">
      <c r="A166">
        <v>525.083984375</v>
      </c>
      <c r="B166">
        <v>97.5</v>
      </c>
    </row>
    <row r="167" spans="1:2" x14ac:dyDescent="0.5">
      <c r="A167">
        <v>525.093994140625</v>
      </c>
      <c r="B167">
        <v>92</v>
      </c>
    </row>
    <row r="168" spans="1:2" x14ac:dyDescent="0.5">
      <c r="A168">
        <v>525.10400390625</v>
      </c>
      <c r="B168">
        <v>156.5</v>
      </c>
    </row>
    <row r="169" spans="1:2" x14ac:dyDescent="0.5">
      <c r="A169">
        <v>525.114013671875</v>
      </c>
      <c r="B169">
        <v>176.30000305175781</v>
      </c>
    </row>
    <row r="170" spans="1:2" x14ac:dyDescent="0.5">
      <c r="A170">
        <v>525.1240234375</v>
      </c>
      <c r="B170">
        <v>124.5</v>
      </c>
    </row>
    <row r="171" spans="1:2" x14ac:dyDescent="0.5">
      <c r="A171">
        <v>525.13397216796875</v>
      </c>
      <c r="B171">
        <v>81.75</v>
      </c>
    </row>
    <row r="172" spans="1:2" x14ac:dyDescent="0.5">
      <c r="A172">
        <v>525.14398193359375</v>
      </c>
      <c r="B172">
        <v>74.75</v>
      </c>
    </row>
    <row r="173" spans="1:2" x14ac:dyDescent="0.5">
      <c r="A173">
        <v>525.15399169921875</v>
      </c>
      <c r="B173">
        <v>61.25</v>
      </c>
    </row>
    <row r="174" spans="1:2" x14ac:dyDescent="0.5">
      <c r="A174">
        <v>525.16400146484375</v>
      </c>
      <c r="B174">
        <v>42.5</v>
      </c>
    </row>
    <row r="175" spans="1:2" x14ac:dyDescent="0.5">
      <c r="A175">
        <v>525.17401123046875</v>
      </c>
      <c r="B175">
        <v>38</v>
      </c>
    </row>
    <row r="176" spans="1:2" x14ac:dyDescent="0.5">
      <c r="A176">
        <v>525.18499755859375</v>
      </c>
      <c r="B176">
        <v>47.5</v>
      </c>
    </row>
    <row r="177" spans="1:2" x14ac:dyDescent="0.5">
      <c r="A177">
        <v>525.19500732421875</v>
      </c>
      <c r="B177">
        <v>85.75</v>
      </c>
    </row>
    <row r="178" spans="1:2" x14ac:dyDescent="0.5">
      <c r="A178">
        <v>525.2039794921875</v>
      </c>
      <c r="B178">
        <v>130.5</v>
      </c>
    </row>
    <row r="179" spans="1:2" x14ac:dyDescent="0.5">
      <c r="A179">
        <v>525.2139892578125</v>
      </c>
      <c r="B179">
        <v>186.30000305175781</v>
      </c>
    </row>
    <row r="180" spans="1:2" x14ac:dyDescent="0.5">
      <c r="A180">
        <v>525.2239990234375</v>
      </c>
      <c r="B180">
        <v>274.5</v>
      </c>
    </row>
    <row r="181" spans="1:2" x14ac:dyDescent="0.5">
      <c r="A181">
        <v>525.2340087890625</v>
      </c>
      <c r="B181">
        <v>366.79998779296875</v>
      </c>
    </row>
    <row r="182" spans="1:2" x14ac:dyDescent="0.5">
      <c r="A182">
        <v>525.2449951171875</v>
      </c>
      <c r="B182">
        <v>884.5</v>
      </c>
    </row>
    <row r="183" spans="1:2" x14ac:dyDescent="0.5">
      <c r="A183">
        <v>525.2550048828125</v>
      </c>
      <c r="B183">
        <v>4500</v>
      </c>
    </row>
    <row r="184" spans="1:2" x14ac:dyDescent="0.5">
      <c r="A184">
        <v>525.2650146484375</v>
      </c>
      <c r="B184">
        <v>13780</v>
      </c>
    </row>
    <row r="185" spans="1:2" x14ac:dyDescent="0.5">
      <c r="A185">
        <v>525.2750244140625</v>
      </c>
      <c r="B185">
        <v>21230</v>
      </c>
    </row>
    <row r="186" spans="1:2" x14ac:dyDescent="0.5">
      <c r="A186">
        <v>525.28497314453125</v>
      </c>
      <c r="B186">
        <v>17410</v>
      </c>
    </row>
    <row r="187" spans="1:2" x14ac:dyDescent="0.5">
      <c r="A187">
        <v>525.29400634765625</v>
      </c>
      <c r="B187">
        <v>8006</v>
      </c>
    </row>
    <row r="188" spans="1:2" x14ac:dyDescent="0.5">
      <c r="A188">
        <v>525.30499267578125</v>
      </c>
      <c r="B188">
        <v>2267</v>
      </c>
    </row>
    <row r="189" spans="1:2" x14ac:dyDescent="0.5">
      <c r="A189">
        <v>525.31500244140625</v>
      </c>
      <c r="B189">
        <v>563.5</v>
      </c>
    </row>
    <row r="190" spans="1:2" x14ac:dyDescent="0.5">
      <c r="A190">
        <v>525.32501220703125</v>
      </c>
      <c r="B190">
        <v>271.70001220703125</v>
      </c>
    </row>
    <row r="191" spans="1:2" x14ac:dyDescent="0.5">
      <c r="A191">
        <v>525.33502197265625</v>
      </c>
      <c r="B191">
        <v>221.69999694824219</v>
      </c>
    </row>
    <row r="192" spans="1:2" x14ac:dyDescent="0.5">
      <c r="A192">
        <v>525.344970703125</v>
      </c>
      <c r="B192">
        <v>196.5</v>
      </c>
    </row>
    <row r="193" spans="1:2" x14ac:dyDescent="0.5">
      <c r="A193">
        <v>525.35498046875</v>
      </c>
      <c r="B193">
        <v>131.30000305175781</v>
      </c>
    </row>
    <row r="194" spans="1:2" x14ac:dyDescent="0.5">
      <c r="A194">
        <v>525.364990234375</v>
      </c>
      <c r="B194">
        <v>53.5</v>
      </c>
    </row>
    <row r="195" spans="1:2" x14ac:dyDescent="0.5">
      <c r="A195">
        <v>525.375</v>
      </c>
      <c r="B195">
        <v>21.25</v>
      </c>
    </row>
    <row r="196" spans="1:2" x14ac:dyDescent="0.5">
      <c r="A196">
        <v>525.385009765625</v>
      </c>
      <c r="B196">
        <v>23</v>
      </c>
    </row>
    <row r="197" spans="1:2" x14ac:dyDescent="0.5">
      <c r="A197">
        <v>525.39501953125</v>
      </c>
      <c r="B197">
        <v>34.5</v>
      </c>
    </row>
    <row r="198" spans="1:2" x14ac:dyDescent="0.5">
      <c r="A198">
        <v>525.405029296875</v>
      </c>
      <c r="B198">
        <v>67.25</v>
      </c>
    </row>
    <row r="199" spans="1:2" x14ac:dyDescent="0.5">
      <c r="A199">
        <v>525.41497802734375</v>
      </c>
      <c r="B199">
        <v>91</v>
      </c>
    </row>
    <row r="200" spans="1:2" x14ac:dyDescent="0.5">
      <c r="A200">
        <v>525.42498779296875</v>
      </c>
      <c r="B200">
        <v>88.75</v>
      </c>
    </row>
    <row r="201" spans="1:2" x14ac:dyDescent="0.5">
      <c r="A201">
        <v>525.43499755859375</v>
      </c>
      <c r="B201">
        <v>81.5</v>
      </c>
    </row>
    <row r="202" spans="1:2" x14ac:dyDescent="0.5">
      <c r="A202">
        <v>525.44500732421875</v>
      </c>
      <c r="B202">
        <v>69.25</v>
      </c>
    </row>
    <row r="203" spans="1:2" x14ac:dyDescent="0.5">
      <c r="A203">
        <v>525.45501708984375</v>
      </c>
      <c r="B203">
        <v>42.25</v>
      </c>
    </row>
    <row r="204" spans="1:2" x14ac:dyDescent="0.5">
      <c r="A204">
        <v>525.46502685546875</v>
      </c>
      <c r="B204">
        <v>23</v>
      </c>
    </row>
    <row r="205" spans="1:2" x14ac:dyDescent="0.5">
      <c r="A205">
        <v>525.4749755859375</v>
      </c>
      <c r="B205">
        <v>37.5</v>
      </c>
    </row>
    <row r="206" spans="1:2" x14ac:dyDescent="0.5">
      <c r="A206">
        <v>525.4849853515625</v>
      </c>
      <c r="B206">
        <v>60</v>
      </c>
    </row>
    <row r="207" spans="1:2" x14ac:dyDescent="0.5">
      <c r="A207">
        <v>525.4949951171875</v>
      </c>
      <c r="B207">
        <v>48.75</v>
      </c>
    </row>
    <row r="208" spans="1:2" x14ac:dyDescent="0.5">
      <c r="A208">
        <v>525.5050048828125</v>
      </c>
      <c r="B208">
        <v>19.25</v>
      </c>
    </row>
    <row r="209" spans="1:2" x14ac:dyDescent="0.5">
      <c r="A209">
        <v>525.5150146484375</v>
      </c>
      <c r="B209">
        <v>18.5</v>
      </c>
    </row>
    <row r="210" spans="1:2" x14ac:dyDescent="0.5">
      <c r="A210">
        <v>525.5250244140625</v>
      </c>
      <c r="B210">
        <v>49.25</v>
      </c>
    </row>
    <row r="211" spans="1:2" x14ac:dyDescent="0.5">
      <c r="A211">
        <v>525.53497314453125</v>
      </c>
      <c r="B211">
        <v>57.75</v>
      </c>
    </row>
    <row r="212" spans="1:2" x14ac:dyDescent="0.5">
      <c r="A212">
        <v>525.54498291015625</v>
      </c>
      <c r="B212">
        <v>40.5</v>
      </c>
    </row>
    <row r="213" spans="1:2" x14ac:dyDescent="0.5">
      <c r="A213">
        <v>525.55499267578125</v>
      </c>
      <c r="B213">
        <v>42</v>
      </c>
    </row>
    <row r="214" spans="1:2" x14ac:dyDescent="0.5">
      <c r="A214">
        <v>525.56500244140625</v>
      </c>
      <c r="B214">
        <v>48.5</v>
      </c>
    </row>
    <row r="215" spans="1:2" x14ac:dyDescent="0.5">
      <c r="A215">
        <v>525.57501220703125</v>
      </c>
      <c r="B215">
        <v>39.5</v>
      </c>
    </row>
    <row r="216" spans="1:2" x14ac:dyDescent="0.5">
      <c r="A216">
        <v>525.58502197265625</v>
      </c>
      <c r="B216">
        <v>26.75</v>
      </c>
    </row>
    <row r="217" spans="1:2" x14ac:dyDescent="0.5">
      <c r="A217">
        <v>525.594970703125</v>
      </c>
      <c r="B217">
        <v>30.5</v>
      </c>
    </row>
    <row r="218" spans="1:2" x14ac:dyDescent="0.5">
      <c r="A218">
        <v>525.60498046875</v>
      </c>
      <c r="B218">
        <v>64.75</v>
      </c>
    </row>
    <row r="219" spans="1:2" x14ac:dyDescent="0.5">
      <c r="A219">
        <v>525.614990234375</v>
      </c>
      <c r="B219">
        <v>83</v>
      </c>
    </row>
    <row r="220" spans="1:2" x14ac:dyDescent="0.5">
      <c r="A220">
        <v>525.625</v>
      </c>
      <c r="B220">
        <v>48.25</v>
      </c>
    </row>
    <row r="221" spans="1:2" x14ac:dyDescent="0.5">
      <c r="A221">
        <v>525.635009765625</v>
      </c>
      <c r="B221">
        <v>20.25</v>
      </c>
    </row>
    <row r="222" spans="1:2" x14ac:dyDescent="0.5">
      <c r="A222">
        <v>525.64501953125</v>
      </c>
      <c r="B222">
        <v>42.25</v>
      </c>
    </row>
    <row r="223" spans="1:2" x14ac:dyDescent="0.5">
      <c r="A223">
        <v>525.655029296875</v>
      </c>
      <c r="B223">
        <v>89.5</v>
      </c>
    </row>
    <row r="224" spans="1:2" x14ac:dyDescent="0.5">
      <c r="A224">
        <v>525.66497802734375</v>
      </c>
      <c r="B224">
        <v>100.5</v>
      </c>
    </row>
    <row r="225" spans="1:2" x14ac:dyDescent="0.5">
      <c r="A225">
        <v>525.67498779296875</v>
      </c>
      <c r="B225">
        <v>87</v>
      </c>
    </row>
    <row r="226" spans="1:2" x14ac:dyDescent="0.5">
      <c r="A226">
        <v>525.68499755859375</v>
      </c>
      <c r="B226">
        <v>101</v>
      </c>
    </row>
    <row r="227" spans="1:2" x14ac:dyDescent="0.5">
      <c r="A227">
        <v>525.69500732421875</v>
      </c>
      <c r="B227">
        <v>88.25</v>
      </c>
    </row>
    <row r="228" spans="1:2" x14ac:dyDescent="0.5">
      <c r="A228">
        <v>525.70501708984375</v>
      </c>
      <c r="B228">
        <v>60.5</v>
      </c>
    </row>
    <row r="229" spans="1:2" x14ac:dyDescent="0.5">
      <c r="A229">
        <v>525.71502685546875</v>
      </c>
      <c r="B229">
        <v>129.30000305175781</v>
      </c>
    </row>
    <row r="230" spans="1:2" x14ac:dyDescent="0.5">
      <c r="A230">
        <v>525.7249755859375</v>
      </c>
      <c r="B230">
        <v>264.5</v>
      </c>
    </row>
    <row r="231" spans="1:2" x14ac:dyDescent="0.5">
      <c r="A231">
        <v>525.7349853515625</v>
      </c>
      <c r="B231">
        <v>343.29998779296875</v>
      </c>
    </row>
    <row r="232" spans="1:2" x14ac:dyDescent="0.5">
      <c r="A232">
        <v>525.7449951171875</v>
      </c>
      <c r="B232">
        <v>554.29998779296875</v>
      </c>
    </row>
    <row r="233" spans="1:2" x14ac:dyDescent="0.5">
      <c r="A233">
        <v>525.7550048828125</v>
      </c>
      <c r="B233">
        <v>1281</v>
      </c>
    </row>
    <row r="234" spans="1:2" x14ac:dyDescent="0.5">
      <c r="A234">
        <v>525.7650146484375</v>
      </c>
      <c r="B234">
        <v>2908</v>
      </c>
    </row>
    <row r="235" spans="1:2" x14ac:dyDescent="0.5">
      <c r="A235">
        <v>525.7750244140625</v>
      </c>
      <c r="B235">
        <v>4580</v>
      </c>
    </row>
    <row r="236" spans="1:2" x14ac:dyDescent="0.5">
      <c r="A236">
        <v>525.78497314453125</v>
      </c>
      <c r="B236">
        <v>4261</v>
      </c>
    </row>
    <row r="237" spans="1:2" x14ac:dyDescent="0.5">
      <c r="A237">
        <v>525.79498291015625</v>
      </c>
      <c r="B237">
        <v>2350</v>
      </c>
    </row>
    <row r="238" spans="1:2" x14ac:dyDescent="0.5">
      <c r="A238">
        <v>525.80499267578125</v>
      </c>
      <c r="B238">
        <v>970.29998779296875</v>
      </c>
    </row>
    <row r="239" spans="1:2" x14ac:dyDescent="0.5">
      <c r="A239">
        <v>525.81500244140625</v>
      </c>
      <c r="B239">
        <v>544.20001220703125</v>
      </c>
    </row>
    <row r="240" spans="1:2" x14ac:dyDescent="0.5">
      <c r="A240">
        <v>525.82501220703125</v>
      </c>
      <c r="B240">
        <v>442.5</v>
      </c>
    </row>
    <row r="241" spans="1:2" x14ac:dyDescent="0.5">
      <c r="A241">
        <v>525.83502197265625</v>
      </c>
      <c r="B241">
        <v>322.29998779296875</v>
      </c>
    </row>
    <row r="242" spans="1:2" x14ac:dyDescent="0.5">
      <c r="A242">
        <v>525.844970703125</v>
      </c>
      <c r="B242">
        <v>198.5</v>
      </c>
    </row>
    <row r="243" spans="1:2" x14ac:dyDescent="0.5">
      <c r="A243">
        <v>525.85498046875</v>
      </c>
      <c r="B243">
        <v>131.30000305175781</v>
      </c>
    </row>
    <row r="244" spans="1:2" x14ac:dyDescent="0.5">
      <c r="A244">
        <v>525.864990234375</v>
      </c>
      <c r="B244">
        <v>88.5</v>
      </c>
    </row>
    <row r="245" spans="1:2" x14ac:dyDescent="0.5">
      <c r="A245">
        <v>525.875</v>
      </c>
      <c r="B245">
        <v>65.25</v>
      </c>
    </row>
    <row r="246" spans="1:2" x14ac:dyDescent="0.5">
      <c r="A246">
        <v>525.885009765625</v>
      </c>
      <c r="B246">
        <v>53</v>
      </c>
    </row>
    <row r="247" spans="1:2" x14ac:dyDescent="0.5">
      <c r="A247">
        <v>525.89501953125</v>
      </c>
      <c r="B247">
        <v>46.25</v>
      </c>
    </row>
    <row r="248" spans="1:2" x14ac:dyDescent="0.5">
      <c r="A248">
        <v>525.905029296875</v>
      </c>
      <c r="B248">
        <v>44</v>
      </c>
    </row>
    <row r="249" spans="1:2" x14ac:dyDescent="0.5">
      <c r="A249">
        <v>525.91497802734375</v>
      </c>
      <c r="B249">
        <v>69.25</v>
      </c>
    </row>
    <row r="250" spans="1:2" x14ac:dyDescent="0.5">
      <c r="A250">
        <v>525.92498779296875</v>
      </c>
      <c r="B250">
        <v>112.69999694824219</v>
      </c>
    </row>
    <row r="251" spans="1:2" x14ac:dyDescent="0.5">
      <c r="A251">
        <v>525.93499755859375</v>
      </c>
      <c r="B251">
        <v>103.30000305175781</v>
      </c>
    </row>
    <row r="252" spans="1:2" x14ac:dyDescent="0.5">
      <c r="A252">
        <v>525.94500732421875</v>
      </c>
      <c r="B252">
        <v>62</v>
      </c>
    </row>
    <row r="253" spans="1:2" x14ac:dyDescent="0.5">
      <c r="A253">
        <v>525.95501708984375</v>
      </c>
      <c r="B253">
        <v>41.5</v>
      </c>
    </row>
    <row r="254" spans="1:2" x14ac:dyDescent="0.5">
      <c r="A254">
        <v>525.96502685546875</v>
      </c>
      <c r="B254">
        <v>30</v>
      </c>
    </row>
    <row r="255" spans="1:2" x14ac:dyDescent="0.5">
      <c r="A255">
        <v>525.9749755859375</v>
      </c>
      <c r="B255">
        <v>22.75</v>
      </c>
    </row>
    <row r="256" spans="1:2" x14ac:dyDescent="0.5">
      <c r="A256">
        <v>525.9849853515625</v>
      </c>
      <c r="B256">
        <v>23.25</v>
      </c>
    </row>
    <row r="257" spans="1:2" x14ac:dyDescent="0.5">
      <c r="A257">
        <v>525.9949951171875</v>
      </c>
      <c r="B257">
        <v>56</v>
      </c>
    </row>
    <row r="258" spans="1:2" x14ac:dyDescent="0.5">
      <c r="A258">
        <v>526.0050048828125</v>
      </c>
      <c r="B258">
        <v>112.30000305175781</v>
      </c>
    </row>
    <row r="259" spans="1:2" x14ac:dyDescent="0.5">
      <c r="A259">
        <v>526.0150146484375</v>
      </c>
      <c r="B259">
        <v>106</v>
      </c>
    </row>
    <row r="260" spans="1:2" x14ac:dyDescent="0.5">
      <c r="A260">
        <v>526.0250244140625</v>
      </c>
      <c r="B260">
        <v>58.75</v>
      </c>
    </row>
    <row r="261" spans="1:2" x14ac:dyDescent="0.5">
      <c r="A261">
        <v>526.03497314453125</v>
      </c>
      <c r="B261">
        <v>38.5</v>
      </c>
    </row>
    <row r="262" spans="1:2" x14ac:dyDescent="0.5">
      <c r="A262">
        <v>526.04498291015625</v>
      </c>
      <c r="B262">
        <v>35.5</v>
      </c>
    </row>
    <row r="263" spans="1:2" x14ac:dyDescent="0.5">
      <c r="A263">
        <v>526.05499267578125</v>
      </c>
      <c r="B263">
        <v>39.5</v>
      </c>
    </row>
    <row r="264" spans="1:2" x14ac:dyDescent="0.5">
      <c r="A264">
        <v>526.06500244140625</v>
      </c>
      <c r="B264">
        <v>39.5</v>
      </c>
    </row>
    <row r="265" spans="1:2" x14ac:dyDescent="0.5">
      <c r="A265">
        <v>526.07501220703125</v>
      </c>
      <c r="B265">
        <v>43.75</v>
      </c>
    </row>
    <row r="266" spans="1:2" x14ac:dyDescent="0.5">
      <c r="A266">
        <v>526.08502197265625</v>
      </c>
      <c r="B266">
        <v>61.25</v>
      </c>
    </row>
    <row r="267" spans="1:2" x14ac:dyDescent="0.5">
      <c r="A267">
        <v>526.094970703125</v>
      </c>
      <c r="B267">
        <v>65.75</v>
      </c>
    </row>
    <row r="268" spans="1:2" x14ac:dyDescent="0.5">
      <c r="A268">
        <v>526.10498046875</v>
      </c>
      <c r="B268">
        <v>65.5</v>
      </c>
    </row>
    <row r="269" spans="1:2" x14ac:dyDescent="0.5">
      <c r="A269">
        <v>526.114990234375</v>
      </c>
      <c r="B269">
        <v>70</v>
      </c>
    </row>
    <row r="270" spans="1:2" x14ac:dyDescent="0.5">
      <c r="A270">
        <v>526.125</v>
      </c>
      <c r="B270">
        <v>54.5</v>
      </c>
    </row>
    <row r="271" spans="1:2" x14ac:dyDescent="0.5">
      <c r="A271">
        <v>526.135009765625</v>
      </c>
      <c r="B271">
        <v>40.25</v>
      </c>
    </row>
    <row r="272" spans="1:2" x14ac:dyDescent="0.5">
      <c r="A272">
        <v>526.14501953125</v>
      </c>
      <c r="B272">
        <v>45.75</v>
      </c>
    </row>
    <row r="273" spans="1:2" x14ac:dyDescent="0.5">
      <c r="A273">
        <v>526.155029296875</v>
      </c>
      <c r="B273">
        <v>55.25</v>
      </c>
    </row>
    <row r="274" spans="1:2" x14ac:dyDescent="0.5">
      <c r="A274">
        <v>526.16497802734375</v>
      </c>
      <c r="B274">
        <v>52.25</v>
      </c>
    </row>
    <row r="275" spans="1:2" x14ac:dyDescent="0.5">
      <c r="A275">
        <v>526.17498779296875</v>
      </c>
      <c r="B275">
        <v>30.75</v>
      </c>
    </row>
    <row r="276" spans="1:2" x14ac:dyDescent="0.5">
      <c r="A276">
        <v>526.18499755859375</v>
      </c>
      <c r="B276">
        <v>17.25</v>
      </c>
    </row>
    <row r="277" spans="1:2" x14ac:dyDescent="0.5">
      <c r="A277">
        <v>526.19500732421875</v>
      </c>
      <c r="B277">
        <v>19.75</v>
      </c>
    </row>
    <row r="278" spans="1:2" x14ac:dyDescent="0.5">
      <c r="A278">
        <v>526.20501708984375</v>
      </c>
      <c r="B278">
        <v>23</v>
      </c>
    </row>
    <row r="279" spans="1:2" x14ac:dyDescent="0.5">
      <c r="A279">
        <v>526.21502685546875</v>
      </c>
      <c r="B279">
        <v>41.5</v>
      </c>
    </row>
    <row r="280" spans="1:2" x14ac:dyDescent="0.5">
      <c r="A280">
        <v>526.2249755859375</v>
      </c>
      <c r="B280">
        <v>86.5</v>
      </c>
    </row>
    <row r="281" spans="1:2" x14ac:dyDescent="0.5">
      <c r="A281">
        <v>526.2349853515625</v>
      </c>
      <c r="B281">
        <v>138</v>
      </c>
    </row>
    <row r="282" spans="1:2" x14ac:dyDescent="0.5">
      <c r="A282">
        <v>526.2449951171875</v>
      </c>
      <c r="B282">
        <v>160.5</v>
      </c>
    </row>
    <row r="283" spans="1:2" x14ac:dyDescent="0.5">
      <c r="A283">
        <v>526.2550048828125</v>
      </c>
      <c r="B283">
        <v>240.5</v>
      </c>
    </row>
    <row r="284" spans="1:2" x14ac:dyDescent="0.5">
      <c r="A284">
        <v>526.2659912109375</v>
      </c>
      <c r="B284">
        <v>539.5</v>
      </c>
    </row>
    <row r="285" spans="1:2" x14ac:dyDescent="0.5">
      <c r="A285">
        <v>526.2760009765625</v>
      </c>
      <c r="B285">
        <v>819</v>
      </c>
    </row>
    <row r="286" spans="1:2" x14ac:dyDescent="0.5">
      <c r="A286">
        <v>526.2860107421875</v>
      </c>
      <c r="B286">
        <v>727</v>
      </c>
    </row>
    <row r="287" spans="1:2" x14ac:dyDescent="0.5">
      <c r="A287">
        <v>526.2960205078125</v>
      </c>
      <c r="B287">
        <v>448.5</v>
      </c>
    </row>
    <row r="288" spans="1:2" x14ac:dyDescent="0.5">
      <c r="A288">
        <v>526.3060302734375</v>
      </c>
      <c r="B288">
        <v>281.29998779296875</v>
      </c>
    </row>
    <row r="289" spans="1:2" x14ac:dyDescent="0.5">
      <c r="A289">
        <v>526.31597900390625</v>
      </c>
      <c r="B289">
        <v>248.5</v>
      </c>
    </row>
    <row r="290" spans="1:2" x14ac:dyDescent="0.5">
      <c r="A290">
        <v>526.32598876953125</v>
      </c>
      <c r="B290">
        <v>281.5</v>
      </c>
    </row>
    <row r="291" spans="1:2" x14ac:dyDescent="0.5">
      <c r="A291">
        <v>526.33599853515625</v>
      </c>
      <c r="B291">
        <v>259.20001220703125</v>
      </c>
    </row>
    <row r="292" spans="1:2" x14ac:dyDescent="0.5">
      <c r="A292">
        <v>526.34600830078125</v>
      </c>
      <c r="B292">
        <v>147.5</v>
      </c>
    </row>
    <row r="293" spans="1:2" x14ac:dyDescent="0.5">
      <c r="A293">
        <v>526.35601806640625</v>
      </c>
      <c r="B293">
        <v>54.25</v>
      </c>
    </row>
    <row r="294" spans="1:2" x14ac:dyDescent="0.5">
      <c r="A294">
        <v>526.36602783203125</v>
      </c>
      <c r="B294">
        <v>18</v>
      </c>
    </row>
    <row r="295" spans="1:2" x14ac:dyDescent="0.5">
      <c r="A295">
        <v>526.3759765625</v>
      </c>
      <c r="B295">
        <v>4.5</v>
      </c>
    </row>
    <row r="296" spans="1:2" x14ac:dyDescent="0.5">
      <c r="A296">
        <v>526.385986328125</v>
      </c>
      <c r="B296">
        <v>0.25</v>
      </c>
    </row>
    <row r="297" spans="1:2" x14ac:dyDescent="0.5">
      <c r="A297">
        <v>526.39599609375</v>
      </c>
      <c r="B297">
        <v>0.75</v>
      </c>
    </row>
    <row r="298" spans="1:2" x14ac:dyDescent="0.5">
      <c r="A298">
        <v>526.406005859375</v>
      </c>
      <c r="B298">
        <v>7.75</v>
      </c>
    </row>
    <row r="299" spans="1:2" x14ac:dyDescent="0.5">
      <c r="A299">
        <v>526.416015625</v>
      </c>
      <c r="B299">
        <v>17.75</v>
      </c>
    </row>
    <row r="300" spans="1:2" x14ac:dyDescent="0.5">
      <c r="A300">
        <v>526.426025390625</v>
      </c>
      <c r="B300">
        <v>15.25</v>
      </c>
    </row>
    <row r="301" spans="1:2" x14ac:dyDescent="0.5">
      <c r="A301">
        <v>526.43597412109375</v>
      </c>
      <c r="B301">
        <v>11</v>
      </c>
    </row>
    <row r="302" spans="1:2" x14ac:dyDescent="0.5">
      <c r="A302">
        <v>526.44598388671875</v>
      </c>
      <c r="B302">
        <v>33.75</v>
      </c>
    </row>
    <row r="303" spans="1:2" x14ac:dyDescent="0.5">
      <c r="A303">
        <v>526.45599365234375</v>
      </c>
      <c r="B303">
        <v>60</v>
      </c>
    </row>
    <row r="304" spans="1:2" x14ac:dyDescent="0.5">
      <c r="A304">
        <v>526.46600341796875</v>
      </c>
      <c r="B304">
        <v>57.75</v>
      </c>
    </row>
    <row r="305" spans="1:2" x14ac:dyDescent="0.5">
      <c r="A305">
        <v>526.47601318359375</v>
      </c>
      <c r="B305">
        <v>38.25</v>
      </c>
    </row>
    <row r="306" spans="1:2" x14ac:dyDescent="0.5">
      <c r="A306">
        <v>526.48602294921875</v>
      </c>
      <c r="B306">
        <v>17.5</v>
      </c>
    </row>
    <row r="307" spans="1:2" x14ac:dyDescent="0.5">
      <c r="A307">
        <v>526.4959716796875</v>
      </c>
      <c r="B307">
        <v>16.5</v>
      </c>
    </row>
    <row r="308" spans="1:2" x14ac:dyDescent="0.5">
      <c r="A308">
        <v>526.5059814453125</v>
      </c>
      <c r="B308">
        <v>24.25</v>
      </c>
    </row>
    <row r="309" spans="1:2" x14ac:dyDescent="0.5">
      <c r="A309">
        <v>526.5159912109375</v>
      </c>
      <c r="B309">
        <v>15.75</v>
      </c>
    </row>
    <row r="310" spans="1:2" x14ac:dyDescent="0.5">
      <c r="A310">
        <v>526.5260009765625</v>
      </c>
      <c r="B310">
        <v>3.75</v>
      </c>
    </row>
    <row r="311" spans="1:2" x14ac:dyDescent="0.5">
      <c r="A311">
        <v>526.5360107421875</v>
      </c>
      <c r="B311">
        <v>17</v>
      </c>
    </row>
    <row r="312" spans="1:2" x14ac:dyDescent="0.5">
      <c r="A312">
        <v>526.5460205078125</v>
      </c>
      <c r="B312">
        <v>41.25</v>
      </c>
    </row>
    <row r="313" spans="1:2" x14ac:dyDescent="0.5">
      <c r="A313">
        <v>526.5560302734375</v>
      </c>
      <c r="B313">
        <v>47.75</v>
      </c>
    </row>
    <row r="314" spans="1:2" x14ac:dyDescent="0.5">
      <c r="A314">
        <v>526.56597900390625</v>
      </c>
      <c r="B314">
        <v>47</v>
      </c>
    </row>
    <row r="315" spans="1:2" x14ac:dyDescent="0.5">
      <c r="A315">
        <v>526.57598876953125</v>
      </c>
      <c r="B315">
        <v>61.75</v>
      </c>
    </row>
    <row r="316" spans="1:2" x14ac:dyDescent="0.5">
      <c r="A316">
        <v>526.58599853515625</v>
      </c>
      <c r="B316">
        <v>79.25</v>
      </c>
    </row>
    <row r="317" spans="1:2" x14ac:dyDescent="0.5">
      <c r="A317">
        <v>526.59600830078125</v>
      </c>
      <c r="B317">
        <v>64.75</v>
      </c>
    </row>
    <row r="318" spans="1:2" x14ac:dyDescent="0.5">
      <c r="A318">
        <v>526.60601806640625</v>
      </c>
      <c r="B318">
        <v>56</v>
      </c>
    </row>
    <row r="319" spans="1:2" x14ac:dyDescent="0.5">
      <c r="A319">
        <v>526.61602783203125</v>
      </c>
      <c r="B319">
        <v>60.5</v>
      </c>
    </row>
    <row r="320" spans="1:2" x14ac:dyDescent="0.5">
      <c r="A320">
        <v>526.6259765625</v>
      </c>
      <c r="B320">
        <v>51</v>
      </c>
    </row>
    <row r="321" spans="1:2" x14ac:dyDescent="0.5">
      <c r="A321">
        <v>526.635986328125</v>
      </c>
      <c r="B321">
        <v>62</v>
      </c>
    </row>
    <row r="322" spans="1:2" x14ac:dyDescent="0.5">
      <c r="A322">
        <v>526.64599609375</v>
      </c>
      <c r="B322">
        <v>137.69999694824219</v>
      </c>
    </row>
    <row r="323" spans="1:2" x14ac:dyDescent="0.5">
      <c r="A323">
        <v>526.656005859375</v>
      </c>
      <c r="B323">
        <v>241.80000305175781</v>
      </c>
    </row>
    <row r="324" spans="1:2" x14ac:dyDescent="0.5">
      <c r="A324">
        <v>526.666015625</v>
      </c>
      <c r="B324">
        <v>232</v>
      </c>
    </row>
    <row r="325" spans="1:2" x14ac:dyDescent="0.5">
      <c r="A325">
        <v>526.676025390625</v>
      </c>
      <c r="B325">
        <v>155.80000305175781</v>
      </c>
    </row>
    <row r="326" spans="1:2" x14ac:dyDescent="0.5">
      <c r="A326">
        <v>526.68597412109375</v>
      </c>
      <c r="B326">
        <v>140.80000305175781</v>
      </c>
    </row>
    <row r="327" spans="1:2" x14ac:dyDescent="0.5">
      <c r="A327">
        <v>526.69598388671875</v>
      </c>
      <c r="B327">
        <v>107.69999694824219</v>
      </c>
    </row>
    <row r="328" spans="1:2" x14ac:dyDescent="0.5">
      <c r="A328">
        <v>526.70599365234375</v>
      </c>
      <c r="B328">
        <v>78</v>
      </c>
    </row>
    <row r="329" spans="1:2" x14ac:dyDescent="0.5">
      <c r="A329">
        <v>526.71600341796875</v>
      </c>
      <c r="B329">
        <v>103.30000305175781</v>
      </c>
    </row>
    <row r="330" spans="1:2" x14ac:dyDescent="0.5">
      <c r="A330">
        <v>526.72601318359375</v>
      </c>
      <c r="B330">
        <v>99.5</v>
      </c>
    </row>
    <row r="331" spans="1:2" x14ac:dyDescent="0.5">
      <c r="A331">
        <v>526.73602294921875</v>
      </c>
      <c r="B331">
        <v>88.75</v>
      </c>
    </row>
    <row r="332" spans="1:2" x14ac:dyDescent="0.5">
      <c r="A332">
        <v>526.7459716796875</v>
      </c>
      <c r="B332">
        <v>115.80000305175781</v>
      </c>
    </row>
    <row r="333" spans="1:2" x14ac:dyDescent="0.5">
      <c r="A333">
        <v>526.7559814453125</v>
      </c>
      <c r="B333">
        <v>226.5</v>
      </c>
    </row>
    <row r="334" spans="1:2" x14ac:dyDescent="0.5">
      <c r="A334">
        <v>526.7659912109375</v>
      </c>
      <c r="B334">
        <v>367.5</v>
      </c>
    </row>
    <row r="335" spans="1:2" x14ac:dyDescent="0.5">
      <c r="A335">
        <v>526.7760009765625</v>
      </c>
      <c r="B335">
        <v>399</v>
      </c>
    </row>
    <row r="336" spans="1:2" x14ac:dyDescent="0.5">
      <c r="A336">
        <v>526.7860107421875</v>
      </c>
      <c r="B336">
        <v>391.79998779296875</v>
      </c>
    </row>
    <row r="337" spans="1:2" x14ac:dyDescent="0.5">
      <c r="A337">
        <v>526.7960205078125</v>
      </c>
      <c r="B337">
        <v>439</v>
      </c>
    </row>
    <row r="338" spans="1:2" x14ac:dyDescent="0.5">
      <c r="A338">
        <v>526.8060302734375</v>
      </c>
      <c r="B338">
        <v>485.70001220703125</v>
      </c>
    </row>
    <row r="339" spans="1:2" x14ac:dyDescent="0.5">
      <c r="A339">
        <v>526.81597900390625</v>
      </c>
      <c r="B339">
        <v>451.5</v>
      </c>
    </row>
    <row r="340" spans="1:2" x14ac:dyDescent="0.5">
      <c r="A340">
        <v>526.8270263671875</v>
      </c>
      <c r="B340">
        <v>395.5</v>
      </c>
    </row>
    <row r="341" spans="1:2" x14ac:dyDescent="0.5">
      <c r="A341">
        <v>526.83697509765625</v>
      </c>
      <c r="B341">
        <v>356.29998779296875</v>
      </c>
    </row>
    <row r="342" spans="1:2" x14ac:dyDescent="0.5">
      <c r="A342">
        <v>526.84698486328125</v>
      </c>
      <c r="B342">
        <v>316.29998779296875</v>
      </c>
    </row>
    <row r="343" spans="1:2" x14ac:dyDescent="0.5">
      <c r="A343">
        <v>526.85699462890625</v>
      </c>
      <c r="B343">
        <v>327</v>
      </c>
    </row>
    <row r="344" spans="1:2" x14ac:dyDescent="0.5">
      <c r="A344">
        <v>526.86700439453125</v>
      </c>
      <c r="B344">
        <v>382.5</v>
      </c>
    </row>
    <row r="345" spans="1:2" x14ac:dyDescent="0.5">
      <c r="A345">
        <v>526.87701416015625</v>
      </c>
      <c r="B345">
        <v>370.5</v>
      </c>
    </row>
    <row r="346" spans="1:2" x14ac:dyDescent="0.5">
      <c r="A346">
        <v>526.88702392578125</v>
      </c>
      <c r="B346">
        <v>250.5</v>
      </c>
    </row>
    <row r="347" spans="1:2" x14ac:dyDescent="0.5">
      <c r="A347">
        <v>526.89697265625</v>
      </c>
      <c r="B347">
        <v>136</v>
      </c>
    </row>
    <row r="348" spans="1:2" x14ac:dyDescent="0.5">
      <c r="A348">
        <v>526.906982421875</v>
      </c>
      <c r="B348">
        <v>80.25</v>
      </c>
    </row>
    <row r="349" spans="1:2" x14ac:dyDescent="0.5">
      <c r="A349">
        <v>526.9169921875</v>
      </c>
      <c r="B349">
        <v>64.5</v>
      </c>
    </row>
    <row r="350" spans="1:2" x14ac:dyDescent="0.5">
      <c r="A350">
        <v>526.927001953125</v>
      </c>
      <c r="B350">
        <v>73.5</v>
      </c>
    </row>
    <row r="351" spans="1:2" x14ac:dyDescent="0.5">
      <c r="A351">
        <v>526.93701171875</v>
      </c>
      <c r="B351">
        <v>70.75</v>
      </c>
    </row>
    <row r="352" spans="1:2" x14ac:dyDescent="0.5">
      <c r="A352">
        <v>526.947021484375</v>
      </c>
      <c r="B352">
        <v>36</v>
      </c>
    </row>
    <row r="353" spans="1:2" x14ac:dyDescent="0.5">
      <c r="A353">
        <v>526.95697021484375</v>
      </c>
      <c r="B353">
        <v>6</v>
      </c>
    </row>
    <row r="354" spans="1:2" x14ac:dyDescent="0.5">
      <c r="A354">
        <v>526.96697998046875</v>
      </c>
      <c r="B354">
        <v>2.75</v>
      </c>
    </row>
    <row r="355" spans="1:2" x14ac:dyDescent="0.5">
      <c r="A355">
        <v>526.97698974609375</v>
      </c>
      <c r="B355">
        <v>48.5</v>
      </c>
    </row>
    <row r="356" spans="1:2" x14ac:dyDescent="0.5">
      <c r="A356">
        <v>526.98699951171875</v>
      </c>
      <c r="B356">
        <v>156</v>
      </c>
    </row>
    <row r="357" spans="1:2" x14ac:dyDescent="0.5">
      <c r="A357">
        <v>526.99700927734375</v>
      </c>
      <c r="B357">
        <v>203</v>
      </c>
    </row>
    <row r="358" spans="1:2" x14ac:dyDescent="0.5">
      <c r="A358">
        <v>527.00701904296875</v>
      </c>
      <c r="B358">
        <v>129.30000305175781</v>
      </c>
    </row>
    <row r="359" spans="1:2" x14ac:dyDescent="0.5">
      <c r="A359">
        <v>527.01702880859375</v>
      </c>
      <c r="B359">
        <v>57</v>
      </c>
    </row>
    <row r="360" spans="1:2" x14ac:dyDescent="0.5">
      <c r="A360">
        <v>527.0269775390625</v>
      </c>
      <c r="B360">
        <v>34.5</v>
      </c>
    </row>
    <row r="361" spans="1:2" x14ac:dyDescent="0.5">
      <c r="A361">
        <v>527.0369873046875</v>
      </c>
      <c r="B361">
        <v>27.75</v>
      </c>
    </row>
    <row r="362" spans="1:2" x14ac:dyDescent="0.5">
      <c r="A362">
        <v>527.0469970703125</v>
      </c>
      <c r="B362">
        <v>35</v>
      </c>
    </row>
    <row r="363" spans="1:2" x14ac:dyDescent="0.5">
      <c r="A363">
        <v>527.0570068359375</v>
      </c>
      <c r="B363">
        <v>47.5</v>
      </c>
    </row>
    <row r="364" spans="1:2" x14ac:dyDescent="0.5">
      <c r="A364">
        <v>527.0670166015625</v>
      </c>
      <c r="B364">
        <v>46.5</v>
      </c>
    </row>
    <row r="365" spans="1:2" x14ac:dyDescent="0.5">
      <c r="A365">
        <v>527.0770263671875</v>
      </c>
      <c r="B365">
        <v>45</v>
      </c>
    </row>
    <row r="366" spans="1:2" x14ac:dyDescent="0.5">
      <c r="A366">
        <v>527.08697509765625</v>
      </c>
      <c r="B366">
        <v>52.25</v>
      </c>
    </row>
    <row r="367" spans="1:2" x14ac:dyDescent="0.5">
      <c r="A367">
        <v>527.09698486328125</v>
      </c>
      <c r="B367">
        <v>34.25</v>
      </c>
    </row>
    <row r="368" spans="1:2" x14ac:dyDescent="0.5">
      <c r="A368">
        <v>527.10699462890625</v>
      </c>
      <c r="B368">
        <v>8.5</v>
      </c>
    </row>
    <row r="369" spans="1:2" x14ac:dyDescent="0.5">
      <c r="A369">
        <v>527.11700439453125</v>
      </c>
      <c r="B369">
        <v>4</v>
      </c>
    </row>
    <row r="370" spans="1:2" x14ac:dyDescent="0.5">
      <c r="A370">
        <v>527.12701416015625</v>
      </c>
      <c r="B370">
        <v>6</v>
      </c>
    </row>
    <row r="371" spans="1:2" x14ac:dyDescent="0.5">
      <c r="A371">
        <v>527.13702392578125</v>
      </c>
      <c r="B371">
        <v>9.75</v>
      </c>
    </row>
    <row r="372" spans="1:2" x14ac:dyDescent="0.5">
      <c r="A372">
        <v>527.14697265625</v>
      </c>
      <c r="B372">
        <v>25.25</v>
      </c>
    </row>
    <row r="373" spans="1:2" x14ac:dyDescent="0.5">
      <c r="A373">
        <v>527.156982421875</v>
      </c>
      <c r="B373">
        <v>35</v>
      </c>
    </row>
    <row r="374" spans="1:2" x14ac:dyDescent="0.5">
      <c r="A374">
        <v>527.1669921875</v>
      </c>
      <c r="B374">
        <v>21</v>
      </c>
    </row>
    <row r="375" spans="1:2" x14ac:dyDescent="0.5">
      <c r="A375">
        <v>527.177001953125</v>
      </c>
      <c r="B375">
        <v>13.75</v>
      </c>
    </row>
    <row r="376" spans="1:2" x14ac:dyDescent="0.5">
      <c r="A376">
        <v>527.18701171875</v>
      </c>
      <c r="B376">
        <v>17.75</v>
      </c>
    </row>
    <row r="377" spans="1:2" x14ac:dyDescent="0.5">
      <c r="A377">
        <v>527.197021484375</v>
      </c>
      <c r="B377">
        <v>20.5</v>
      </c>
    </row>
    <row r="378" spans="1:2" x14ac:dyDescent="0.5">
      <c r="A378">
        <v>527.20697021484375</v>
      </c>
      <c r="B378">
        <v>34.25</v>
      </c>
    </row>
    <row r="379" spans="1:2" x14ac:dyDescent="0.5">
      <c r="A379">
        <v>527.21697998046875</v>
      </c>
      <c r="B379">
        <v>43.75</v>
      </c>
    </row>
    <row r="380" spans="1:2" x14ac:dyDescent="0.5">
      <c r="A380">
        <v>527.22698974609375</v>
      </c>
      <c r="B380">
        <v>39.25</v>
      </c>
    </row>
    <row r="381" spans="1:2" x14ac:dyDescent="0.5">
      <c r="A381">
        <v>527.23699951171875</v>
      </c>
      <c r="B381">
        <v>41.25</v>
      </c>
    </row>
    <row r="382" spans="1:2" x14ac:dyDescent="0.5">
      <c r="A382">
        <v>527.24700927734375</v>
      </c>
      <c r="B382">
        <v>51.5</v>
      </c>
    </row>
    <row r="383" spans="1:2" x14ac:dyDescent="0.5">
      <c r="A383">
        <v>527.25799560546875</v>
      </c>
      <c r="B383">
        <v>63.25</v>
      </c>
    </row>
    <row r="384" spans="1:2" x14ac:dyDescent="0.5">
      <c r="A384">
        <v>527.26800537109375</v>
      </c>
      <c r="B384">
        <v>66.75</v>
      </c>
    </row>
    <row r="385" spans="1:2" x14ac:dyDescent="0.5">
      <c r="A385">
        <v>527.27801513671875</v>
      </c>
      <c r="B385">
        <v>145.80000305175781</v>
      </c>
    </row>
    <row r="386" spans="1:2" x14ac:dyDescent="0.5">
      <c r="A386">
        <v>527.28802490234375</v>
      </c>
      <c r="B386">
        <v>435.29998779296875</v>
      </c>
    </row>
    <row r="387" spans="1:2" x14ac:dyDescent="0.5">
      <c r="A387">
        <v>527.2979736328125</v>
      </c>
      <c r="B387">
        <v>686.20001220703125</v>
      </c>
    </row>
    <row r="388" spans="1:2" x14ac:dyDescent="0.5">
      <c r="A388">
        <v>527.3079833984375</v>
      </c>
      <c r="B388">
        <v>576.79998779296875</v>
      </c>
    </row>
    <row r="389" spans="1:2" x14ac:dyDescent="0.5">
      <c r="A389">
        <v>527.3179931640625</v>
      </c>
      <c r="B389">
        <v>306.29998779296875</v>
      </c>
    </row>
    <row r="390" spans="1:2" x14ac:dyDescent="0.5">
      <c r="A390">
        <v>527.3280029296875</v>
      </c>
      <c r="B390">
        <v>134</v>
      </c>
    </row>
    <row r="391" spans="1:2" x14ac:dyDescent="0.5">
      <c r="A391">
        <v>527.3380126953125</v>
      </c>
      <c r="B391">
        <v>77.75</v>
      </c>
    </row>
    <row r="392" spans="1:2" x14ac:dyDescent="0.5">
      <c r="A392">
        <v>527.3480224609375</v>
      </c>
      <c r="B392">
        <v>86.5</v>
      </c>
    </row>
    <row r="393" spans="1:2" x14ac:dyDescent="0.5">
      <c r="A393">
        <v>527.35797119140625</v>
      </c>
      <c r="B393">
        <v>86</v>
      </c>
    </row>
    <row r="394" spans="1:2" x14ac:dyDescent="0.5">
      <c r="A394">
        <v>527.36798095703125</v>
      </c>
      <c r="B394">
        <v>55.25</v>
      </c>
    </row>
    <row r="395" spans="1:2" x14ac:dyDescent="0.5">
      <c r="A395">
        <v>527.37799072265625</v>
      </c>
      <c r="B395">
        <v>33.5</v>
      </c>
    </row>
    <row r="396" spans="1:2" x14ac:dyDescent="0.5">
      <c r="A396">
        <v>527.38800048828125</v>
      </c>
      <c r="B396">
        <v>29.75</v>
      </c>
    </row>
    <row r="397" spans="1:2" x14ac:dyDescent="0.5">
      <c r="A397">
        <v>527.39801025390625</v>
      </c>
      <c r="B397">
        <v>17.75</v>
      </c>
    </row>
    <row r="398" spans="1:2" x14ac:dyDescent="0.5">
      <c r="A398">
        <v>527.40802001953125</v>
      </c>
      <c r="B398">
        <v>7</v>
      </c>
    </row>
    <row r="399" spans="1:2" x14ac:dyDescent="0.5">
      <c r="A399">
        <v>527.41802978515625</v>
      </c>
      <c r="B399">
        <v>7.75</v>
      </c>
    </row>
    <row r="400" spans="1:2" x14ac:dyDescent="0.5">
      <c r="A400">
        <v>527.427978515625</v>
      </c>
      <c r="B400">
        <v>5.75</v>
      </c>
    </row>
    <row r="401" spans="1:2" x14ac:dyDescent="0.5">
      <c r="A401">
        <v>527.43798828125</v>
      </c>
      <c r="B401">
        <v>4.25</v>
      </c>
    </row>
    <row r="402" spans="1:2" x14ac:dyDescent="0.5">
      <c r="A402">
        <v>527.447998046875</v>
      </c>
      <c r="B402">
        <v>6.75</v>
      </c>
    </row>
    <row r="403" spans="1:2" x14ac:dyDescent="0.5">
      <c r="A403">
        <v>527.4580078125</v>
      </c>
      <c r="B403">
        <v>4.5</v>
      </c>
    </row>
    <row r="404" spans="1:2" x14ac:dyDescent="0.5">
      <c r="A404">
        <v>527.468017578125</v>
      </c>
      <c r="B404">
        <v>3.75</v>
      </c>
    </row>
    <row r="405" spans="1:2" x14ac:dyDescent="0.5">
      <c r="A405">
        <v>527.47802734375</v>
      </c>
      <c r="B405">
        <v>13</v>
      </c>
    </row>
    <row r="406" spans="1:2" x14ac:dyDescent="0.5">
      <c r="A406">
        <v>527.48797607421875</v>
      </c>
      <c r="B406">
        <v>19</v>
      </c>
    </row>
    <row r="407" spans="1:2" x14ac:dyDescent="0.5">
      <c r="A407">
        <v>527.49798583984375</v>
      </c>
      <c r="B407">
        <v>11</v>
      </c>
    </row>
    <row r="408" spans="1:2" x14ac:dyDescent="0.5">
      <c r="A408">
        <v>527.50799560546875</v>
      </c>
      <c r="B408">
        <v>21.5</v>
      </c>
    </row>
    <row r="409" spans="1:2" x14ac:dyDescent="0.5">
      <c r="A409">
        <v>527.51800537109375</v>
      </c>
      <c r="B409">
        <v>47</v>
      </c>
    </row>
    <row r="410" spans="1:2" x14ac:dyDescent="0.5">
      <c r="A410">
        <v>527.52801513671875</v>
      </c>
      <c r="B410">
        <v>49.5</v>
      </c>
    </row>
    <row r="411" spans="1:2" x14ac:dyDescent="0.5">
      <c r="A411">
        <v>527.53802490234375</v>
      </c>
      <c r="B411">
        <v>44</v>
      </c>
    </row>
    <row r="412" spans="1:2" x14ac:dyDescent="0.5">
      <c r="A412">
        <v>527.5479736328125</v>
      </c>
      <c r="B412">
        <v>41.5</v>
      </c>
    </row>
    <row r="413" spans="1:2" x14ac:dyDescent="0.5">
      <c r="A413">
        <v>527.5579833984375</v>
      </c>
      <c r="B413">
        <v>31.75</v>
      </c>
    </row>
    <row r="414" spans="1:2" x14ac:dyDescent="0.5">
      <c r="A414">
        <v>527.5679931640625</v>
      </c>
      <c r="B414">
        <v>24.25</v>
      </c>
    </row>
    <row r="415" spans="1:2" x14ac:dyDescent="0.5">
      <c r="A415">
        <v>527.5780029296875</v>
      </c>
      <c r="B415">
        <v>28.75</v>
      </c>
    </row>
    <row r="416" spans="1:2" x14ac:dyDescent="0.5">
      <c r="A416">
        <v>527.5880126953125</v>
      </c>
      <c r="B416">
        <v>22.25</v>
      </c>
    </row>
    <row r="417" spans="1:2" x14ac:dyDescent="0.5">
      <c r="A417">
        <v>527.5980224609375</v>
      </c>
      <c r="B417">
        <v>9</v>
      </c>
    </row>
    <row r="418" spans="1:2" x14ac:dyDescent="0.5">
      <c r="A418">
        <v>527.60797119140625</v>
      </c>
      <c r="B418">
        <v>13</v>
      </c>
    </row>
    <row r="419" spans="1:2" x14ac:dyDescent="0.5">
      <c r="A419">
        <v>527.61798095703125</v>
      </c>
      <c r="B419">
        <v>22</v>
      </c>
    </row>
    <row r="420" spans="1:2" x14ac:dyDescent="0.5">
      <c r="A420">
        <v>527.62799072265625</v>
      </c>
      <c r="B420">
        <v>54.5</v>
      </c>
    </row>
    <row r="421" spans="1:2" x14ac:dyDescent="0.5">
      <c r="A421">
        <v>527.63800048828125</v>
      </c>
      <c r="B421">
        <v>89</v>
      </c>
    </row>
    <row r="422" spans="1:2" x14ac:dyDescent="0.5">
      <c r="A422">
        <v>527.64801025390625</v>
      </c>
      <c r="B422">
        <v>105.30000305175781</v>
      </c>
    </row>
    <row r="423" spans="1:2" x14ac:dyDescent="0.5">
      <c r="A423">
        <v>527.65899658203125</v>
      </c>
      <c r="B423">
        <v>119.19999694824219</v>
      </c>
    </row>
    <row r="424" spans="1:2" x14ac:dyDescent="0.5">
      <c r="A424">
        <v>527.66900634765625</v>
      </c>
      <c r="B424">
        <v>86</v>
      </c>
    </row>
    <row r="425" spans="1:2" x14ac:dyDescent="0.5">
      <c r="A425">
        <v>527.67901611328125</v>
      </c>
      <c r="B425">
        <v>46.5</v>
      </c>
    </row>
    <row r="426" spans="1:2" x14ac:dyDescent="0.5">
      <c r="A426">
        <v>527.68902587890625</v>
      </c>
      <c r="B426">
        <v>35.25</v>
      </c>
    </row>
    <row r="427" spans="1:2" x14ac:dyDescent="0.5">
      <c r="A427">
        <v>527.698974609375</v>
      </c>
      <c r="B427">
        <v>30.75</v>
      </c>
    </row>
    <row r="428" spans="1:2" x14ac:dyDescent="0.5">
      <c r="A428">
        <v>527.708984375</v>
      </c>
      <c r="B428">
        <v>61.25</v>
      </c>
    </row>
    <row r="429" spans="1:2" x14ac:dyDescent="0.5">
      <c r="A429">
        <v>527.718994140625</v>
      </c>
      <c r="B429">
        <v>114.30000305175781</v>
      </c>
    </row>
    <row r="430" spans="1:2" x14ac:dyDescent="0.5">
      <c r="A430">
        <v>527.72900390625</v>
      </c>
      <c r="B430">
        <v>127</v>
      </c>
    </row>
    <row r="431" spans="1:2" x14ac:dyDescent="0.5">
      <c r="A431">
        <v>527.739013671875</v>
      </c>
      <c r="B431">
        <v>114.30000305175781</v>
      </c>
    </row>
    <row r="432" spans="1:2" x14ac:dyDescent="0.5">
      <c r="A432">
        <v>527.7490234375</v>
      </c>
      <c r="B432">
        <v>179.5</v>
      </c>
    </row>
    <row r="433" spans="1:2" x14ac:dyDescent="0.5">
      <c r="A433">
        <v>527.75897216796875</v>
      </c>
      <c r="B433">
        <v>286.20001220703125</v>
      </c>
    </row>
    <row r="434" spans="1:2" x14ac:dyDescent="0.5">
      <c r="A434">
        <v>527.76898193359375</v>
      </c>
      <c r="B434">
        <v>367</v>
      </c>
    </row>
    <row r="435" spans="1:2" x14ac:dyDescent="0.5">
      <c r="A435">
        <v>527.77899169921875</v>
      </c>
      <c r="B435">
        <v>406.70001220703125</v>
      </c>
    </row>
    <row r="436" spans="1:2" x14ac:dyDescent="0.5">
      <c r="A436">
        <v>527.78900146484375</v>
      </c>
      <c r="B436">
        <v>411.5</v>
      </c>
    </row>
    <row r="437" spans="1:2" x14ac:dyDescent="0.5">
      <c r="A437">
        <v>527.79901123046875</v>
      </c>
      <c r="B437">
        <v>426.29998779296875</v>
      </c>
    </row>
    <row r="438" spans="1:2" x14ac:dyDescent="0.5">
      <c r="A438">
        <v>527.80902099609375</v>
      </c>
      <c r="B438">
        <v>418.29998779296875</v>
      </c>
    </row>
    <row r="439" spans="1:2" x14ac:dyDescent="0.5">
      <c r="A439">
        <v>527.8189697265625</v>
      </c>
      <c r="B439">
        <v>380.5</v>
      </c>
    </row>
    <row r="440" spans="1:2" x14ac:dyDescent="0.5">
      <c r="A440">
        <v>527.8289794921875</v>
      </c>
      <c r="B440">
        <v>371.20001220703125</v>
      </c>
    </row>
    <row r="441" spans="1:2" x14ac:dyDescent="0.5">
      <c r="A441">
        <v>527.8389892578125</v>
      </c>
      <c r="B441">
        <v>356.70001220703125</v>
      </c>
    </row>
    <row r="442" spans="1:2" x14ac:dyDescent="0.5">
      <c r="A442">
        <v>527.8489990234375</v>
      </c>
      <c r="B442">
        <v>253.30000305175781</v>
      </c>
    </row>
    <row r="443" spans="1:2" x14ac:dyDescent="0.5">
      <c r="A443">
        <v>527.8590087890625</v>
      </c>
      <c r="B443">
        <v>157.69999694824219</v>
      </c>
    </row>
    <row r="444" spans="1:2" x14ac:dyDescent="0.5">
      <c r="A444">
        <v>527.8690185546875</v>
      </c>
      <c r="B444">
        <v>129.80000305175781</v>
      </c>
    </row>
    <row r="445" spans="1:2" x14ac:dyDescent="0.5">
      <c r="A445">
        <v>527.8790283203125</v>
      </c>
      <c r="B445">
        <v>135</v>
      </c>
    </row>
    <row r="446" spans="1:2" x14ac:dyDescent="0.5">
      <c r="A446">
        <v>527.88897705078125</v>
      </c>
      <c r="B446">
        <v>136.30000305175781</v>
      </c>
    </row>
    <row r="447" spans="1:2" x14ac:dyDescent="0.5">
      <c r="A447">
        <v>527.89898681640625</v>
      </c>
      <c r="B447">
        <v>70.5</v>
      </c>
    </row>
    <row r="448" spans="1:2" x14ac:dyDescent="0.5">
      <c r="A448">
        <v>527.90899658203125</v>
      </c>
      <c r="B448">
        <v>13.75</v>
      </c>
    </row>
    <row r="449" spans="1:2" x14ac:dyDescent="0.5">
      <c r="A449">
        <v>527.91900634765625</v>
      </c>
      <c r="B449">
        <v>6.25</v>
      </c>
    </row>
    <row r="450" spans="1:2" x14ac:dyDescent="0.5">
      <c r="A450">
        <v>527.92901611328125</v>
      </c>
      <c r="B450">
        <v>6</v>
      </c>
    </row>
    <row r="451" spans="1:2" x14ac:dyDescent="0.5">
      <c r="A451">
        <v>527.93902587890625</v>
      </c>
      <c r="B451">
        <v>21.75</v>
      </c>
    </row>
    <row r="452" spans="1:2" x14ac:dyDescent="0.5">
      <c r="A452">
        <v>527.948974609375</v>
      </c>
      <c r="B452">
        <v>56</v>
      </c>
    </row>
    <row r="453" spans="1:2" x14ac:dyDescent="0.5">
      <c r="A453">
        <v>527.958984375</v>
      </c>
      <c r="B453">
        <v>94.25</v>
      </c>
    </row>
    <row r="454" spans="1:2" x14ac:dyDescent="0.5">
      <c r="A454">
        <v>527.969970703125</v>
      </c>
      <c r="B454">
        <v>101.30000305175781</v>
      </c>
    </row>
    <row r="455" spans="1:2" x14ac:dyDescent="0.5">
      <c r="A455">
        <v>527.97998046875</v>
      </c>
      <c r="B455">
        <v>67.25</v>
      </c>
    </row>
    <row r="456" spans="1:2" x14ac:dyDescent="0.5">
      <c r="A456">
        <v>527.989990234375</v>
      </c>
      <c r="B456">
        <v>48.75</v>
      </c>
    </row>
    <row r="457" spans="1:2" x14ac:dyDescent="0.5">
      <c r="A457">
        <v>528</v>
      </c>
      <c r="B457">
        <v>46</v>
      </c>
    </row>
    <row r="458" spans="1:2" x14ac:dyDescent="0.5">
      <c r="A458">
        <v>528.010009765625</v>
      </c>
      <c r="B458">
        <v>27.75</v>
      </c>
    </row>
    <row r="459" spans="1:2" x14ac:dyDescent="0.5">
      <c r="A459">
        <v>528.02001953125</v>
      </c>
      <c r="B459">
        <v>18.5</v>
      </c>
    </row>
    <row r="460" spans="1:2" x14ac:dyDescent="0.5">
      <c r="A460">
        <v>528.030029296875</v>
      </c>
      <c r="B460">
        <v>41.75</v>
      </c>
    </row>
    <row r="461" spans="1:2" x14ac:dyDescent="0.5">
      <c r="A461">
        <v>528.03997802734375</v>
      </c>
      <c r="B461">
        <v>56.5</v>
      </c>
    </row>
    <row r="462" spans="1:2" x14ac:dyDescent="0.5">
      <c r="A462">
        <v>528.04998779296875</v>
      </c>
      <c r="B462">
        <v>31.5</v>
      </c>
    </row>
    <row r="463" spans="1:2" x14ac:dyDescent="0.5">
      <c r="A463">
        <v>528.05999755859375</v>
      </c>
      <c r="B463">
        <v>13.5</v>
      </c>
    </row>
    <row r="464" spans="1:2" x14ac:dyDescent="0.5">
      <c r="A464">
        <v>528.07000732421875</v>
      </c>
      <c r="B464">
        <v>22.75</v>
      </c>
    </row>
    <row r="465" spans="1:2" x14ac:dyDescent="0.5">
      <c r="A465">
        <v>528.08001708984375</v>
      </c>
      <c r="B465">
        <v>27.5</v>
      </c>
    </row>
    <row r="466" spans="1:2" x14ac:dyDescent="0.5">
      <c r="A466">
        <v>528.09002685546875</v>
      </c>
      <c r="B466">
        <v>15</v>
      </c>
    </row>
    <row r="467" spans="1:2" x14ac:dyDescent="0.5">
      <c r="A467">
        <v>528.0999755859375</v>
      </c>
      <c r="B467">
        <v>2.75</v>
      </c>
    </row>
    <row r="468" spans="1:2" x14ac:dyDescent="0.5">
      <c r="A468">
        <v>528.1199951171875</v>
      </c>
      <c r="B468">
        <v>4.25</v>
      </c>
    </row>
    <row r="469" spans="1:2" x14ac:dyDescent="0.5">
      <c r="A469">
        <v>528.1300048828125</v>
      </c>
      <c r="B469">
        <v>14</v>
      </c>
    </row>
    <row r="470" spans="1:2" x14ac:dyDescent="0.5">
      <c r="A470">
        <v>528.1400146484375</v>
      </c>
      <c r="B470">
        <v>15.5</v>
      </c>
    </row>
    <row r="471" spans="1:2" x14ac:dyDescent="0.5">
      <c r="A471">
        <v>528.1500244140625</v>
      </c>
      <c r="B471">
        <v>6.5</v>
      </c>
    </row>
    <row r="472" spans="1:2" x14ac:dyDescent="0.5">
      <c r="A472">
        <v>528.15997314453125</v>
      </c>
      <c r="B472">
        <v>8.25</v>
      </c>
    </row>
    <row r="473" spans="1:2" x14ac:dyDescent="0.5">
      <c r="A473">
        <v>528.16998291015625</v>
      </c>
      <c r="B473">
        <v>14.5</v>
      </c>
    </row>
    <row r="474" spans="1:2" x14ac:dyDescent="0.5">
      <c r="A474">
        <v>528.17999267578125</v>
      </c>
      <c r="B474">
        <v>7.75</v>
      </c>
    </row>
    <row r="475" spans="1:2" x14ac:dyDescent="0.5">
      <c r="A475">
        <v>528.19000244140625</v>
      </c>
      <c r="B475">
        <v>7.25</v>
      </c>
    </row>
    <row r="476" spans="1:2" x14ac:dyDescent="0.5">
      <c r="A476">
        <v>528.20001220703125</v>
      </c>
      <c r="B476">
        <v>14.5</v>
      </c>
    </row>
    <row r="477" spans="1:2" x14ac:dyDescent="0.5">
      <c r="A477">
        <v>528.21002197265625</v>
      </c>
      <c r="B477">
        <v>21.5</v>
      </c>
    </row>
    <row r="478" spans="1:2" x14ac:dyDescent="0.5">
      <c r="A478">
        <v>528.219970703125</v>
      </c>
      <c r="B478">
        <v>27.25</v>
      </c>
    </row>
    <row r="479" spans="1:2" x14ac:dyDescent="0.5">
      <c r="A479">
        <v>528.22998046875</v>
      </c>
      <c r="B479">
        <v>25.5</v>
      </c>
    </row>
    <row r="480" spans="1:2" x14ac:dyDescent="0.5">
      <c r="A480">
        <v>528.239990234375</v>
      </c>
      <c r="B480">
        <v>33</v>
      </c>
    </row>
    <row r="481" spans="1:2" x14ac:dyDescent="0.5">
      <c r="A481">
        <v>528.25</v>
      </c>
      <c r="B481">
        <v>41.25</v>
      </c>
    </row>
    <row r="482" spans="1:2" x14ac:dyDescent="0.5">
      <c r="A482">
        <v>528.260009765625</v>
      </c>
      <c r="B482">
        <v>50.25</v>
      </c>
    </row>
    <row r="483" spans="1:2" x14ac:dyDescent="0.5">
      <c r="A483">
        <v>528.27099609375</v>
      </c>
      <c r="B483">
        <v>98</v>
      </c>
    </row>
    <row r="484" spans="1:2" x14ac:dyDescent="0.5">
      <c r="A484">
        <v>528.281005859375</v>
      </c>
      <c r="B484">
        <v>143.5</v>
      </c>
    </row>
    <row r="485" spans="1:2" x14ac:dyDescent="0.5">
      <c r="A485">
        <v>528.291015625</v>
      </c>
      <c r="B485">
        <v>133.30000305175781</v>
      </c>
    </row>
    <row r="486" spans="1:2" x14ac:dyDescent="0.5">
      <c r="A486">
        <v>528.301025390625</v>
      </c>
      <c r="B486">
        <v>113.5</v>
      </c>
    </row>
    <row r="487" spans="1:2" x14ac:dyDescent="0.5">
      <c r="A487">
        <v>528.31097412109375</v>
      </c>
      <c r="B487">
        <v>110.69999694824219</v>
      </c>
    </row>
    <row r="488" spans="1:2" x14ac:dyDescent="0.5">
      <c r="A488">
        <v>528.32098388671875</v>
      </c>
      <c r="B488">
        <v>103.80000305175781</v>
      </c>
    </row>
    <row r="489" spans="1:2" x14ac:dyDescent="0.5">
      <c r="A489">
        <v>528.33099365234375</v>
      </c>
      <c r="B489">
        <v>82</v>
      </c>
    </row>
    <row r="490" spans="1:2" x14ac:dyDescent="0.5">
      <c r="A490">
        <v>528.34100341796875</v>
      </c>
      <c r="B490">
        <v>56.5</v>
      </c>
    </row>
    <row r="491" spans="1:2" x14ac:dyDescent="0.5">
      <c r="A491">
        <v>528.35101318359375</v>
      </c>
      <c r="B491">
        <v>41.5</v>
      </c>
    </row>
    <row r="492" spans="1:2" x14ac:dyDescent="0.5">
      <c r="A492">
        <v>528.36102294921875</v>
      </c>
      <c r="B492">
        <v>22.5</v>
      </c>
    </row>
    <row r="493" spans="1:2" x14ac:dyDescent="0.5">
      <c r="A493">
        <v>528.3709716796875</v>
      </c>
      <c r="B493">
        <v>12</v>
      </c>
    </row>
    <row r="494" spans="1:2" x14ac:dyDescent="0.5">
      <c r="A494">
        <v>528.3809814453125</v>
      </c>
      <c r="B494">
        <v>23.5</v>
      </c>
    </row>
    <row r="495" spans="1:2" x14ac:dyDescent="0.5">
      <c r="A495">
        <v>528.3909912109375</v>
      </c>
      <c r="B495">
        <v>34.5</v>
      </c>
    </row>
    <row r="496" spans="1:2" x14ac:dyDescent="0.5">
      <c r="A496">
        <v>528.4010009765625</v>
      </c>
      <c r="B496">
        <v>32.75</v>
      </c>
    </row>
    <row r="497" spans="1:2" x14ac:dyDescent="0.5">
      <c r="A497">
        <v>528.4110107421875</v>
      </c>
      <c r="B497">
        <v>29.25</v>
      </c>
    </row>
    <row r="498" spans="1:2" x14ac:dyDescent="0.5">
      <c r="A498">
        <v>528.4210205078125</v>
      </c>
      <c r="B498">
        <v>29.5</v>
      </c>
    </row>
    <row r="499" spans="1:2" x14ac:dyDescent="0.5">
      <c r="A499">
        <v>528.4310302734375</v>
      </c>
      <c r="B499">
        <v>18.25</v>
      </c>
    </row>
    <row r="500" spans="1:2" x14ac:dyDescent="0.5">
      <c r="A500">
        <v>528.44097900390625</v>
      </c>
      <c r="B500">
        <v>3.75</v>
      </c>
    </row>
    <row r="501" spans="1:2" x14ac:dyDescent="0.5">
      <c r="A501">
        <v>528.45098876953125</v>
      </c>
      <c r="B501">
        <v>0</v>
      </c>
    </row>
    <row r="502" spans="1:2" x14ac:dyDescent="0.5">
      <c r="A502">
        <v>528.46099853515625</v>
      </c>
      <c r="B502">
        <v>3.25</v>
      </c>
    </row>
    <row r="503" spans="1:2" x14ac:dyDescent="0.5">
      <c r="A503">
        <v>528.47100830078125</v>
      </c>
      <c r="B503">
        <v>10.5</v>
      </c>
    </row>
    <row r="504" spans="1:2" x14ac:dyDescent="0.5">
      <c r="A504">
        <v>528.48101806640625</v>
      </c>
      <c r="B504">
        <v>20.5</v>
      </c>
    </row>
    <row r="505" spans="1:2" x14ac:dyDescent="0.5">
      <c r="A505">
        <v>528.49102783203125</v>
      </c>
      <c r="B505">
        <v>35.75</v>
      </c>
    </row>
    <row r="506" spans="1:2" x14ac:dyDescent="0.5">
      <c r="A506">
        <v>528.5009765625</v>
      </c>
      <c r="B506">
        <v>63.25</v>
      </c>
    </row>
    <row r="507" spans="1:2" x14ac:dyDescent="0.5">
      <c r="A507">
        <v>528.510986328125</v>
      </c>
      <c r="B507">
        <v>72</v>
      </c>
    </row>
    <row r="508" spans="1:2" x14ac:dyDescent="0.5">
      <c r="A508">
        <v>528.52099609375</v>
      </c>
      <c r="B508">
        <v>36</v>
      </c>
    </row>
    <row r="509" spans="1:2" x14ac:dyDescent="0.5">
      <c r="A509">
        <v>528.531005859375</v>
      </c>
      <c r="B509">
        <v>5.75</v>
      </c>
    </row>
    <row r="510" spans="1:2" x14ac:dyDescent="0.5">
      <c r="A510">
        <v>528.541015625</v>
      </c>
      <c r="B510">
        <v>1</v>
      </c>
    </row>
    <row r="511" spans="1:2" x14ac:dyDescent="0.5">
      <c r="A511">
        <v>528.552001953125</v>
      </c>
      <c r="B511">
        <v>3.25</v>
      </c>
    </row>
    <row r="512" spans="1:2" x14ac:dyDescent="0.5">
      <c r="A512">
        <v>528.56201171875</v>
      </c>
      <c r="B512">
        <v>18.25</v>
      </c>
    </row>
    <row r="513" spans="1:2" x14ac:dyDescent="0.5">
      <c r="A513">
        <v>528.572021484375</v>
      </c>
      <c r="B513">
        <v>37.25</v>
      </c>
    </row>
    <row r="514" spans="1:2" x14ac:dyDescent="0.5">
      <c r="A514">
        <v>528.58197021484375</v>
      </c>
      <c r="B514">
        <v>39.75</v>
      </c>
    </row>
    <row r="515" spans="1:2" x14ac:dyDescent="0.5">
      <c r="A515">
        <v>528.59197998046875</v>
      </c>
      <c r="B515">
        <v>24.5</v>
      </c>
    </row>
    <row r="516" spans="1:2" x14ac:dyDescent="0.5">
      <c r="A516">
        <v>528.60198974609375</v>
      </c>
      <c r="B516">
        <v>7</v>
      </c>
    </row>
    <row r="517" spans="1:2" x14ac:dyDescent="0.5">
      <c r="A517">
        <v>528.61199951171875</v>
      </c>
      <c r="B517">
        <v>1</v>
      </c>
    </row>
    <row r="518" spans="1:2" x14ac:dyDescent="0.5">
      <c r="A518">
        <v>528.62200927734375</v>
      </c>
      <c r="B518">
        <v>7.25</v>
      </c>
    </row>
    <row r="519" spans="1:2" x14ac:dyDescent="0.5">
      <c r="A519">
        <v>528.63201904296875</v>
      </c>
      <c r="B519">
        <v>11.5</v>
      </c>
    </row>
    <row r="520" spans="1:2" x14ac:dyDescent="0.5">
      <c r="A520">
        <v>528.64202880859375</v>
      </c>
      <c r="B520">
        <v>6.75</v>
      </c>
    </row>
    <row r="521" spans="1:2" x14ac:dyDescent="0.5">
      <c r="A521">
        <v>528.6519775390625</v>
      </c>
      <c r="B521">
        <v>6</v>
      </c>
    </row>
    <row r="522" spans="1:2" x14ac:dyDescent="0.5">
      <c r="A522">
        <v>528.6619873046875</v>
      </c>
      <c r="B522">
        <v>7.5</v>
      </c>
    </row>
    <row r="523" spans="1:2" x14ac:dyDescent="0.5">
      <c r="A523">
        <v>528.6719970703125</v>
      </c>
      <c r="B523">
        <v>3</v>
      </c>
    </row>
    <row r="524" spans="1:2" x14ac:dyDescent="0.5">
      <c r="A524">
        <v>528.6820068359375</v>
      </c>
      <c r="B524">
        <v>14</v>
      </c>
    </row>
    <row r="525" spans="1:2" x14ac:dyDescent="0.5">
      <c r="A525">
        <v>528.6920166015625</v>
      </c>
      <c r="B525">
        <v>30.5</v>
      </c>
    </row>
    <row r="526" spans="1:2" x14ac:dyDescent="0.5">
      <c r="A526">
        <v>528.7020263671875</v>
      </c>
      <c r="B526">
        <v>45.25</v>
      </c>
    </row>
    <row r="527" spans="1:2" x14ac:dyDescent="0.5">
      <c r="A527">
        <v>528.71197509765625</v>
      </c>
      <c r="B527">
        <v>90.25</v>
      </c>
    </row>
    <row r="528" spans="1:2" x14ac:dyDescent="0.5">
      <c r="A528">
        <v>528.72198486328125</v>
      </c>
      <c r="B528">
        <v>163.30000305175781</v>
      </c>
    </row>
    <row r="529" spans="1:2" x14ac:dyDescent="0.5">
      <c r="A529">
        <v>528.73199462890625</v>
      </c>
      <c r="B529">
        <v>266</v>
      </c>
    </row>
    <row r="530" spans="1:2" x14ac:dyDescent="0.5">
      <c r="A530">
        <v>528.74200439453125</v>
      </c>
      <c r="B530">
        <v>334</v>
      </c>
    </row>
    <row r="531" spans="1:2" x14ac:dyDescent="0.5">
      <c r="A531">
        <v>528.75201416015625</v>
      </c>
      <c r="B531">
        <v>322.79998779296875</v>
      </c>
    </row>
    <row r="532" spans="1:2" x14ac:dyDescent="0.5">
      <c r="A532">
        <v>528.76202392578125</v>
      </c>
      <c r="B532">
        <v>315.20001220703125</v>
      </c>
    </row>
    <row r="533" spans="1:2" x14ac:dyDescent="0.5">
      <c r="A533">
        <v>528.77197265625</v>
      </c>
      <c r="B533">
        <v>353.5</v>
      </c>
    </row>
    <row r="534" spans="1:2" x14ac:dyDescent="0.5">
      <c r="A534">
        <v>528.781982421875</v>
      </c>
      <c r="B534">
        <v>478.70001220703125</v>
      </c>
    </row>
    <row r="535" spans="1:2" x14ac:dyDescent="0.5">
      <c r="A535">
        <v>528.7919921875</v>
      </c>
      <c r="B535">
        <v>563.79998779296875</v>
      </c>
    </row>
    <row r="536" spans="1:2" x14ac:dyDescent="0.5">
      <c r="A536">
        <v>528.802001953125</v>
      </c>
      <c r="B536">
        <v>452.5</v>
      </c>
    </row>
    <row r="537" spans="1:2" x14ac:dyDescent="0.5">
      <c r="A537">
        <v>528.81201171875</v>
      </c>
      <c r="B537">
        <v>328.79998779296875</v>
      </c>
    </row>
    <row r="538" spans="1:2" x14ac:dyDescent="0.5">
      <c r="A538">
        <v>528.822998046875</v>
      </c>
      <c r="B538">
        <v>298.5</v>
      </c>
    </row>
    <row r="539" spans="1:2" x14ac:dyDescent="0.5">
      <c r="A539">
        <v>528.8330078125</v>
      </c>
      <c r="B539">
        <v>305.79998779296875</v>
      </c>
    </row>
    <row r="540" spans="1:2" x14ac:dyDescent="0.5">
      <c r="A540">
        <v>528.843017578125</v>
      </c>
      <c r="B540">
        <v>332.5</v>
      </c>
    </row>
    <row r="541" spans="1:2" x14ac:dyDescent="0.5">
      <c r="A541">
        <v>528.85302734375</v>
      </c>
      <c r="B541">
        <v>300.70001220703125</v>
      </c>
    </row>
    <row r="542" spans="1:2" x14ac:dyDescent="0.5">
      <c r="A542">
        <v>528.86297607421875</v>
      </c>
      <c r="B542">
        <v>204</v>
      </c>
    </row>
    <row r="543" spans="1:2" x14ac:dyDescent="0.5">
      <c r="A543">
        <v>528.87298583984375</v>
      </c>
      <c r="B543">
        <v>127</v>
      </c>
    </row>
    <row r="544" spans="1:2" x14ac:dyDescent="0.5">
      <c r="A544">
        <v>528.88299560546875</v>
      </c>
      <c r="B544">
        <v>81.25</v>
      </c>
    </row>
    <row r="545" spans="1:2" x14ac:dyDescent="0.5">
      <c r="A545">
        <v>528.89300537109375</v>
      </c>
      <c r="B545">
        <v>44.5</v>
      </c>
    </row>
    <row r="546" spans="1:2" x14ac:dyDescent="0.5">
      <c r="A546">
        <v>528.90301513671875</v>
      </c>
      <c r="B546">
        <v>18</v>
      </c>
    </row>
    <row r="547" spans="1:2" x14ac:dyDescent="0.5">
      <c r="A547">
        <v>528.91302490234375</v>
      </c>
      <c r="B547">
        <v>15.5</v>
      </c>
    </row>
    <row r="548" spans="1:2" x14ac:dyDescent="0.5">
      <c r="A548">
        <v>528.9229736328125</v>
      </c>
      <c r="B548">
        <v>29</v>
      </c>
    </row>
    <row r="549" spans="1:2" x14ac:dyDescent="0.5">
      <c r="A549">
        <v>528.9329833984375</v>
      </c>
      <c r="B549">
        <v>37.5</v>
      </c>
    </row>
    <row r="550" spans="1:2" x14ac:dyDescent="0.5">
      <c r="A550">
        <v>528.9429931640625</v>
      </c>
      <c r="B550">
        <v>48.5</v>
      </c>
    </row>
    <row r="551" spans="1:2" x14ac:dyDescent="0.5">
      <c r="A551">
        <v>528.9530029296875</v>
      </c>
      <c r="B551">
        <v>43.75</v>
      </c>
    </row>
    <row r="552" spans="1:2" x14ac:dyDescent="0.5">
      <c r="A552">
        <v>528.9630126953125</v>
      </c>
      <c r="B552">
        <v>18.5</v>
      </c>
    </row>
    <row r="553" spans="1:2" x14ac:dyDescent="0.5">
      <c r="A553">
        <v>528.9730224609375</v>
      </c>
      <c r="B553">
        <v>6.25</v>
      </c>
    </row>
    <row r="554" spans="1:2" x14ac:dyDescent="0.5">
      <c r="A554">
        <v>528.98297119140625</v>
      </c>
      <c r="B554">
        <v>19.25</v>
      </c>
    </row>
    <row r="555" spans="1:2" x14ac:dyDescent="0.5">
      <c r="A555">
        <v>528.99298095703125</v>
      </c>
      <c r="B555">
        <v>34.25</v>
      </c>
    </row>
    <row r="556" spans="1:2" x14ac:dyDescent="0.5">
      <c r="A556">
        <v>529.00299072265625</v>
      </c>
      <c r="B556">
        <v>22</v>
      </c>
    </row>
    <row r="557" spans="1:2" x14ac:dyDescent="0.5">
      <c r="A557">
        <v>529.01300048828125</v>
      </c>
      <c r="B557">
        <v>3.75</v>
      </c>
    </row>
    <row r="558" spans="1:2" x14ac:dyDescent="0.5">
      <c r="A558">
        <v>529.02301025390625</v>
      </c>
      <c r="B558">
        <v>21.75</v>
      </c>
    </row>
    <row r="559" spans="1:2" x14ac:dyDescent="0.5">
      <c r="A559">
        <v>529.03302001953125</v>
      </c>
      <c r="B559">
        <v>62.25</v>
      </c>
    </row>
    <row r="560" spans="1:2" x14ac:dyDescent="0.5">
      <c r="A560">
        <v>529.04302978515625</v>
      </c>
      <c r="B560">
        <v>77</v>
      </c>
    </row>
    <row r="561" spans="1:2" x14ac:dyDescent="0.5">
      <c r="A561">
        <v>529.052978515625</v>
      </c>
      <c r="B561">
        <v>57.75</v>
      </c>
    </row>
    <row r="562" spans="1:2" x14ac:dyDescent="0.5">
      <c r="A562">
        <v>529.06298828125</v>
      </c>
      <c r="B562">
        <v>26.75</v>
      </c>
    </row>
    <row r="563" spans="1:2" x14ac:dyDescent="0.5">
      <c r="A563">
        <v>529.072998046875</v>
      </c>
      <c r="B563">
        <v>10.25</v>
      </c>
    </row>
    <row r="564" spans="1:2" x14ac:dyDescent="0.5">
      <c r="A564">
        <v>529.0830078125</v>
      </c>
      <c r="B564">
        <v>12</v>
      </c>
    </row>
    <row r="565" spans="1:2" x14ac:dyDescent="0.5">
      <c r="A565">
        <v>529.093994140625</v>
      </c>
      <c r="B565">
        <v>15.5</v>
      </c>
    </row>
    <row r="566" spans="1:2" x14ac:dyDescent="0.5">
      <c r="A566">
        <v>529.10400390625</v>
      </c>
      <c r="B566">
        <v>13</v>
      </c>
    </row>
    <row r="567" spans="1:2" x14ac:dyDescent="0.5">
      <c r="A567">
        <v>529.114013671875</v>
      </c>
      <c r="B567">
        <v>12</v>
      </c>
    </row>
    <row r="568" spans="1:2" x14ac:dyDescent="0.5">
      <c r="A568">
        <v>529.1240234375</v>
      </c>
      <c r="B568">
        <v>16.75</v>
      </c>
    </row>
    <row r="569" spans="1:2" x14ac:dyDescent="0.5">
      <c r="A569">
        <v>529.13397216796875</v>
      </c>
      <c r="B569">
        <v>12.75</v>
      </c>
    </row>
    <row r="570" spans="1:2" x14ac:dyDescent="0.5">
      <c r="A570">
        <v>529.14398193359375</v>
      </c>
      <c r="B570">
        <v>5</v>
      </c>
    </row>
    <row r="571" spans="1:2" x14ac:dyDescent="0.5">
      <c r="A571">
        <v>529.15399169921875</v>
      </c>
      <c r="B571">
        <v>8.75</v>
      </c>
    </row>
    <row r="572" spans="1:2" x14ac:dyDescent="0.5">
      <c r="A572">
        <v>529.16400146484375</v>
      </c>
      <c r="B572">
        <v>12.25</v>
      </c>
    </row>
    <row r="573" spans="1:2" x14ac:dyDescent="0.5">
      <c r="A573">
        <v>529.17401123046875</v>
      </c>
      <c r="B573">
        <v>8.75</v>
      </c>
    </row>
    <row r="574" spans="1:2" x14ac:dyDescent="0.5">
      <c r="A574">
        <v>529.18402099609375</v>
      </c>
      <c r="B574">
        <v>15.25</v>
      </c>
    </row>
    <row r="575" spans="1:2" x14ac:dyDescent="0.5">
      <c r="A575">
        <v>529.1939697265625</v>
      </c>
      <c r="B575">
        <v>26.75</v>
      </c>
    </row>
    <row r="576" spans="1:2" x14ac:dyDescent="0.5">
      <c r="A576">
        <v>529.2039794921875</v>
      </c>
      <c r="B576">
        <v>31</v>
      </c>
    </row>
    <row r="577" spans="1:2" x14ac:dyDescent="0.5">
      <c r="A577">
        <v>529.2139892578125</v>
      </c>
      <c r="B577">
        <v>32.5</v>
      </c>
    </row>
    <row r="578" spans="1:2" x14ac:dyDescent="0.5">
      <c r="A578">
        <v>529.2239990234375</v>
      </c>
      <c r="B578">
        <v>36</v>
      </c>
    </row>
    <row r="579" spans="1:2" x14ac:dyDescent="0.5">
      <c r="A579">
        <v>529.2340087890625</v>
      </c>
      <c r="B579">
        <v>59.25</v>
      </c>
    </row>
    <row r="580" spans="1:2" x14ac:dyDescent="0.5">
      <c r="A580">
        <v>529.2440185546875</v>
      </c>
      <c r="B580">
        <v>77.75</v>
      </c>
    </row>
    <row r="581" spans="1:2" x14ac:dyDescent="0.5">
      <c r="A581">
        <v>529.2540283203125</v>
      </c>
      <c r="B581">
        <v>72.75</v>
      </c>
    </row>
    <row r="582" spans="1:2" x14ac:dyDescent="0.5">
      <c r="A582">
        <v>529.26397705078125</v>
      </c>
      <c r="B582">
        <v>73.25</v>
      </c>
    </row>
    <row r="583" spans="1:2" x14ac:dyDescent="0.5">
      <c r="A583">
        <v>529.27398681640625</v>
      </c>
      <c r="B583">
        <v>74</v>
      </c>
    </row>
    <row r="584" spans="1:2" x14ac:dyDescent="0.5">
      <c r="A584">
        <v>529.28399658203125</v>
      </c>
      <c r="B584">
        <v>83.75</v>
      </c>
    </row>
    <row r="585" spans="1:2" x14ac:dyDescent="0.5">
      <c r="A585">
        <v>529.29400634765625</v>
      </c>
      <c r="B585">
        <v>79.75</v>
      </c>
    </row>
  </sheetData>
  <sheetProtection sheet="1" objects="1" scenarios="1" formatCells="0"/>
  <sortState xmlns:xlrd2="http://schemas.microsoft.com/office/spreadsheetml/2017/richdata2" ref="A1:B585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584"/>
  <sheetViews>
    <sheetView workbookViewId="0">
      <selection activeCell="A27" sqref="A27"/>
    </sheetView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13.25</v>
      </c>
      <c r="C1" s="2" t="s">
        <v>21</v>
      </c>
      <c r="D1">
        <f>D2 - (1/$G$6)</f>
        <v>524.28497314453125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1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1.2757549378322291E-4</v>
      </c>
      <c r="M1">
        <f>I$7*(L$1*J1) + $I$4</f>
        <v>66.450805072626522</v>
      </c>
      <c r="P1">
        <f>IF(ISNUMBER(D1),M1,"")</f>
        <v>66.450805072626522</v>
      </c>
      <c r="Q1">
        <f>IF(ISNUMBER(P1),P1-E1,"")</f>
        <v>66.450805072626522</v>
      </c>
      <c r="R1">
        <f>IF(ISNUMBER(P1),Q1*Q1,"")</f>
        <v>4415.7094948002068</v>
      </c>
      <c r="S1">
        <f>IF(ISNUMBER(P1),((IF(P1&gt;E1,I$5*(P1-E1),P1-E1)))^2,"")</f>
        <v>4415.7094948002068</v>
      </c>
      <c r="T1">
        <f>IF(ISNUMBER(P1),(M1*D1),"")</f>
        <v>34839.158552934474</v>
      </c>
    </row>
    <row r="2" spans="1:20" ht="14.7" thickTop="1" x14ac:dyDescent="0.5">
      <c r="A2">
        <v>523.44500732421875</v>
      </c>
      <c r="B2">
        <v>15.75</v>
      </c>
      <c r="C2" s="2" t="s">
        <v>22</v>
      </c>
      <c r="D2">
        <f>D3 - (1/$G$6)</f>
        <v>524.78497314453125</v>
      </c>
      <c r="E2">
        <v>0</v>
      </c>
      <c r="F2" s="3" t="s">
        <v>25</v>
      </c>
      <c r="G2" s="4">
        <v>2.8133544921875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2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1.8367186333527463E-3</v>
      </c>
      <c r="M2">
        <f>I$7*((L$1*J2)+(L$2*J1)) + $I$4</f>
        <v>996.63365432838168</v>
      </c>
      <c r="P2">
        <f t="shared" ref="P2:P30" si="2">IF(ISNUMBER(D2),M2,"")</f>
        <v>996.63365432838168</v>
      </c>
      <c r="Q2">
        <f t="shared" ref="Q2:Q30" si="3">IF(ISNUMBER(P2),P2-E2,"")</f>
        <v>996.63365432838168</v>
      </c>
      <c r="R2">
        <f t="shared" ref="R2:R30" si="4">IF(ISNUMBER(P2),Q2*Q2,"")</f>
        <v>993278.64093994419</v>
      </c>
      <c r="S2">
        <f t="shared" ref="S2:S30" si="5">IF(ISNUMBER(P2),((IF(P2&gt;E2,I$5*(P2-E2),P2-E2)))^2,"")</f>
        <v>993278.64093994419</v>
      </c>
      <c r="T2">
        <f t="shared" ref="T2:T30" si="6">IF(ISNUMBER(P2),(M2*D2),"")</f>
        <v>523018.36552165583</v>
      </c>
    </row>
    <row r="3" spans="1:20" x14ac:dyDescent="0.5">
      <c r="A3">
        <v>523.45501708984375</v>
      </c>
      <c r="B3">
        <v>7.75</v>
      </c>
      <c r="D3">
        <f>D4 - (1/$G$6)</f>
        <v>525.28497314453125</v>
      </c>
      <c r="E3">
        <v>0</v>
      </c>
      <c r="F3" s="7" t="s">
        <v>19</v>
      </c>
      <c r="G3" s="8">
        <f>IF(ISBLANK(G2),"",$G$2*$G$6)</f>
        <v>5.626708984375</v>
      </c>
      <c r="H3" t="s">
        <v>435</v>
      </c>
      <c r="I3">
        <v>7.2200180148492263</v>
      </c>
      <c r="J3">
        <f>'hidden params'!J3</f>
        <v>0.20220994369181175</v>
      </c>
      <c r="K3">
        <f t="shared" si="0"/>
        <v>3</v>
      </c>
      <c r="L3">
        <f t="shared" si="1"/>
        <v>1.4794732120700252E-2</v>
      </c>
      <c r="M3">
        <f>I$7*((L$1*J3)+(L$2*J2)+(L$3*J1)) + $I$4</f>
        <v>8294.5679373085586</v>
      </c>
      <c r="P3">
        <f t="shared" si="2"/>
        <v>8294.5679373085586</v>
      </c>
      <c r="Q3">
        <f t="shared" si="3"/>
        <v>8294.5679373085586</v>
      </c>
      <c r="R3">
        <f t="shared" si="4"/>
        <v>68799857.266627163</v>
      </c>
      <c r="S3">
        <f t="shared" si="5"/>
        <v>68799857.266627163</v>
      </c>
      <c r="T3">
        <f t="shared" si="6"/>
        <v>4357011.8961946163</v>
      </c>
    </row>
    <row r="4" spans="1:20" x14ac:dyDescent="0.5">
      <c r="A4">
        <v>523.46502685546875</v>
      </c>
      <c r="B4">
        <v>0</v>
      </c>
      <c r="D4">
        <v>525.78497314453125</v>
      </c>
      <c r="E4">
        <v>34340</v>
      </c>
      <c r="F4" s="5" t="s">
        <v>26</v>
      </c>
      <c r="G4" s="6">
        <v>527.12225341796875</v>
      </c>
      <c r="H4" t="s">
        <v>11</v>
      </c>
      <c r="I4">
        <v>0</v>
      </c>
      <c r="J4">
        <f>'hidden params'!J4</f>
        <v>4.9195920044795109E-2</v>
      </c>
      <c r="K4">
        <f t="shared" si="0"/>
        <v>4</v>
      </c>
      <c r="L4">
        <f t="shared" si="1"/>
        <v>7.2256204780421704E-2</v>
      </c>
      <c r="M4">
        <f>I$7*((L$1*J4)+(L$2*J3)+(L$3*J2)+(L$4*J1)) + $I$4</f>
        <v>42464.211563205048</v>
      </c>
      <c r="P4">
        <f t="shared" si="2"/>
        <v>42464.211563205048</v>
      </c>
      <c r="Q4">
        <f t="shared" si="3"/>
        <v>8124.2115632050482</v>
      </c>
      <c r="R4">
        <f t="shared" si="4"/>
        <v>66002813.523714609</v>
      </c>
      <c r="S4">
        <f t="shared" si="5"/>
        <v>66002813.523714609</v>
      </c>
      <c r="T4">
        <f t="shared" si="6"/>
        <v>22327044.336363461</v>
      </c>
    </row>
    <row r="5" spans="1:20" ht="14.7" thickBot="1" x14ac:dyDescent="0.55000000000000004">
      <c r="A5">
        <v>523.4749755859375</v>
      </c>
      <c r="B5">
        <v>0</v>
      </c>
      <c r="D5">
        <v>526.2860107421875</v>
      </c>
      <c r="E5">
        <v>140600</v>
      </c>
      <c r="F5" s="9" t="s">
        <v>27</v>
      </c>
      <c r="G5" s="10">
        <f>($G$4-1.00794)*$G$6</f>
        <v>1052.2286268359376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5</v>
      </c>
      <c r="L5">
        <f t="shared" si="1"/>
        <v>0.21541560992219769</v>
      </c>
      <c r="M5">
        <f>I$7*((L$1*J5)+(L$2*J4)+(L$3*J3)+(L$4*J2)+(L$5*J1)) + $I$4</f>
        <v>136428.2541892537</v>
      </c>
      <c r="P5">
        <f t="shared" si="2"/>
        <v>136428.2541892537</v>
      </c>
      <c r="Q5">
        <f t="shared" si="3"/>
        <v>-4171.7458107463026</v>
      </c>
      <c r="R5">
        <f t="shared" si="4"/>
        <v>17403463.109479327</v>
      </c>
      <c r="S5">
        <f t="shared" si="5"/>
        <v>17403463.109479327</v>
      </c>
      <c r="T5">
        <f t="shared" si="6"/>
        <v>71800281.649783462</v>
      </c>
    </row>
    <row r="6" spans="1:20" ht="14.7" thickTop="1" x14ac:dyDescent="0.5">
      <c r="A6">
        <v>523.4849853515625</v>
      </c>
      <c r="B6">
        <v>1.75</v>
      </c>
      <c r="D6">
        <v>526.7860107421875</v>
      </c>
      <c r="E6">
        <v>269200</v>
      </c>
      <c r="F6" t="s">
        <v>28</v>
      </c>
      <c r="G6">
        <v>2</v>
      </c>
      <c r="H6" t="s">
        <v>437</v>
      </c>
      <c r="I6">
        <f>SUM(S1:S30)</f>
        <v>178212301.70605144</v>
      </c>
      <c r="J6">
        <f>'hidden params'!J6</f>
        <v>1.5654537401586068E-3</v>
      </c>
      <c r="K6">
        <f t="shared" si="0"/>
        <v>6</v>
      </c>
      <c r="L6">
        <f t="shared" si="1"/>
        <v>0.36897432443356643</v>
      </c>
      <c r="M6">
        <f>I$7*((L$1*J6)+(L$2*J5)+(L$3*J4)+(L$4*J3)+(L$5*J2)+(L$6*J1)) + $I$4</f>
        <v>267618.00920070452</v>
      </c>
      <c r="P6">
        <f t="shared" si="2"/>
        <v>267618.00920070452</v>
      </c>
      <c r="Q6">
        <f t="shared" si="3"/>
        <v>-1581.9907992954832</v>
      </c>
      <c r="R6">
        <f t="shared" si="4"/>
        <v>2502694.8890555617</v>
      </c>
      <c r="S6">
        <f t="shared" si="5"/>
        <v>2502694.8890555617</v>
      </c>
      <c r="T6">
        <f t="shared" si="6"/>
        <v>140977423.46960518</v>
      </c>
    </row>
    <row r="7" spans="1:20" x14ac:dyDescent="0.5">
      <c r="A7">
        <v>523.4949951171875</v>
      </c>
      <c r="B7">
        <v>6.75</v>
      </c>
      <c r="D7">
        <v>527.2979736328125</v>
      </c>
      <c r="E7">
        <v>292100</v>
      </c>
      <c r="F7" t="s">
        <v>29</v>
      </c>
      <c r="G7" s="11">
        <v>0.10000000149011612</v>
      </c>
      <c r="H7" t="s">
        <v>438</v>
      </c>
      <c r="I7">
        <v>520874.37094729295</v>
      </c>
      <c r="J7">
        <f>'hidden params'!J7</f>
        <v>2.2288478874357397E-4</v>
      </c>
      <c r="K7">
        <f t="shared" si="0"/>
        <v>7</v>
      </c>
      <c r="L7">
        <f t="shared" si="1"/>
        <v>0.29769948055189871</v>
      </c>
      <c r="M7">
        <f>I$7*((L$1*J7)+(L$2*J6)+(L$3*J5)+(L$4*J4)+(L$5*J3)+(L$6*J2)+(L$7*J1)) + $I$4</f>
        <v>295176.89300782181</v>
      </c>
      <c r="P7">
        <f t="shared" si="2"/>
        <v>295176.89300782181</v>
      </c>
      <c r="Q7">
        <f t="shared" si="3"/>
        <v>3076.8930078218109</v>
      </c>
      <c r="R7">
        <f t="shared" si="4"/>
        <v>9467270.5815827511</v>
      </c>
      <c r="S7">
        <f t="shared" si="5"/>
        <v>9467270.5815827511</v>
      </c>
      <c r="T7">
        <f t="shared" si="6"/>
        <v>155646177.54625395</v>
      </c>
    </row>
    <row r="8" spans="1:20" x14ac:dyDescent="0.5">
      <c r="A8">
        <v>523.5050048828125</v>
      </c>
      <c r="B8">
        <v>9.75</v>
      </c>
      <c r="D8">
        <v>527.79901123046875</v>
      </c>
      <c r="E8">
        <v>159900</v>
      </c>
      <c r="F8" t="s">
        <v>30</v>
      </c>
      <c r="G8" s="11">
        <v>2.9999999329447746E-2</v>
      </c>
      <c r="H8" t="s">
        <v>439</v>
      </c>
      <c r="I8">
        <v>0.82235748181840074</v>
      </c>
      <c r="J8">
        <f>'hidden params'!J8</f>
        <v>2.8200854503395628E-5</v>
      </c>
      <c r="K8">
        <f t="shared" si="0"/>
        <v>8</v>
      </c>
      <c r="L8">
        <f t="shared" si="1"/>
        <v>3.7901819480046742E-2</v>
      </c>
      <c r="M8">
        <f>I$7*((L$1*J8)+(L$2*J7)+(L$3*J6)+(L$4*J5)+(L$5*J4)+(L$6*J3)+(L$7*J2)+(L$8*J1)) + $I$4</f>
        <v>157683.47279443979</v>
      </c>
      <c r="P8">
        <f t="shared" si="2"/>
        <v>157683.47279443979</v>
      </c>
      <c r="Q8">
        <f t="shared" si="3"/>
        <v>-2216.5272055602109</v>
      </c>
      <c r="R8">
        <f t="shared" si="4"/>
        <v>4912992.852988557</v>
      </c>
      <c r="S8">
        <f t="shared" si="5"/>
        <v>4912992.852988557</v>
      </c>
      <c r="T8">
        <f t="shared" si="6"/>
        <v>83225181.028291836</v>
      </c>
    </row>
    <row r="9" spans="1:20" x14ac:dyDescent="0.5">
      <c r="A9">
        <v>523.5150146484375</v>
      </c>
      <c r="B9">
        <v>6.25</v>
      </c>
      <c r="D9">
        <v>528.301025390625</v>
      </c>
      <c r="E9">
        <v>53700</v>
      </c>
      <c r="F9" t="s">
        <v>31</v>
      </c>
      <c r="G9">
        <v>6</v>
      </c>
      <c r="H9" t="s">
        <v>445</v>
      </c>
      <c r="I9">
        <f>I3*I8</f>
        <v>5.9374358333748987</v>
      </c>
      <c r="J9">
        <f>'hidden params'!J9</f>
        <v>3.2198967658273084E-6</v>
      </c>
      <c r="K9">
        <f t="shared" si="0"/>
        <v>9</v>
      </c>
      <c r="L9">
        <f t="shared" si="1"/>
        <v>0</v>
      </c>
      <c r="M9">
        <f>I$7*((L$1*J9)+(L$2*J8)+(L$3*J7)+(L$4*J6)+(L$5*J5)+(L$6*J4)+(L$7*J3)+(L$8*J2)+(L$9*J1)) + $I$4</f>
        <v>53808.184505586491</v>
      </c>
      <c r="P9">
        <f t="shared" si="2"/>
        <v>53808.184505586491</v>
      </c>
      <c r="Q9">
        <f t="shared" si="3"/>
        <v>108.18450558649056</v>
      </c>
      <c r="R9">
        <f t="shared" si="4"/>
        <v>11703.887248993407</v>
      </c>
      <c r="S9">
        <f t="shared" si="5"/>
        <v>11703.887248993407</v>
      </c>
      <c r="T9">
        <f t="shared" si="6"/>
        <v>28426919.048709285</v>
      </c>
    </row>
    <row r="10" spans="1:20" x14ac:dyDescent="0.5">
      <c r="A10">
        <v>523.5250244140625</v>
      </c>
      <c r="B10">
        <v>1.5</v>
      </c>
      <c r="D10">
        <v>528.802001953125</v>
      </c>
      <c r="E10">
        <v>13260</v>
      </c>
      <c r="F10" s="2" t="s">
        <v>22</v>
      </c>
      <c r="G10">
        <v>525.79107666015625</v>
      </c>
      <c r="H10">
        <v>29210</v>
      </c>
      <c r="J10">
        <f>'hidden params'!J10</f>
        <v>3.3555566333987669E-7</v>
      </c>
      <c r="K10">
        <f t="shared" si="0"/>
        <v>10</v>
      </c>
      <c r="L10">
        <f t="shared" si="1"/>
        <v>0</v>
      </c>
      <c r="M10">
        <f>I$7*((L1*J$10)+(L2*J$9)+(L3*J$8)+(L4*J$7)+(L5*J$6)+(L6*J$5)+(L7*J$4)+(L8*J$3)+(L9*J$2)+(L10*J$1)) + $I$4</f>
        <v>13642.684983821731</v>
      </c>
      <c r="P10">
        <f t="shared" si="2"/>
        <v>13642.684983821731</v>
      </c>
      <c r="Q10">
        <f t="shared" si="3"/>
        <v>382.68498382173129</v>
      </c>
      <c r="R10">
        <f t="shared" si="4"/>
        <v>146447.79684263875</v>
      </c>
      <c r="S10">
        <f t="shared" si="5"/>
        <v>146447.79684263875</v>
      </c>
      <c r="T10">
        <f t="shared" si="6"/>
        <v>7214279.1314607682</v>
      </c>
    </row>
    <row r="11" spans="1:20" x14ac:dyDescent="0.5">
      <c r="A11">
        <v>523.53497314453125</v>
      </c>
      <c r="B11">
        <v>0</v>
      </c>
      <c r="D11">
        <f>D10 + (1/$G$6)</f>
        <v>529.302001953125</v>
      </c>
      <c r="E11">
        <v>0</v>
      </c>
      <c r="F11" s="2" t="s">
        <v>32</v>
      </c>
      <c r="G11">
        <v>528.60443115234375</v>
      </c>
      <c r="H11">
        <v>29210</v>
      </c>
      <c r="J11">
        <f>'hidden params'!J11</f>
        <v>3.2197744332767282E-8</v>
      </c>
      <c r="K11">
        <f t="shared" si="0"/>
        <v>11</v>
      </c>
      <c r="L11">
        <f t="shared" si="1"/>
        <v>0</v>
      </c>
      <c r="M11">
        <f t="shared" ref="M11:M30" si="7">I$7*((L2*J$10)+(L3*J$9)+(L4*J$8)+(L5*J$7)+(L6*J$6)+(L7*J$5)+(L8*J$4)+(L9*J$3)+(L10*J$2)+(L11*J$1)) + $I$4</f>
        <v>2781.029953288803</v>
      </c>
      <c r="P11">
        <f t="shared" si="2"/>
        <v>2781.029953288803</v>
      </c>
      <c r="Q11">
        <f t="shared" si="3"/>
        <v>2781.029953288803</v>
      </c>
      <c r="R11">
        <f t="shared" si="4"/>
        <v>7734127.6010895213</v>
      </c>
      <c r="S11">
        <f t="shared" si="5"/>
        <v>7734127.6010895213</v>
      </c>
      <c r="T11">
        <f t="shared" si="6"/>
        <v>1472004.7217673692</v>
      </c>
    </row>
    <row r="12" spans="1:20" x14ac:dyDescent="0.5">
      <c r="A12">
        <v>523.54498291015625</v>
      </c>
      <c r="B12">
        <v>0</v>
      </c>
      <c r="D12">
        <f>D11 + (1/$G$6)</f>
        <v>529.802001953125</v>
      </c>
      <c r="E12">
        <v>0</v>
      </c>
      <c r="F12" t="s">
        <v>33</v>
      </c>
      <c r="G12" t="s">
        <v>34</v>
      </c>
      <c r="J12">
        <f>'hidden params'!J12</f>
        <v>2.82920264901344E-9</v>
      </c>
      <c r="K12">
        <f t="shared" si="0"/>
        <v>12</v>
      </c>
      <c r="L12">
        <f t="shared" si="1"/>
        <v>0</v>
      </c>
      <c r="M12">
        <f t="shared" si="7"/>
        <v>477.6586442560851</v>
      </c>
      <c r="P12">
        <f t="shared" si="2"/>
        <v>477.6586442560851</v>
      </c>
      <c r="Q12">
        <f t="shared" si="3"/>
        <v>477.6586442560851</v>
      </c>
      <c r="R12">
        <f t="shared" si="4"/>
        <v>228157.78043256127</v>
      </c>
      <c r="S12">
        <f t="shared" si="5"/>
        <v>228157.78043256127</v>
      </c>
      <c r="T12">
        <f t="shared" si="6"/>
        <v>253064.50597708943</v>
      </c>
    </row>
    <row r="13" spans="1:20" x14ac:dyDescent="0.5">
      <c r="A13">
        <v>523.56500244140625</v>
      </c>
      <c r="B13">
        <v>15.25</v>
      </c>
      <c r="D13">
        <f>D12 + (1/$G$6)</f>
        <v>530.302001953125</v>
      </c>
      <c r="E13">
        <v>0</v>
      </c>
      <c r="F13">
        <v>29210</v>
      </c>
      <c r="J13">
        <f>'hidden params'!J13</f>
        <v>2.3609250813173977E-10</v>
      </c>
      <c r="K13">
        <f t="shared" si="0"/>
        <v>13</v>
      </c>
      <c r="L13">
        <f t="shared" si="1"/>
        <v>0</v>
      </c>
      <c r="M13">
        <f t="shared" si="7"/>
        <v>71.260553990525054</v>
      </c>
      <c r="P13">
        <f t="shared" si="2"/>
        <v>71.260553990525054</v>
      </c>
      <c r="Q13">
        <f t="shared" si="3"/>
        <v>71.260553990525054</v>
      </c>
      <c r="R13">
        <f t="shared" si="4"/>
        <v>5078.0665550365366</v>
      </c>
      <c r="S13">
        <f t="shared" si="5"/>
        <v>5078.0665550365366</v>
      </c>
      <c r="T13">
        <f t="shared" si="6"/>
        <v>37789.614441464189</v>
      </c>
    </row>
    <row r="14" spans="1:20" x14ac:dyDescent="0.5">
      <c r="A14">
        <v>523.57501220703125</v>
      </c>
      <c r="B14">
        <v>48</v>
      </c>
      <c r="F14">
        <v>29210</v>
      </c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7"/>
        <v>9.4296293428745805</v>
      </c>
      <c r="P14" t="str">
        <f t="shared" si="2"/>
        <v/>
      </c>
      <c r="Q14" t="str">
        <f t="shared" si="3"/>
        <v/>
      </c>
      <c r="R14" t="str">
        <f t="shared" si="4"/>
        <v/>
      </c>
      <c r="S14" t="str">
        <f t="shared" si="5"/>
        <v/>
      </c>
      <c r="T14" t="str">
        <f t="shared" si="6"/>
        <v/>
      </c>
    </row>
    <row r="15" spans="1:20" x14ac:dyDescent="0.5">
      <c r="A15">
        <v>523.58502197265625</v>
      </c>
      <c r="B15">
        <v>50.25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7"/>
        <v>1.1205240708817474</v>
      </c>
      <c r="P15" t="str">
        <f t="shared" si="2"/>
        <v/>
      </c>
      <c r="Q15" t="str">
        <f t="shared" si="3"/>
        <v/>
      </c>
      <c r="R15" t="str">
        <f t="shared" si="4"/>
        <v/>
      </c>
      <c r="S15" t="str">
        <f t="shared" si="5"/>
        <v/>
      </c>
      <c r="T15" t="str">
        <f t="shared" si="6"/>
        <v/>
      </c>
    </row>
    <row r="16" spans="1:20" x14ac:dyDescent="0.5">
      <c r="A16">
        <v>523.594970703125</v>
      </c>
      <c r="B16">
        <v>34.75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7"/>
        <v>0.11560009341779377</v>
      </c>
      <c r="P16" t="str">
        <f t="shared" si="2"/>
        <v/>
      </c>
      <c r="Q16" t="str">
        <f t="shared" si="3"/>
        <v/>
      </c>
      <c r="R16" t="str">
        <f t="shared" si="4"/>
        <v/>
      </c>
      <c r="S16" t="str">
        <f t="shared" si="5"/>
        <v/>
      </c>
      <c r="T16" t="str">
        <f t="shared" si="6"/>
        <v/>
      </c>
    </row>
    <row r="17" spans="1:20" x14ac:dyDescent="0.5">
      <c r="A17">
        <v>523.60498046875</v>
      </c>
      <c r="B17">
        <v>42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7"/>
        <v>6.6245688907618392E-3</v>
      </c>
      <c r="P17" t="str">
        <f t="shared" si="2"/>
        <v/>
      </c>
      <c r="Q17" t="str">
        <f t="shared" si="3"/>
        <v/>
      </c>
      <c r="R17" t="str">
        <f t="shared" si="4"/>
        <v/>
      </c>
      <c r="S17" t="str">
        <f t="shared" si="5"/>
        <v/>
      </c>
      <c r="T17" t="str">
        <f t="shared" si="6"/>
        <v/>
      </c>
    </row>
    <row r="18" spans="1:20" x14ac:dyDescent="0.5">
      <c r="A18">
        <v>523.614990234375</v>
      </c>
      <c r="B18">
        <v>37.5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7"/>
        <v>0</v>
      </c>
      <c r="P18" t="str">
        <f t="shared" si="2"/>
        <v/>
      </c>
      <c r="Q18" t="str">
        <f t="shared" si="3"/>
        <v/>
      </c>
      <c r="R18" t="str">
        <f t="shared" si="4"/>
        <v/>
      </c>
      <c r="S18" t="str">
        <f t="shared" si="5"/>
        <v/>
      </c>
      <c r="T18" t="str">
        <f t="shared" si="6"/>
        <v/>
      </c>
    </row>
    <row r="19" spans="1:20" x14ac:dyDescent="0.5">
      <c r="A19">
        <v>523.625</v>
      </c>
      <c r="B19">
        <v>37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7"/>
        <v>0</v>
      </c>
      <c r="P19" t="str">
        <f t="shared" si="2"/>
        <v/>
      </c>
      <c r="Q19" t="str">
        <f t="shared" si="3"/>
        <v/>
      </c>
      <c r="R19" t="str">
        <f t="shared" si="4"/>
        <v/>
      </c>
      <c r="S19" t="str">
        <f t="shared" si="5"/>
        <v/>
      </c>
      <c r="T19" t="str">
        <f t="shared" si="6"/>
        <v/>
      </c>
    </row>
    <row r="20" spans="1:20" x14ac:dyDescent="0.5">
      <c r="A20">
        <v>523.635009765625</v>
      </c>
      <c r="B20">
        <v>47.5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7"/>
        <v>0</v>
      </c>
      <c r="P20" t="str">
        <f t="shared" si="2"/>
        <v/>
      </c>
      <c r="Q20" t="str">
        <f t="shared" si="3"/>
        <v/>
      </c>
      <c r="R20" t="str">
        <f t="shared" si="4"/>
        <v/>
      </c>
      <c r="S20" t="str">
        <f t="shared" si="5"/>
        <v/>
      </c>
      <c r="T20" t="str">
        <f t="shared" si="6"/>
        <v/>
      </c>
    </row>
    <row r="21" spans="1:20" x14ac:dyDescent="0.5">
      <c r="A21">
        <v>523.64501953125</v>
      </c>
      <c r="B21">
        <v>32.5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7"/>
        <v>0</v>
      </c>
      <c r="P21" t="str">
        <f t="shared" si="2"/>
        <v/>
      </c>
      <c r="Q21" t="str">
        <f t="shared" si="3"/>
        <v/>
      </c>
      <c r="R21" t="str">
        <f t="shared" si="4"/>
        <v/>
      </c>
      <c r="S21" t="str">
        <f t="shared" si="5"/>
        <v/>
      </c>
      <c r="T21" t="str">
        <f t="shared" si="6"/>
        <v/>
      </c>
    </row>
    <row r="22" spans="1:20" x14ac:dyDescent="0.5">
      <c r="A22">
        <v>523.655029296875</v>
      </c>
      <c r="B22">
        <v>14.25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7"/>
        <v>0</v>
      </c>
      <c r="P22" t="str">
        <f t="shared" si="2"/>
        <v/>
      </c>
      <c r="Q22" t="str">
        <f t="shared" si="3"/>
        <v/>
      </c>
      <c r="R22" t="str">
        <f t="shared" si="4"/>
        <v/>
      </c>
      <c r="S22" t="str">
        <f t="shared" si="5"/>
        <v/>
      </c>
      <c r="T22" t="str">
        <f t="shared" si="6"/>
        <v/>
      </c>
    </row>
    <row r="23" spans="1:20" x14ac:dyDescent="0.5">
      <c r="A23">
        <v>523.66497802734375</v>
      </c>
      <c r="B23">
        <v>10.25</v>
      </c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7"/>
        <v>0</v>
      </c>
      <c r="P23" t="str">
        <f t="shared" si="2"/>
        <v/>
      </c>
      <c r="Q23" t="str">
        <f t="shared" si="3"/>
        <v/>
      </c>
      <c r="R23" t="str">
        <f t="shared" si="4"/>
        <v/>
      </c>
      <c r="S23" t="str">
        <f t="shared" si="5"/>
        <v/>
      </c>
      <c r="T23" t="str">
        <f t="shared" si="6"/>
        <v/>
      </c>
    </row>
    <row r="24" spans="1:20" x14ac:dyDescent="0.5">
      <c r="A24">
        <v>523.67498779296875</v>
      </c>
      <c r="B24">
        <v>13.5</v>
      </c>
      <c r="H24" t="s">
        <v>446</v>
      </c>
      <c r="I24">
        <v>178212301.70605144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7"/>
        <v>0</v>
      </c>
      <c r="P24" t="str">
        <f t="shared" si="2"/>
        <v/>
      </c>
      <c r="Q24" t="str">
        <f t="shared" si="3"/>
        <v/>
      </c>
      <c r="R24" t="str">
        <f t="shared" si="4"/>
        <v/>
      </c>
      <c r="S24" t="str">
        <f t="shared" si="5"/>
        <v/>
      </c>
      <c r="T24" t="str">
        <f t="shared" si="6"/>
        <v/>
      </c>
    </row>
    <row r="25" spans="1:20" x14ac:dyDescent="0.5">
      <c r="A25">
        <v>523.68499755859375</v>
      </c>
      <c r="B25">
        <v>15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7"/>
        <v>0</v>
      </c>
      <c r="P25" t="str">
        <f t="shared" si="2"/>
        <v/>
      </c>
      <c r="Q25" t="str">
        <f t="shared" si="3"/>
        <v/>
      </c>
      <c r="R25" t="str">
        <f t="shared" si="4"/>
        <v/>
      </c>
      <c r="S25" t="str">
        <f t="shared" si="5"/>
        <v/>
      </c>
      <c r="T25" t="str">
        <f t="shared" si="6"/>
        <v/>
      </c>
    </row>
    <row r="26" spans="1:20" x14ac:dyDescent="0.5">
      <c r="A26">
        <v>523.69500732421875</v>
      </c>
      <c r="B26">
        <v>26.5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7"/>
        <v>0</v>
      </c>
      <c r="P26" t="str">
        <f t="shared" si="2"/>
        <v/>
      </c>
      <c r="Q26" t="str">
        <f t="shared" si="3"/>
        <v/>
      </c>
      <c r="R26" t="str">
        <f t="shared" si="4"/>
        <v/>
      </c>
      <c r="S26" t="str">
        <f t="shared" si="5"/>
        <v/>
      </c>
      <c r="T26" t="str">
        <f t="shared" si="6"/>
        <v/>
      </c>
    </row>
    <row r="27" spans="1:20" x14ac:dyDescent="0.5">
      <c r="A27">
        <v>523.70501708984375</v>
      </c>
      <c r="B27">
        <v>62.5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7"/>
        <v>0</v>
      </c>
      <c r="P27" t="str">
        <f t="shared" si="2"/>
        <v/>
      </c>
      <c r="Q27" t="str">
        <f t="shared" si="3"/>
        <v/>
      </c>
      <c r="R27" t="str">
        <f t="shared" si="4"/>
        <v/>
      </c>
      <c r="S27" t="str">
        <f t="shared" si="5"/>
        <v/>
      </c>
      <c r="T27" t="str">
        <f t="shared" si="6"/>
        <v/>
      </c>
    </row>
    <row r="28" spans="1:20" x14ac:dyDescent="0.5">
      <c r="A28">
        <v>523.71502685546875</v>
      </c>
      <c r="B28">
        <v>89.5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7"/>
        <v>0</v>
      </c>
      <c r="P28" t="str">
        <f t="shared" si="2"/>
        <v/>
      </c>
      <c r="Q28" t="str">
        <f t="shared" si="3"/>
        <v/>
      </c>
      <c r="R28" t="str">
        <f t="shared" si="4"/>
        <v/>
      </c>
      <c r="S28" t="str">
        <f t="shared" si="5"/>
        <v/>
      </c>
      <c r="T28" t="str">
        <f t="shared" si="6"/>
        <v/>
      </c>
    </row>
    <row r="29" spans="1:20" x14ac:dyDescent="0.5">
      <c r="A29">
        <v>523.7249755859375</v>
      </c>
      <c r="B29">
        <v>97.75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7"/>
        <v>0</v>
      </c>
      <c r="P29" t="str">
        <f t="shared" si="2"/>
        <v/>
      </c>
      <c r="Q29" t="str">
        <f t="shared" si="3"/>
        <v/>
      </c>
      <c r="R29" t="str">
        <f t="shared" si="4"/>
        <v/>
      </c>
      <c r="S29" t="str">
        <f t="shared" si="5"/>
        <v/>
      </c>
      <c r="T29" t="str">
        <f t="shared" si="6"/>
        <v/>
      </c>
    </row>
    <row r="30" spans="1:20" x14ac:dyDescent="0.5">
      <c r="A30">
        <v>523.7349853515625</v>
      </c>
      <c r="B30">
        <v>108.69999694824219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7"/>
        <v>0</v>
      </c>
      <c r="P30" t="str">
        <f t="shared" si="2"/>
        <v/>
      </c>
      <c r="Q30" t="str">
        <f t="shared" si="3"/>
        <v/>
      </c>
      <c r="R30" t="str">
        <f t="shared" si="4"/>
        <v/>
      </c>
      <c r="S30" t="str">
        <f t="shared" si="5"/>
        <v/>
      </c>
      <c r="T30" t="str">
        <f t="shared" si="6"/>
        <v/>
      </c>
    </row>
    <row r="31" spans="1:20" x14ac:dyDescent="0.5">
      <c r="A31">
        <v>523.7449951171875</v>
      </c>
      <c r="B31">
        <v>183.30000305175781</v>
      </c>
      <c r="J31">
        <f>'hidden params'!J31</f>
        <v>0</v>
      </c>
    </row>
    <row r="32" spans="1:20" x14ac:dyDescent="0.5">
      <c r="A32">
        <v>523.7550048828125</v>
      </c>
      <c r="B32">
        <v>371.5</v>
      </c>
      <c r="J32">
        <f>'hidden params'!J32</f>
        <v>0</v>
      </c>
    </row>
    <row r="33" spans="1:6" x14ac:dyDescent="0.5">
      <c r="A33">
        <v>523.7650146484375</v>
      </c>
      <c r="B33">
        <v>525.29998779296875</v>
      </c>
    </row>
    <row r="34" spans="1:6" x14ac:dyDescent="0.5">
      <c r="A34">
        <v>523.7750244140625</v>
      </c>
      <c r="B34">
        <v>498.70001220703125</v>
      </c>
    </row>
    <row r="35" spans="1:6" x14ac:dyDescent="0.5">
      <c r="A35">
        <v>523.78497314453125</v>
      </c>
      <c r="B35">
        <v>377</v>
      </c>
    </row>
    <row r="36" spans="1:6" x14ac:dyDescent="0.5">
      <c r="A36">
        <v>523.79498291015625</v>
      </c>
      <c r="B36">
        <v>330.79998779296875</v>
      </c>
    </row>
    <row r="37" spans="1:6" x14ac:dyDescent="0.5">
      <c r="A37">
        <v>523.80499267578125</v>
      </c>
      <c r="B37">
        <v>387.29998779296875</v>
      </c>
    </row>
    <row r="38" spans="1:6" x14ac:dyDescent="0.5">
      <c r="A38">
        <v>523.81500244140625</v>
      </c>
      <c r="B38">
        <v>415</v>
      </c>
    </row>
    <row r="39" spans="1:6" x14ac:dyDescent="0.5">
      <c r="A39">
        <v>523.82501220703125</v>
      </c>
      <c r="B39">
        <v>444</v>
      </c>
    </row>
    <row r="40" spans="1:6" x14ac:dyDescent="0.5">
      <c r="A40">
        <v>523.83502197265625</v>
      </c>
      <c r="B40">
        <v>577.70001220703125</v>
      </c>
    </row>
    <row r="41" spans="1:6" x14ac:dyDescent="0.5">
      <c r="A41">
        <v>523.844970703125</v>
      </c>
      <c r="B41">
        <v>646</v>
      </c>
    </row>
    <row r="42" spans="1:6" x14ac:dyDescent="0.5">
      <c r="A42">
        <v>523.85498046875</v>
      </c>
      <c r="B42">
        <v>514.5</v>
      </c>
    </row>
    <row r="43" spans="1:6" x14ac:dyDescent="0.5">
      <c r="A43">
        <v>523.864990234375</v>
      </c>
      <c r="B43">
        <v>326</v>
      </c>
      <c r="F43">
        <v>61.421591602672237</v>
      </c>
    </row>
    <row r="44" spans="1:6" x14ac:dyDescent="0.5">
      <c r="A44">
        <v>523.875</v>
      </c>
      <c r="B44">
        <v>196.5</v>
      </c>
      <c r="F44">
        <f xml:space="preserve"> $F$51 / 2</f>
        <v>61.421591602672237</v>
      </c>
    </row>
    <row r="45" spans="1:6" x14ac:dyDescent="0.5">
      <c r="A45">
        <v>523.885009765625</v>
      </c>
      <c r="B45">
        <v>112</v>
      </c>
    </row>
    <row r="46" spans="1:6" x14ac:dyDescent="0.5">
      <c r="A46">
        <v>523.89501953125</v>
      </c>
      <c r="B46">
        <v>83.5</v>
      </c>
    </row>
    <row r="47" spans="1:6" x14ac:dyDescent="0.5">
      <c r="A47">
        <v>523.905029296875</v>
      </c>
      <c r="B47">
        <v>102.80000305175781</v>
      </c>
    </row>
    <row r="48" spans="1:6" x14ac:dyDescent="0.5">
      <c r="A48">
        <v>523.91497802734375</v>
      </c>
      <c r="B48">
        <v>97.75</v>
      </c>
    </row>
    <row r="49" spans="1:6" x14ac:dyDescent="0.5">
      <c r="A49">
        <v>523.92498779296875</v>
      </c>
      <c r="B49">
        <v>55</v>
      </c>
    </row>
    <row r="50" spans="1:6" x14ac:dyDescent="0.5">
      <c r="A50">
        <v>523.93499755859375</v>
      </c>
      <c r="B50">
        <v>25.75</v>
      </c>
      <c r="E50" t="s">
        <v>440</v>
      </c>
      <c r="F50">
        <f>MEDIAN(F54:F68)</f>
        <v>103.30000305175781</v>
      </c>
    </row>
    <row r="51" spans="1:6" x14ac:dyDescent="0.5">
      <c r="A51">
        <v>523.94500732421875</v>
      </c>
      <c r="B51">
        <v>25.75</v>
      </c>
      <c r="E51" t="s">
        <v>441</v>
      </c>
      <c r="F51">
        <f>AVERAGE(F54:F68)</f>
        <v>122.84318320534447</v>
      </c>
    </row>
    <row r="52" spans="1:6" x14ac:dyDescent="0.5">
      <c r="A52">
        <v>523.95501708984375</v>
      </c>
      <c r="B52">
        <v>20.25</v>
      </c>
      <c r="E52" t="s">
        <v>442</v>
      </c>
      <c r="F52">
        <f>SUM(E$1:E$12)</f>
        <v>963100</v>
      </c>
    </row>
    <row r="53" spans="1:6" x14ac:dyDescent="0.5">
      <c r="A53">
        <v>523.96502685546875</v>
      </c>
      <c r="B53">
        <v>11</v>
      </c>
      <c r="E53" t="s">
        <v>443</v>
      </c>
      <c r="F53">
        <f>ABS(F52/F50)</f>
        <v>9323.3298310499067</v>
      </c>
    </row>
    <row r="54" spans="1:6" x14ac:dyDescent="0.5">
      <c r="A54">
        <v>523.9749755859375</v>
      </c>
      <c r="B54">
        <v>15.25</v>
      </c>
      <c r="F54">
        <f>AVERAGE(B1:B10)</f>
        <v>6.2750000000000004</v>
      </c>
    </row>
    <row r="55" spans="1:6" x14ac:dyDescent="0.5">
      <c r="A55">
        <v>523.9849853515625</v>
      </c>
      <c r="B55">
        <v>29.5</v>
      </c>
      <c r="F55">
        <v>16.75</v>
      </c>
    </row>
    <row r="56" spans="1:6" x14ac:dyDescent="0.5">
      <c r="A56">
        <v>523.9949951171875</v>
      </c>
      <c r="B56">
        <v>66.5</v>
      </c>
      <c r="F56">
        <v>86.75</v>
      </c>
    </row>
    <row r="57" spans="1:6" x14ac:dyDescent="0.5">
      <c r="A57">
        <v>524.0050048828125</v>
      </c>
      <c r="B57">
        <v>93.5</v>
      </c>
      <c r="F57">
        <v>60.5</v>
      </c>
    </row>
    <row r="58" spans="1:6" x14ac:dyDescent="0.5">
      <c r="A58">
        <v>524.0150146484375</v>
      </c>
      <c r="B58">
        <v>70.25</v>
      </c>
      <c r="F58">
        <v>103.30000305175781</v>
      </c>
    </row>
    <row r="59" spans="1:6" x14ac:dyDescent="0.5">
      <c r="A59">
        <v>524.0250244140625</v>
      </c>
      <c r="B59">
        <v>41</v>
      </c>
      <c r="F59">
        <v>184.69999694824219</v>
      </c>
    </row>
    <row r="60" spans="1:6" x14ac:dyDescent="0.5">
      <c r="A60">
        <v>524.03497314453125</v>
      </c>
      <c r="B60">
        <v>27</v>
      </c>
      <c r="F60">
        <v>290.20001220703125</v>
      </c>
    </row>
    <row r="61" spans="1:6" x14ac:dyDescent="0.5">
      <c r="A61">
        <v>524.04498291015625</v>
      </c>
      <c r="B61">
        <v>14.25</v>
      </c>
      <c r="F61">
        <v>301</v>
      </c>
    </row>
    <row r="62" spans="1:6" x14ac:dyDescent="0.5">
      <c r="A62">
        <v>524.05499267578125</v>
      </c>
      <c r="B62">
        <v>7.75</v>
      </c>
      <c r="F62">
        <v>113.80000305175781</v>
      </c>
    </row>
    <row r="63" spans="1:6" x14ac:dyDescent="0.5">
      <c r="A63">
        <v>524.06500244140625</v>
      </c>
      <c r="B63">
        <v>3</v>
      </c>
      <c r="F63">
        <v>60</v>
      </c>
    </row>
    <row r="64" spans="1:6" x14ac:dyDescent="0.5">
      <c r="A64">
        <v>524.07501220703125</v>
      </c>
      <c r="B64">
        <v>0</v>
      </c>
      <c r="F64">
        <v>128</v>
      </c>
    </row>
    <row r="65" spans="1:2" x14ac:dyDescent="0.5">
      <c r="A65">
        <v>524.08502197265625</v>
      </c>
      <c r="B65">
        <v>0</v>
      </c>
    </row>
    <row r="66" spans="1:2" x14ac:dyDescent="0.5">
      <c r="A66">
        <v>524.094970703125</v>
      </c>
      <c r="B66">
        <v>0.25</v>
      </c>
    </row>
    <row r="67" spans="1:2" x14ac:dyDescent="0.5">
      <c r="A67">
        <v>524.10400390625</v>
      </c>
      <c r="B67">
        <v>6.5</v>
      </c>
    </row>
    <row r="68" spans="1:2" x14ac:dyDescent="0.5">
      <c r="A68">
        <v>524.114990234375</v>
      </c>
      <c r="B68">
        <v>16.25</v>
      </c>
    </row>
    <row r="69" spans="1:2" x14ac:dyDescent="0.5">
      <c r="A69">
        <v>524.125</v>
      </c>
      <c r="B69">
        <v>14</v>
      </c>
    </row>
    <row r="70" spans="1:2" x14ac:dyDescent="0.5">
      <c r="A70">
        <v>524.135009765625</v>
      </c>
      <c r="B70">
        <v>4</v>
      </c>
    </row>
    <row r="71" spans="1:2" x14ac:dyDescent="0.5">
      <c r="A71">
        <v>524.14501953125</v>
      </c>
      <c r="B71">
        <v>0</v>
      </c>
    </row>
    <row r="72" spans="1:2" x14ac:dyDescent="0.5">
      <c r="A72">
        <v>524.155029296875</v>
      </c>
      <c r="B72">
        <v>0</v>
      </c>
    </row>
    <row r="73" spans="1:2" x14ac:dyDescent="0.5">
      <c r="A73">
        <v>524.16400146484375</v>
      </c>
      <c r="B73">
        <v>0</v>
      </c>
    </row>
    <row r="74" spans="1:2" x14ac:dyDescent="0.5">
      <c r="A74">
        <v>524.18402099609375</v>
      </c>
      <c r="B74">
        <v>1.75</v>
      </c>
    </row>
    <row r="75" spans="1:2" x14ac:dyDescent="0.5">
      <c r="A75">
        <v>524.1939697265625</v>
      </c>
      <c r="B75">
        <v>8.25</v>
      </c>
    </row>
    <row r="76" spans="1:2" x14ac:dyDescent="0.5">
      <c r="A76">
        <v>524.2039794921875</v>
      </c>
      <c r="B76">
        <v>17.25</v>
      </c>
    </row>
    <row r="77" spans="1:2" x14ac:dyDescent="0.5">
      <c r="A77">
        <v>524.2139892578125</v>
      </c>
      <c r="B77">
        <v>29</v>
      </c>
    </row>
    <row r="78" spans="1:2" x14ac:dyDescent="0.5">
      <c r="A78">
        <v>524.2239990234375</v>
      </c>
      <c r="B78">
        <v>36</v>
      </c>
    </row>
    <row r="79" spans="1:2" x14ac:dyDescent="0.5">
      <c r="A79">
        <v>524.2340087890625</v>
      </c>
      <c r="B79">
        <v>26.25</v>
      </c>
    </row>
    <row r="80" spans="1:2" x14ac:dyDescent="0.5">
      <c r="A80">
        <v>524.2440185546875</v>
      </c>
      <c r="B80">
        <v>64.75</v>
      </c>
    </row>
    <row r="81" spans="1:2" x14ac:dyDescent="0.5">
      <c r="A81">
        <v>524.2540283203125</v>
      </c>
      <c r="B81">
        <v>183.69999694824219</v>
      </c>
    </row>
    <row r="82" spans="1:2" x14ac:dyDescent="0.5">
      <c r="A82">
        <v>524.26397705078125</v>
      </c>
      <c r="B82">
        <v>336.20001220703125</v>
      </c>
    </row>
    <row r="83" spans="1:2" x14ac:dyDescent="0.5">
      <c r="A83">
        <v>524.27398681640625</v>
      </c>
      <c r="B83">
        <v>439.29998779296875</v>
      </c>
    </row>
    <row r="84" spans="1:2" x14ac:dyDescent="0.5">
      <c r="A84">
        <v>524.28399658203125</v>
      </c>
      <c r="B84">
        <v>358.70001220703125</v>
      </c>
    </row>
    <row r="85" spans="1:2" x14ac:dyDescent="0.5">
      <c r="A85">
        <v>524.29400634765625</v>
      </c>
      <c r="B85">
        <v>192.5</v>
      </c>
    </row>
    <row r="86" spans="1:2" x14ac:dyDescent="0.5">
      <c r="A86">
        <v>524.30401611328125</v>
      </c>
      <c r="B86">
        <v>108.5</v>
      </c>
    </row>
    <row r="87" spans="1:2" x14ac:dyDescent="0.5">
      <c r="A87">
        <v>524.31402587890625</v>
      </c>
      <c r="B87">
        <v>83.5</v>
      </c>
    </row>
    <row r="88" spans="1:2" x14ac:dyDescent="0.5">
      <c r="A88">
        <v>524.323974609375</v>
      </c>
      <c r="B88">
        <v>150.19999694824219</v>
      </c>
    </row>
    <row r="89" spans="1:2" x14ac:dyDescent="0.5">
      <c r="A89">
        <v>524.333984375</v>
      </c>
      <c r="B89">
        <v>443</v>
      </c>
    </row>
    <row r="90" spans="1:2" x14ac:dyDescent="0.5">
      <c r="A90">
        <v>524.343994140625</v>
      </c>
      <c r="B90">
        <v>880.70001220703125</v>
      </c>
    </row>
    <row r="91" spans="1:2" x14ac:dyDescent="0.5">
      <c r="A91">
        <v>524.35400390625</v>
      </c>
      <c r="B91">
        <v>994.5</v>
      </c>
    </row>
    <row r="92" spans="1:2" x14ac:dyDescent="0.5">
      <c r="A92">
        <v>524.364013671875</v>
      </c>
      <c r="B92">
        <v>605.29998779296875</v>
      </c>
    </row>
    <row r="93" spans="1:2" x14ac:dyDescent="0.5">
      <c r="A93">
        <v>524.3740234375</v>
      </c>
      <c r="B93">
        <v>193.5</v>
      </c>
    </row>
    <row r="94" spans="1:2" x14ac:dyDescent="0.5">
      <c r="A94">
        <v>524.38397216796875</v>
      </c>
      <c r="B94">
        <v>57.25</v>
      </c>
    </row>
    <row r="95" spans="1:2" x14ac:dyDescent="0.5">
      <c r="A95">
        <v>524.39398193359375</v>
      </c>
      <c r="B95">
        <v>30.25</v>
      </c>
    </row>
    <row r="96" spans="1:2" x14ac:dyDescent="0.5">
      <c r="A96">
        <v>524.40399169921875</v>
      </c>
      <c r="B96">
        <v>10.5</v>
      </c>
    </row>
    <row r="97" spans="1:2" x14ac:dyDescent="0.5">
      <c r="A97">
        <v>524.41400146484375</v>
      </c>
      <c r="B97">
        <v>5.25</v>
      </c>
    </row>
    <row r="98" spans="1:2" x14ac:dyDescent="0.5">
      <c r="A98">
        <v>524.42401123046875</v>
      </c>
      <c r="B98">
        <v>5.5</v>
      </c>
    </row>
    <row r="99" spans="1:2" x14ac:dyDescent="0.5">
      <c r="A99">
        <v>524.43402099609375</v>
      </c>
      <c r="B99">
        <v>6</v>
      </c>
    </row>
    <row r="100" spans="1:2" x14ac:dyDescent="0.5">
      <c r="A100">
        <v>524.4439697265625</v>
      </c>
      <c r="B100">
        <v>7.5</v>
      </c>
    </row>
    <row r="101" spans="1:2" x14ac:dyDescent="0.5">
      <c r="A101">
        <v>524.4539794921875</v>
      </c>
      <c r="B101">
        <v>15.75</v>
      </c>
    </row>
    <row r="102" spans="1:2" x14ac:dyDescent="0.5">
      <c r="A102">
        <v>524.4639892578125</v>
      </c>
      <c r="B102">
        <v>19</v>
      </c>
    </row>
    <row r="103" spans="1:2" x14ac:dyDescent="0.5">
      <c r="A103">
        <v>524.4739990234375</v>
      </c>
      <c r="B103">
        <v>18.25</v>
      </c>
    </row>
    <row r="104" spans="1:2" x14ac:dyDescent="0.5">
      <c r="A104">
        <v>524.4840087890625</v>
      </c>
      <c r="B104">
        <v>20</v>
      </c>
    </row>
    <row r="105" spans="1:2" x14ac:dyDescent="0.5">
      <c r="A105">
        <v>524.4940185546875</v>
      </c>
      <c r="B105">
        <v>21</v>
      </c>
    </row>
    <row r="106" spans="1:2" x14ac:dyDescent="0.5">
      <c r="A106">
        <v>524.5040283203125</v>
      </c>
      <c r="B106">
        <v>23.5</v>
      </c>
    </row>
    <row r="107" spans="1:2" x14ac:dyDescent="0.5">
      <c r="A107">
        <v>524.51397705078125</v>
      </c>
      <c r="B107">
        <v>20.25</v>
      </c>
    </row>
    <row r="108" spans="1:2" x14ac:dyDescent="0.5">
      <c r="A108">
        <v>524.52398681640625</v>
      </c>
      <c r="B108">
        <v>15.5</v>
      </c>
    </row>
    <row r="109" spans="1:2" x14ac:dyDescent="0.5">
      <c r="A109">
        <v>524.53399658203125</v>
      </c>
      <c r="B109">
        <v>16.75</v>
      </c>
    </row>
    <row r="110" spans="1:2" x14ac:dyDescent="0.5">
      <c r="A110">
        <v>524.54400634765625</v>
      </c>
      <c r="B110">
        <v>15.5</v>
      </c>
    </row>
    <row r="111" spans="1:2" x14ac:dyDescent="0.5">
      <c r="A111">
        <v>524.55401611328125</v>
      </c>
      <c r="B111">
        <v>35.75</v>
      </c>
    </row>
    <row r="112" spans="1:2" x14ac:dyDescent="0.5">
      <c r="A112">
        <v>524.56402587890625</v>
      </c>
      <c r="B112">
        <v>63.5</v>
      </c>
    </row>
    <row r="113" spans="1:2" x14ac:dyDescent="0.5">
      <c r="A113">
        <v>524.573974609375</v>
      </c>
      <c r="B113">
        <v>47.75</v>
      </c>
    </row>
    <row r="114" spans="1:2" x14ac:dyDescent="0.5">
      <c r="A114">
        <v>524.583984375</v>
      </c>
      <c r="B114">
        <v>20.75</v>
      </c>
    </row>
    <row r="115" spans="1:2" x14ac:dyDescent="0.5">
      <c r="A115">
        <v>524.593994140625</v>
      </c>
      <c r="B115">
        <v>13.25</v>
      </c>
    </row>
    <row r="116" spans="1:2" x14ac:dyDescent="0.5">
      <c r="A116">
        <v>524.60400390625</v>
      </c>
      <c r="B116">
        <v>7.5</v>
      </c>
    </row>
    <row r="117" spans="1:2" x14ac:dyDescent="0.5">
      <c r="A117">
        <v>524.614013671875</v>
      </c>
      <c r="B117">
        <v>8.75</v>
      </c>
    </row>
    <row r="118" spans="1:2" x14ac:dyDescent="0.5">
      <c r="A118">
        <v>524.6240234375</v>
      </c>
      <c r="B118">
        <v>18.75</v>
      </c>
    </row>
    <row r="119" spans="1:2" x14ac:dyDescent="0.5">
      <c r="A119">
        <v>524.63397216796875</v>
      </c>
      <c r="B119">
        <v>21.75</v>
      </c>
    </row>
    <row r="120" spans="1:2" x14ac:dyDescent="0.5">
      <c r="A120">
        <v>524.64398193359375</v>
      </c>
      <c r="B120">
        <v>30</v>
      </c>
    </row>
    <row r="121" spans="1:2" x14ac:dyDescent="0.5">
      <c r="A121">
        <v>524.65399169921875</v>
      </c>
      <c r="B121">
        <v>39.5</v>
      </c>
    </row>
    <row r="122" spans="1:2" x14ac:dyDescent="0.5">
      <c r="A122">
        <v>524.66400146484375</v>
      </c>
      <c r="B122">
        <v>25.25</v>
      </c>
    </row>
    <row r="123" spans="1:2" x14ac:dyDescent="0.5">
      <c r="A123">
        <v>524.67401123046875</v>
      </c>
      <c r="B123">
        <v>12.75</v>
      </c>
    </row>
    <row r="124" spans="1:2" x14ac:dyDescent="0.5">
      <c r="A124">
        <v>524.68402099609375</v>
      </c>
      <c r="B124">
        <v>44</v>
      </c>
    </row>
    <row r="125" spans="1:2" x14ac:dyDescent="0.5">
      <c r="A125">
        <v>524.6939697265625</v>
      </c>
      <c r="B125">
        <v>78.25</v>
      </c>
    </row>
    <row r="126" spans="1:2" x14ac:dyDescent="0.5">
      <c r="A126">
        <v>524.7039794921875</v>
      </c>
      <c r="B126">
        <v>53.5</v>
      </c>
    </row>
    <row r="127" spans="1:2" x14ac:dyDescent="0.5">
      <c r="A127">
        <v>524.7139892578125</v>
      </c>
      <c r="B127">
        <v>34</v>
      </c>
    </row>
    <row r="128" spans="1:2" x14ac:dyDescent="0.5">
      <c r="A128">
        <v>524.7239990234375</v>
      </c>
      <c r="B128">
        <v>61</v>
      </c>
    </row>
    <row r="129" spans="1:2" x14ac:dyDescent="0.5">
      <c r="A129">
        <v>524.7340087890625</v>
      </c>
      <c r="B129">
        <v>88</v>
      </c>
    </row>
    <row r="130" spans="1:2" x14ac:dyDescent="0.5">
      <c r="A130">
        <v>524.7440185546875</v>
      </c>
      <c r="B130">
        <v>155.80000305175781</v>
      </c>
    </row>
    <row r="131" spans="1:2" x14ac:dyDescent="0.5">
      <c r="A131">
        <v>524.7540283203125</v>
      </c>
      <c r="B131">
        <v>351.5</v>
      </c>
    </row>
    <row r="132" spans="1:2" x14ac:dyDescent="0.5">
      <c r="A132">
        <v>524.76397705078125</v>
      </c>
      <c r="B132">
        <v>583</v>
      </c>
    </row>
    <row r="133" spans="1:2" x14ac:dyDescent="0.5">
      <c r="A133">
        <v>524.77398681640625</v>
      </c>
      <c r="B133">
        <v>757</v>
      </c>
    </row>
    <row r="134" spans="1:2" x14ac:dyDescent="0.5">
      <c r="A134">
        <v>524.78399658203125</v>
      </c>
      <c r="B134">
        <v>823.79998779296875</v>
      </c>
    </row>
    <row r="135" spans="1:2" x14ac:dyDescent="0.5">
      <c r="A135">
        <v>524.79400634765625</v>
      </c>
      <c r="B135">
        <v>698.70001220703125</v>
      </c>
    </row>
    <row r="136" spans="1:2" x14ac:dyDescent="0.5">
      <c r="A136">
        <v>524.80401611328125</v>
      </c>
      <c r="B136">
        <v>526.79998779296875</v>
      </c>
    </row>
    <row r="137" spans="1:2" x14ac:dyDescent="0.5">
      <c r="A137">
        <v>524.81402587890625</v>
      </c>
      <c r="B137">
        <v>461</v>
      </c>
    </row>
    <row r="138" spans="1:2" x14ac:dyDescent="0.5">
      <c r="A138">
        <v>524.823974609375</v>
      </c>
      <c r="B138">
        <v>614.79998779296875</v>
      </c>
    </row>
    <row r="139" spans="1:2" x14ac:dyDescent="0.5">
      <c r="A139">
        <v>524.833984375</v>
      </c>
      <c r="B139">
        <v>937.70001220703125</v>
      </c>
    </row>
    <row r="140" spans="1:2" x14ac:dyDescent="0.5">
      <c r="A140">
        <v>524.843994140625</v>
      </c>
      <c r="B140">
        <v>1242</v>
      </c>
    </row>
    <row r="141" spans="1:2" x14ac:dyDescent="0.5">
      <c r="A141">
        <v>524.85400390625</v>
      </c>
      <c r="B141">
        <v>1309</v>
      </c>
    </row>
    <row r="142" spans="1:2" x14ac:dyDescent="0.5">
      <c r="A142">
        <v>524.864013671875</v>
      </c>
      <c r="B142">
        <v>987.29998779296875</v>
      </c>
    </row>
    <row r="143" spans="1:2" x14ac:dyDescent="0.5">
      <c r="A143">
        <v>524.8740234375</v>
      </c>
      <c r="B143">
        <v>560.5</v>
      </c>
    </row>
    <row r="144" spans="1:2" x14ac:dyDescent="0.5">
      <c r="A144">
        <v>524.88397216796875</v>
      </c>
      <c r="B144">
        <v>250.5</v>
      </c>
    </row>
    <row r="145" spans="1:2" x14ac:dyDescent="0.5">
      <c r="A145">
        <v>524.89398193359375</v>
      </c>
      <c r="B145">
        <v>131</v>
      </c>
    </row>
    <row r="146" spans="1:2" x14ac:dyDescent="0.5">
      <c r="A146">
        <v>524.90399169921875</v>
      </c>
      <c r="B146">
        <v>135</v>
      </c>
    </row>
    <row r="147" spans="1:2" x14ac:dyDescent="0.5">
      <c r="A147">
        <v>524.91400146484375</v>
      </c>
      <c r="B147">
        <v>117.30000305175781</v>
      </c>
    </row>
    <row r="148" spans="1:2" x14ac:dyDescent="0.5">
      <c r="A148">
        <v>524.92401123046875</v>
      </c>
      <c r="B148">
        <v>115</v>
      </c>
    </row>
    <row r="149" spans="1:2" x14ac:dyDescent="0.5">
      <c r="A149">
        <v>524.93402099609375</v>
      </c>
      <c r="B149">
        <v>89.25</v>
      </c>
    </row>
    <row r="150" spans="1:2" x14ac:dyDescent="0.5">
      <c r="A150">
        <v>524.9439697265625</v>
      </c>
      <c r="B150">
        <v>48.75</v>
      </c>
    </row>
    <row r="151" spans="1:2" x14ac:dyDescent="0.5">
      <c r="A151">
        <v>524.9539794921875</v>
      </c>
      <c r="B151">
        <v>48.25</v>
      </c>
    </row>
    <row r="152" spans="1:2" x14ac:dyDescent="0.5">
      <c r="A152">
        <v>524.9639892578125</v>
      </c>
      <c r="B152">
        <v>56.25</v>
      </c>
    </row>
    <row r="153" spans="1:2" x14ac:dyDescent="0.5">
      <c r="A153">
        <v>524.9739990234375</v>
      </c>
      <c r="B153">
        <v>76.5</v>
      </c>
    </row>
    <row r="154" spans="1:2" x14ac:dyDescent="0.5">
      <c r="A154">
        <v>524.9840087890625</v>
      </c>
      <c r="B154">
        <v>86</v>
      </c>
    </row>
    <row r="155" spans="1:2" x14ac:dyDescent="0.5">
      <c r="A155">
        <v>524.9940185546875</v>
      </c>
      <c r="B155">
        <v>67</v>
      </c>
    </row>
    <row r="156" spans="1:2" x14ac:dyDescent="0.5">
      <c r="A156">
        <v>525.0040283203125</v>
      </c>
      <c r="B156">
        <v>88.5</v>
      </c>
    </row>
    <row r="157" spans="1:2" x14ac:dyDescent="0.5">
      <c r="A157">
        <v>525.01397705078125</v>
      </c>
      <c r="B157">
        <v>138.5</v>
      </c>
    </row>
    <row r="158" spans="1:2" x14ac:dyDescent="0.5">
      <c r="A158">
        <v>525.02398681640625</v>
      </c>
      <c r="B158">
        <v>135.69999694824219</v>
      </c>
    </row>
    <row r="159" spans="1:2" x14ac:dyDescent="0.5">
      <c r="A159">
        <v>525.03399658203125</v>
      </c>
      <c r="B159">
        <v>86.75</v>
      </c>
    </row>
    <row r="160" spans="1:2" x14ac:dyDescent="0.5">
      <c r="A160">
        <v>525.04400634765625</v>
      </c>
      <c r="B160">
        <v>57</v>
      </c>
    </row>
    <row r="161" spans="1:2" x14ac:dyDescent="0.5">
      <c r="A161">
        <v>525.05401611328125</v>
      </c>
      <c r="B161">
        <v>56</v>
      </c>
    </row>
    <row r="162" spans="1:2" x14ac:dyDescent="0.5">
      <c r="A162">
        <v>525.06402587890625</v>
      </c>
      <c r="B162">
        <v>60</v>
      </c>
    </row>
    <row r="163" spans="1:2" x14ac:dyDescent="0.5">
      <c r="A163">
        <v>525.073974609375</v>
      </c>
      <c r="B163">
        <v>67.5</v>
      </c>
    </row>
    <row r="164" spans="1:2" x14ac:dyDescent="0.5">
      <c r="A164">
        <v>525.083984375</v>
      </c>
      <c r="B164">
        <v>58.75</v>
      </c>
    </row>
    <row r="165" spans="1:2" x14ac:dyDescent="0.5">
      <c r="A165">
        <v>525.093994140625</v>
      </c>
      <c r="B165">
        <v>27</v>
      </c>
    </row>
    <row r="166" spans="1:2" x14ac:dyDescent="0.5">
      <c r="A166">
        <v>525.10400390625</v>
      </c>
      <c r="B166">
        <v>13.5</v>
      </c>
    </row>
    <row r="167" spans="1:2" x14ac:dyDescent="0.5">
      <c r="A167">
        <v>525.114013671875</v>
      </c>
      <c r="B167">
        <v>30.5</v>
      </c>
    </row>
    <row r="168" spans="1:2" x14ac:dyDescent="0.5">
      <c r="A168">
        <v>525.1240234375</v>
      </c>
      <c r="B168">
        <v>36</v>
      </c>
    </row>
    <row r="169" spans="1:2" x14ac:dyDescent="0.5">
      <c r="A169">
        <v>525.13397216796875</v>
      </c>
      <c r="B169">
        <v>19.75</v>
      </c>
    </row>
    <row r="170" spans="1:2" x14ac:dyDescent="0.5">
      <c r="A170">
        <v>525.14398193359375</v>
      </c>
      <c r="B170">
        <v>11.75</v>
      </c>
    </row>
    <row r="171" spans="1:2" x14ac:dyDescent="0.5">
      <c r="A171">
        <v>525.15399169921875</v>
      </c>
      <c r="B171">
        <v>21.5</v>
      </c>
    </row>
    <row r="172" spans="1:2" x14ac:dyDescent="0.5">
      <c r="A172">
        <v>525.16400146484375</v>
      </c>
      <c r="B172">
        <v>38.5</v>
      </c>
    </row>
    <row r="173" spans="1:2" x14ac:dyDescent="0.5">
      <c r="A173">
        <v>525.17401123046875</v>
      </c>
      <c r="B173">
        <v>50.5</v>
      </c>
    </row>
    <row r="174" spans="1:2" x14ac:dyDescent="0.5">
      <c r="A174">
        <v>525.18499755859375</v>
      </c>
      <c r="B174">
        <v>46.5</v>
      </c>
    </row>
    <row r="175" spans="1:2" x14ac:dyDescent="0.5">
      <c r="A175">
        <v>525.19500732421875</v>
      </c>
      <c r="B175">
        <v>29.5</v>
      </c>
    </row>
    <row r="176" spans="1:2" x14ac:dyDescent="0.5">
      <c r="A176">
        <v>525.2039794921875</v>
      </c>
      <c r="B176">
        <v>19.25</v>
      </c>
    </row>
    <row r="177" spans="1:2" x14ac:dyDescent="0.5">
      <c r="A177">
        <v>525.2139892578125</v>
      </c>
      <c r="B177">
        <v>51.5</v>
      </c>
    </row>
    <row r="178" spans="1:2" x14ac:dyDescent="0.5">
      <c r="A178">
        <v>525.2239990234375</v>
      </c>
      <c r="B178">
        <v>86.5</v>
      </c>
    </row>
    <row r="179" spans="1:2" x14ac:dyDescent="0.5">
      <c r="A179">
        <v>525.2340087890625</v>
      </c>
      <c r="B179">
        <v>96.25</v>
      </c>
    </row>
    <row r="180" spans="1:2" x14ac:dyDescent="0.5">
      <c r="A180">
        <v>525.2449951171875</v>
      </c>
      <c r="B180">
        <v>224.30000305175781</v>
      </c>
    </row>
    <row r="181" spans="1:2" x14ac:dyDescent="0.5">
      <c r="A181">
        <v>525.2550048828125</v>
      </c>
      <c r="B181">
        <v>815.79998779296875</v>
      </c>
    </row>
    <row r="182" spans="1:2" x14ac:dyDescent="0.5">
      <c r="A182">
        <v>525.2650146484375</v>
      </c>
      <c r="B182">
        <v>2466</v>
      </c>
    </row>
    <row r="183" spans="1:2" x14ac:dyDescent="0.5">
      <c r="A183">
        <v>525.2750244140625</v>
      </c>
      <c r="B183">
        <v>4578</v>
      </c>
    </row>
    <row r="184" spans="1:2" x14ac:dyDescent="0.5">
      <c r="A184">
        <v>525.28497314453125</v>
      </c>
      <c r="B184">
        <v>4912</v>
      </c>
    </row>
    <row r="185" spans="1:2" x14ac:dyDescent="0.5">
      <c r="A185">
        <v>525.29400634765625</v>
      </c>
      <c r="B185">
        <v>3154</v>
      </c>
    </row>
    <row r="186" spans="1:2" x14ac:dyDescent="0.5">
      <c r="A186">
        <v>525.30499267578125</v>
      </c>
      <c r="B186">
        <v>1343</v>
      </c>
    </row>
    <row r="187" spans="1:2" x14ac:dyDescent="0.5">
      <c r="A187">
        <v>525.31500244140625</v>
      </c>
      <c r="B187">
        <v>461</v>
      </c>
    </row>
    <row r="188" spans="1:2" x14ac:dyDescent="0.5">
      <c r="A188">
        <v>525.32501220703125</v>
      </c>
      <c r="B188">
        <v>220.5</v>
      </c>
    </row>
    <row r="189" spans="1:2" x14ac:dyDescent="0.5">
      <c r="A189">
        <v>525.33502197265625</v>
      </c>
      <c r="B189">
        <v>314.29998779296875</v>
      </c>
    </row>
    <row r="190" spans="1:2" x14ac:dyDescent="0.5">
      <c r="A190">
        <v>525.344970703125</v>
      </c>
      <c r="B190">
        <v>544</v>
      </c>
    </row>
    <row r="191" spans="1:2" x14ac:dyDescent="0.5">
      <c r="A191">
        <v>525.35498046875</v>
      </c>
      <c r="B191">
        <v>688</v>
      </c>
    </row>
    <row r="192" spans="1:2" x14ac:dyDescent="0.5">
      <c r="A192">
        <v>525.364990234375</v>
      </c>
      <c r="B192">
        <v>598</v>
      </c>
    </row>
    <row r="193" spans="1:2" x14ac:dyDescent="0.5">
      <c r="A193">
        <v>525.375</v>
      </c>
      <c r="B193">
        <v>356</v>
      </c>
    </row>
    <row r="194" spans="1:2" x14ac:dyDescent="0.5">
      <c r="A194">
        <v>525.385009765625</v>
      </c>
      <c r="B194">
        <v>166.30000305175781</v>
      </c>
    </row>
    <row r="195" spans="1:2" x14ac:dyDescent="0.5">
      <c r="A195">
        <v>525.39501953125</v>
      </c>
      <c r="B195">
        <v>89</v>
      </c>
    </row>
    <row r="196" spans="1:2" x14ac:dyDescent="0.5">
      <c r="A196">
        <v>525.405029296875</v>
      </c>
      <c r="B196">
        <v>60</v>
      </c>
    </row>
    <row r="197" spans="1:2" x14ac:dyDescent="0.5">
      <c r="A197">
        <v>525.41497802734375</v>
      </c>
      <c r="B197">
        <v>52.5</v>
      </c>
    </row>
    <row r="198" spans="1:2" x14ac:dyDescent="0.5">
      <c r="A198">
        <v>525.42498779296875</v>
      </c>
      <c r="B198">
        <v>53.75</v>
      </c>
    </row>
    <row r="199" spans="1:2" x14ac:dyDescent="0.5">
      <c r="A199">
        <v>525.43499755859375</v>
      </c>
      <c r="B199">
        <v>64.75</v>
      </c>
    </row>
    <row r="200" spans="1:2" x14ac:dyDescent="0.5">
      <c r="A200">
        <v>525.44500732421875</v>
      </c>
      <c r="B200">
        <v>76.75</v>
      </c>
    </row>
    <row r="201" spans="1:2" x14ac:dyDescent="0.5">
      <c r="A201">
        <v>525.45501708984375</v>
      </c>
      <c r="B201">
        <v>69.5</v>
      </c>
    </row>
    <row r="202" spans="1:2" x14ac:dyDescent="0.5">
      <c r="A202">
        <v>525.46502685546875</v>
      </c>
      <c r="B202">
        <v>69.5</v>
      </c>
    </row>
    <row r="203" spans="1:2" x14ac:dyDescent="0.5">
      <c r="A203">
        <v>525.4749755859375</v>
      </c>
      <c r="B203">
        <v>100.5</v>
      </c>
    </row>
    <row r="204" spans="1:2" x14ac:dyDescent="0.5">
      <c r="A204">
        <v>525.4849853515625</v>
      </c>
      <c r="B204">
        <v>107.69999694824219</v>
      </c>
    </row>
    <row r="205" spans="1:2" x14ac:dyDescent="0.5">
      <c r="A205">
        <v>525.4949951171875</v>
      </c>
      <c r="B205">
        <v>77.75</v>
      </c>
    </row>
    <row r="206" spans="1:2" x14ac:dyDescent="0.5">
      <c r="A206">
        <v>525.5050048828125</v>
      </c>
      <c r="B206">
        <v>65</v>
      </c>
    </row>
    <row r="207" spans="1:2" x14ac:dyDescent="0.5">
      <c r="A207">
        <v>525.5150146484375</v>
      </c>
      <c r="B207">
        <v>54.5</v>
      </c>
    </row>
    <row r="208" spans="1:2" x14ac:dyDescent="0.5">
      <c r="A208">
        <v>525.5250244140625</v>
      </c>
      <c r="B208">
        <v>35.75</v>
      </c>
    </row>
    <row r="209" spans="1:2" x14ac:dyDescent="0.5">
      <c r="A209">
        <v>525.53497314453125</v>
      </c>
      <c r="B209">
        <v>60.5</v>
      </c>
    </row>
    <row r="210" spans="1:2" x14ac:dyDescent="0.5">
      <c r="A210">
        <v>525.54498291015625</v>
      </c>
      <c r="B210">
        <v>151.5</v>
      </c>
    </row>
    <row r="211" spans="1:2" x14ac:dyDescent="0.5">
      <c r="A211">
        <v>525.55499267578125</v>
      </c>
      <c r="B211">
        <v>197.19999694824219</v>
      </c>
    </row>
    <row r="212" spans="1:2" x14ac:dyDescent="0.5">
      <c r="A212">
        <v>525.56500244140625</v>
      </c>
      <c r="B212">
        <v>124.80000305175781</v>
      </c>
    </row>
    <row r="213" spans="1:2" x14ac:dyDescent="0.5">
      <c r="A213">
        <v>525.57501220703125</v>
      </c>
      <c r="B213">
        <v>68.75</v>
      </c>
    </row>
    <row r="214" spans="1:2" x14ac:dyDescent="0.5">
      <c r="A214">
        <v>525.58502197265625</v>
      </c>
      <c r="B214">
        <v>72.75</v>
      </c>
    </row>
    <row r="215" spans="1:2" x14ac:dyDescent="0.5">
      <c r="A215">
        <v>525.594970703125</v>
      </c>
      <c r="B215">
        <v>100.80000305175781</v>
      </c>
    </row>
    <row r="216" spans="1:2" x14ac:dyDescent="0.5">
      <c r="A216">
        <v>525.60498046875</v>
      </c>
      <c r="B216">
        <v>153.80000305175781</v>
      </c>
    </row>
    <row r="217" spans="1:2" x14ac:dyDescent="0.5">
      <c r="A217">
        <v>525.614990234375</v>
      </c>
      <c r="B217">
        <v>163.30000305175781</v>
      </c>
    </row>
    <row r="218" spans="1:2" x14ac:dyDescent="0.5">
      <c r="A218">
        <v>525.625</v>
      </c>
      <c r="B218">
        <v>104</v>
      </c>
    </row>
    <row r="219" spans="1:2" x14ac:dyDescent="0.5">
      <c r="A219">
        <v>525.635009765625</v>
      </c>
      <c r="B219">
        <v>55</v>
      </c>
    </row>
    <row r="220" spans="1:2" x14ac:dyDescent="0.5">
      <c r="A220">
        <v>525.64501953125</v>
      </c>
      <c r="B220">
        <v>47.75</v>
      </c>
    </row>
    <row r="221" spans="1:2" x14ac:dyDescent="0.5">
      <c r="A221">
        <v>525.655029296875</v>
      </c>
      <c r="B221">
        <v>52.5</v>
      </c>
    </row>
    <row r="222" spans="1:2" x14ac:dyDescent="0.5">
      <c r="A222">
        <v>525.66497802734375</v>
      </c>
      <c r="B222">
        <v>84.25</v>
      </c>
    </row>
    <row r="223" spans="1:2" x14ac:dyDescent="0.5">
      <c r="A223">
        <v>525.67498779296875</v>
      </c>
      <c r="B223">
        <v>138.30000305175781</v>
      </c>
    </row>
    <row r="224" spans="1:2" x14ac:dyDescent="0.5">
      <c r="A224">
        <v>525.68499755859375</v>
      </c>
      <c r="B224">
        <v>187.5</v>
      </c>
    </row>
    <row r="225" spans="1:2" x14ac:dyDescent="0.5">
      <c r="A225">
        <v>525.69500732421875</v>
      </c>
      <c r="B225">
        <v>214.80000305175781</v>
      </c>
    </row>
    <row r="226" spans="1:2" x14ac:dyDescent="0.5">
      <c r="A226">
        <v>525.70501708984375</v>
      </c>
      <c r="B226">
        <v>179.80000305175781</v>
      </c>
    </row>
    <row r="227" spans="1:2" x14ac:dyDescent="0.5">
      <c r="A227">
        <v>525.71502685546875</v>
      </c>
      <c r="B227">
        <v>145.19999694824219</v>
      </c>
    </row>
    <row r="228" spans="1:2" x14ac:dyDescent="0.5">
      <c r="A228">
        <v>525.7249755859375</v>
      </c>
      <c r="B228">
        <v>214.80000305175781</v>
      </c>
    </row>
    <row r="229" spans="1:2" x14ac:dyDescent="0.5">
      <c r="A229">
        <v>525.7349853515625</v>
      </c>
      <c r="B229">
        <v>372.5</v>
      </c>
    </row>
    <row r="230" spans="1:2" x14ac:dyDescent="0.5">
      <c r="A230">
        <v>525.7449951171875</v>
      </c>
      <c r="B230">
        <v>666.79998779296875</v>
      </c>
    </row>
    <row r="231" spans="1:2" x14ac:dyDescent="0.5">
      <c r="A231">
        <v>525.7550048828125</v>
      </c>
      <c r="B231">
        <v>1973</v>
      </c>
    </row>
    <row r="232" spans="1:2" x14ac:dyDescent="0.5">
      <c r="A232">
        <v>525.7650146484375</v>
      </c>
      <c r="B232">
        <v>8455</v>
      </c>
    </row>
    <row r="233" spans="1:2" x14ac:dyDescent="0.5">
      <c r="A233">
        <v>525.7750244140625</v>
      </c>
      <c r="B233">
        <v>23530</v>
      </c>
    </row>
    <row r="234" spans="1:2" x14ac:dyDescent="0.5">
      <c r="A234">
        <v>525.78497314453125</v>
      </c>
      <c r="B234">
        <v>34340</v>
      </c>
    </row>
    <row r="235" spans="1:2" x14ac:dyDescent="0.5">
      <c r="A235">
        <v>525.79498291015625</v>
      </c>
      <c r="B235">
        <v>25920</v>
      </c>
    </row>
    <row r="236" spans="1:2" x14ac:dyDescent="0.5">
      <c r="A236">
        <v>525.80499267578125</v>
      </c>
      <c r="B236">
        <v>9897</v>
      </c>
    </row>
    <row r="237" spans="1:2" x14ac:dyDescent="0.5">
      <c r="A237">
        <v>525.81500244140625</v>
      </c>
      <c r="B237">
        <v>2213</v>
      </c>
    </row>
    <row r="238" spans="1:2" x14ac:dyDescent="0.5">
      <c r="A238">
        <v>525.82501220703125</v>
      </c>
      <c r="B238">
        <v>846</v>
      </c>
    </row>
    <row r="239" spans="1:2" x14ac:dyDescent="0.5">
      <c r="A239">
        <v>525.83502197265625</v>
      </c>
      <c r="B239">
        <v>615.70001220703125</v>
      </c>
    </row>
    <row r="240" spans="1:2" x14ac:dyDescent="0.5">
      <c r="A240">
        <v>525.844970703125</v>
      </c>
      <c r="B240">
        <v>551.5</v>
      </c>
    </row>
    <row r="241" spans="1:2" x14ac:dyDescent="0.5">
      <c r="A241">
        <v>525.85498046875</v>
      </c>
      <c r="B241">
        <v>590</v>
      </c>
    </row>
    <row r="242" spans="1:2" x14ac:dyDescent="0.5">
      <c r="A242">
        <v>525.864990234375</v>
      </c>
      <c r="B242">
        <v>685.70001220703125</v>
      </c>
    </row>
    <row r="243" spans="1:2" x14ac:dyDescent="0.5">
      <c r="A243">
        <v>525.875</v>
      </c>
      <c r="B243">
        <v>642</v>
      </c>
    </row>
    <row r="244" spans="1:2" x14ac:dyDescent="0.5">
      <c r="A244">
        <v>525.885009765625</v>
      </c>
      <c r="B244">
        <v>398.70001220703125</v>
      </c>
    </row>
    <row r="245" spans="1:2" x14ac:dyDescent="0.5">
      <c r="A245">
        <v>525.89501953125</v>
      </c>
      <c r="B245">
        <v>225.5</v>
      </c>
    </row>
    <row r="246" spans="1:2" x14ac:dyDescent="0.5">
      <c r="A246">
        <v>525.905029296875</v>
      </c>
      <c r="B246">
        <v>178.80000305175781</v>
      </c>
    </row>
    <row r="247" spans="1:2" x14ac:dyDescent="0.5">
      <c r="A247">
        <v>525.91497802734375</v>
      </c>
      <c r="B247">
        <v>166</v>
      </c>
    </row>
    <row r="248" spans="1:2" x14ac:dyDescent="0.5">
      <c r="A248">
        <v>525.92498779296875</v>
      </c>
      <c r="B248">
        <v>175</v>
      </c>
    </row>
    <row r="249" spans="1:2" x14ac:dyDescent="0.5">
      <c r="A249">
        <v>525.93499755859375</v>
      </c>
      <c r="B249">
        <v>154.80000305175781</v>
      </c>
    </row>
    <row r="250" spans="1:2" x14ac:dyDescent="0.5">
      <c r="A250">
        <v>525.94500732421875</v>
      </c>
      <c r="B250">
        <v>118.5</v>
      </c>
    </row>
    <row r="251" spans="1:2" x14ac:dyDescent="0.5">
      <c r="A251">
        <v>525.95501708984375</v>
      </c>
      <c r="B251">
        <v>118.30000305175781</v>
      </c>
    </row>
    <row r="252" spans="1:2" x14ac:dyDescent="0.5">
      <c r="A252">
        <v>525.96502685546875</v>
      </c>
      <c r="B252">
        <v>131</v>
      </c>
    </row>
    <row r="253" spans="1:2" x14ac:dyDescent="0.5">
      <c r="A253">
        <v>525.9749755859375</v>
      </c>
      <c r="B253">
        <v>110</v>
      </c>
    </row>
    <row r="254" spans="1:2" x14ac:dyDescent="0.5">
      <c r="A254">
        <v>525.9849853515625</v>
      </c>
      <c r="B254">
        <v>81.25</v>
      </c>
    </row>
    <row r="255" spans="1:2" x14ac:dyDescent="0.5">
      <c r="A255">
        <v>525.9949951171875</v>
      </c>
      <c r="B255">
        <v>85.5</v>
      </c>
    </row>
    <row r="256" spans="1:2" x14ac:dyDescent="0.5">
      <c r="A256">
        <v>526.0050048828125</v>
      </c>
      <c r="B256">
        <v>126</v>
      </c>
    </row>
    <row r="257" spans="1:2" x14ac:dyDescent="0.5">
      <c r="A257">
        <v>526.0150146484375</v>
      </c>
      <c r="B257">
        <v>147.80000305175781</v>
      </c>
    </row>
    <row r="258" spans="1:2" x14ac:dyDescent="0.5">
      <c r="A258">
        <v>526.0250244140625</v>
      </c>
      <c r="B258">
        <v>124.80000305175781</v>
      </c>
    </row>
    <row r="259" spans="1:2" x14ac:dyDescent="0.5">
      <c r="A259">
        <v>526.03497314453125</v>
      </c>
      <c r="B259">
        <v>103.30000305175781</v>
      </c>
    </row>
    <row r="260" spans="1:2" x14ac:dyDescent="0.5">
      <c r="A260">
        <v>526.04498291015625</v>
      </c>
      <c r="B260">
        <v>78.25</v>
      </c>
    </row>
    <row r="261" spans="1:2" x14ac:dyDescent="0.5">
      <c r="A261">
        <v>526.05499267578125</v>
      </c>
      <c r="B261">
        <v>82.75</v>
      </c>
    </row>
    <row r="262" spans="1:2" x14ac:dyDescent="0.5">
      <c r="A262">
        <v>526.06500244140625</v>
      </c>
      <c r="B262">
        <v>105.5</v>
      </c>
    </row>
    <row r="263" spans="1:2" x14ac:dyDescent="0.5">
      <c r="A263">
        <v>526.07501220703125</v>
      </c>
      <c r="B263">
        <v>90.75</v>
      </c>
    </row>
    <row r="264" spans="1:2" x14ac:dyDescent="0.5">
      <c r="A264">
        <v>526.08502197265625</v>
      </c>
      <c r="B264">
        <v>99.75</v>
      </c>
    </row>
    <row r="265" spans="1:2" x14ac:dyDescent="0.5">
      <c r="A265">
        <v>526.094970703125</v>
      </c>
      <c r="B265">
        <v>166.5</v>
      </c>
    </row>
    <row r="266" spans="1:2" x14ac:dyDescent="0.5">
      <c r="A266">
        <v>526.10498046875</v>
      </c>
      <c r="B266">
        <v>189.80000305175781</v>
      </c>
    </row>
    <row r="267" spans="1:2" x14ac:dyDescent="0.5">
      <c r="A267">
        <v>526.114990234375</v>
      </c>
      <c r="B267">
        <v>144.5</v>
      </c>
    </row>
    <row r="268" spans="1:2" x14ac:dyDescent="0.5">
      <c r="A268">
        <v>526.125</v>
      </c>
      <c r="B268">
        <v>117.30000305175781</v>
      </c>
    </row>
    <row r="269" spans="1:2" x14ac:dyDescent="0.5">
      <c r="A269">
        <v>526.135009765625</v>
      </c>
      <c r="B269">
        <v>93.5</v>
      </c>
    </row>
    <row r="270" spans="1:2" x14ac:dyDescent="0.5">
      <c r="A270">
        <v>526.14501953125</v>
      </c>
      <c r="B270">
        <v>67.75</v>
      </c>
    </row>
    <row r="271" spans="1:2" x14ac:dyDescent="0.5">
      <c r="A271">
        <v>526.155029296875</v>
      </c>
      <c r="B271">
        <v>77.75</v>
      </c>
    </row>
    <row r="272" spans="1:2" x14ac:dyDescent="0.5">
      <c r="A272">
        <v>526.16497802734375</v>
      </c>
      <c r="B272">
        <v>100.80000305175781</v>
      </c>
    </row>
    <row r="273" spans="1:2" x14ac:dyDescent="0.5">
      <c r="A273">
        <v>526.17498779296875</v>
      </c>
      <c r="B273">
        <v>157.30000305175781</v>
      </c>
    </row>
    <row r="274" spans="1:2" x14ac:dyDescent="0.5">
      <c r="A274">
        <v>526.18499755859375</v>
      </c>
      <c r="B274">
        <v>287.70001220703125</v>
      </c>
    </row>
    <row r="275" spans="1:2" x14ac:dyDescent="0.5">
      <c r="A275">
        <v>526.19500732421875</v>
      </c>
      <c r="B275">
        <v>387.70001220703125</v>
      </c>
    </row>
    <row r="276" spans="1:2" x14ac:dyDescent="0.5">
      <c r="A276">
        <v>526.20501708984375</v>
      </c>
      <c r="B276">
        <v>343.29998779296875</v>
      </c>
    </row>
    <row r="277" spans="1:2" x14ac:dyDescent="0.5">
      <c r="A277">
        <v>526.21502685546875</v>
      </c>
      <c r="B277">
        <v>275</v>
      </c>
    </row>
    <row r="278" spans="1:2" x14ac:dyDescent="0.5">
      <c r="A278">
        <v>526.2249755859375</v>
      </c>
      <c r="B278">
        <v>306.70001220703125</v>
      </c>
    </row>
    <row r="279" spans="1:2" x14ac:dyDescent="0.5">
      <c r="A279">
        <v>526.2349853515625</v>
      </c>
      <c r="B279">
        <v>348.5</v>
      </c>
    </row>
    <row r="280" spans="1:2" x14ac:dyDescent="0.5">
      <c r="A280">
        <v>526.2449951171875</v>
      </c>
      <c r="B280">
        <v>471</v>
      </c>
    </row>
    <row r="281" spans="1:2" x14ac:dyDescent="0.5">
      <c r="A281">
        <v>526.2550048828125</v>
      </c>
      <c r="B281">
        <v>1882</v>
      </c>
    </row>
    <row r="282" spans="1:2" x14ac:dyDescent="0.5">
      <c r="A282">
        <v>526.2659912109375</v>
      </c>
      <c r="B282">
        <v>16710</v>
      </c>
    </row>
    <row r="283" spans="1:2" x14ac:dyDescent="0.5">
      <c r="A283">
        <v>526.2760009765625</v>
      </c>
      <c r="B283">
        <v>76770</v>
      </c>
    </row>
    <row r="284" spans="1:2" x14ac:dyDescent="0.5">
      <c r="A284">
        <v>526.2860107421875</v>
      </c>
      <c r="B284">
        <v>140600</v>
      </c>
    </row>
    <row r="285" spans="1:2" x14ac:dyDescent="0.5">
      <c r="A285">
        <v>526.2960205078125</v>
      </c>
      <c r="B285">
        <v>114600</v>
      </c>
    </row>
    <row r="286" spans="1:2" x14ac:dyDescent="0.5">
      <c r="A286">
        <v>526.3060302734375</v>
      </c>
      <c r="B286">
        <v>40670</v>
      </c>
    </row>
    <row r="287" spans="1:2" x14ac:dyDescent="0.5">
      <c r="A287">
        <v>526.31597900390625</v>
      </c>
      <c r="B287">
        <v>5617</v>
      </c>
    </row>
    <row r="288" spans="1:2" x14ac:dyDescent="0.5">
      <c r="A288">
        <v>526.32598876953125</v>
      </c>
      <c r="B288">
        <v>833.79998779296875</v>
      </c>
    </row>
    <row r="289" spans="1:2" x14ac:dyDescent="0.5">
      <c r="A289">
        <v>526.33599853515625</v>
      </c>
      <c r="B289">
        <v>655.79998779296875</v>
      </c>
    </row>
    <row r="290" spans="1:2" x14ac:dyDescent="0.5">
      <c r="A290">
        <v>526.34600830078125</v>
      </c>
      <c r="B290">
        <v>1105</v>
      </c>
    </row>
    <row r="291" spans="1:2" x14ac:dyDescent="0.5">
      <c r="A291">
        <v>526.35601806640625</v>
      </c>
      <c r="B291">
        <v>1321</v>
      </c>
    </row>
    <row r="292" spans="1:2" x14ac:dyDescent="0.5">
      <c r="A292">
        <v>526.36602783203125</v>
      </c>
      <c r="B292">
        <v>922.5</v>
      </c>
    </row>
    <row r="293" spans="1:2" x14ac:dyDescent="0.5">
      <c r="A293">
        <v>526.3759765625</v>
      </c>
      <c r="B293">
        <v>444</v>
      </c>
    </row>
    <row r="294" spans="1:2" x14ac:dyDescent="0.5">
      <c r="A294">
        <v>526.385986328125</v>
      </c>
      <c r="B294">
        <v>242</v>
      </c>
    </row>
    <row r="295" spans="1:2" x14ac:dyDescent="0.5">
      <c r="A295">
        <v>526.39599609375</v>
      </c>
      <c r="B295">
        <v>261</v>
      </c>
    </row>
    <row r="296" spans="1:2" x14ac:dyDescent="0.5">
      <c r="A296">
        <v>526.406005859375</v>
      </c>
      <c r="B296">
        <v>440</v>
      </c>
    </row>
    <row r="297" spans="1:2" x14ac:dyDescent="0.5">
      <c r="A297">
        <v>526.416015625</v>
      </c>
      <c r="B297">
        <v>509.29998779296875</v>
      </c>
    </row>
    <row r="298" spans="1:2" x14ac:dyDescent="0.5">
      <c r="A298">
        <v>526.426025390625</v>
      </c>
      <c r="B298">
        <v>381</v>
      </c>
    </row>
    <row r="299" spans="1:2" x14ac:dyDescent="0.5">
      <c r="A299">
        <v>526.43597412109375</v>
      </c>
      <c r="B299">
        <v>257</v>
      </c>
    </row>
    <row r="300" spans="1:2" x14ac:dyDescent="0.5">
      <c r="A300">
        <v>526.44598388671875</v>
      </c>
      <c r="B300">
        <v>202.69999694824219</v>
      </c>
    </row>
    <row r="301" spans="1:2" x14ac:dyDescent="0.5">
      <c r="A301">
        <v>526.45599365234375</v>
      </c>
      <c r="B301">
        <v>219.5</v>
      </c>
    </row>
    <row r="302" spans="1:2" x14ac:dyDescent="0.5">
      <c r="A302">
        <v>526.46600341796875</v>
      </c>
      <c r="B302">
        <v>338.5</v>
      </c>
    </row>
    <row r="303" spans="1:2" x14ac:dyDescent="0.5">
      <c r="A303">
        <v>526.47601318359375</v>
      </c>
      <c r="B303">
        <v>488.29998779296875</v>
      </c>
    </row>
    <row r="304" spans="1:2" x14ac:dyDescent="0.5">
      <c r="A304">
        <v>526.48602294921875</v>
      </c>
      <c r="B304">
        <v>520.5</v>
      </c>
    </row>
    <row r="305" spans="1:2" x14ac:dyDescent="0.5">
      <c r="A305">
        <v>526.4959716796875</v>
      </c>
      <c r="B305">
        <v>442.5</v>
      </c>
    </row>
    <row r="306" spans="1:2" x14ac:dyDescent="0.5">
      <c r="A306">
        <v>526.5059814453125</v>
      </c>
      <c r="B306">
        <v>342</v>
      </c>
    </row>
    <row r="307" spans="1:2" x14ac:dyDescent="0.5">
      <c r="A307">
        <v>526.5159912109375</v>
      </c>
      <c r="B307">
        <v>257.5</v>
      </c>
    </row>
    <row r="308" spans="1:2" x14ac:dyDescent="0.5">
      <c r="A308">
        <v>526.5260009765625</v>
      </c>
      <c r="B308">
        <v>200.69999694824219</v>
      </c>
    </row>
    <row r="309" spans="1:2" x14ac:dyDescent="0.5">
      <c r="A309">
        <v>526.5360107421875</v>
      </c>
      <c r="B309">
        <v>184.69999694824219</v>
      </c>
    </row>
    <row r="310" spans="1:2" x14ac:dyDescent="0.5">
      <c r="A310">
        <v>526.5460205078125</v>
      </c>
      <c r="B310">
        <v>213.80000305175781</v>
      </c>
    </row>
    <row r="311" spans="1:2" x14ac:dyDescent="0.5">
      <c r="A311">
        <v>526.5560302734375</v>
      </c>
      <c r="B311">
        <v>303.29998779296875</v>
      </c>
    </row>
    <row r="312" spans="1:2" x14ac:dyDescent="0.5">
      <c r="A312">
        <v>526.56597900390625</v>
      </c>
      <c r="B312">
        <v>401.29998779296875</v>
      </c>
    </row>
    <row r="313" spans="1:2" x14ac:dyDescent="0.5">
      <c r="A313">
        <v>526.57598876953125</v>
      </c>
      <c r="B313">
        <v>380</v>
      </c>
    </row>
    <row r="314" spans="1:2" x14ac:dyDescent="0.5">
      <c r="A314">
        <v>526.58599853515625</v>
      </c>
      <c r="B314">
        <v>324.5</v>
      </c>
    </row>
    <row r="315" spans="1:2" x14ac:dyDescent="0.5">
      <c r="A315">
        <v>526.59600830078125</v>
      </c>
      <c r="B315">
        <v>291</v>
      </c>
    </row>
    <row r="316" spans="1:2" x14ac:dyDescent="0.5">
      <c r="A316">
        <v>526.60601806640625</v>
      </c>
      <c r="B316">
        <v>250.69999694824219</v>
      </c>
    </row>
    <row r="317" spans="1:2" x14ac:dyDescent="0.5">
      <c r="A317">
        <v>526.61602783203125</v>
      </c>
      <c r="B317">
        <v>264.79998779296875</v>
      </c>
    </row>
    <row r="318" spans="1:2" x14ac:dyDescent="0.5">
      <c r="A318">
        <v>526.6259765625</v>
      </c>
      <c r="B318">
        <v>288.5</v>
      </c>
    </row>
    <row r="319" spans="1:2" x14ac:dyDescent="0.5">
      <c r="A319">
        <v>526.635986328125</v>
      </c>
      <c r="B319">
        <v>289.29998779296875</v>
      </c>
    </row>
    <row r="320" spans="1:2" x14ac:dyDescent="0.5">
      <c r="A320">
        <v>526.64599609375</v>
      </c>
      <c r="B320">
        <v>260</v>
      </c>
    </row>
    <row r="321" spans="1:2" x14ac:dyDescent="0.5">
      <c r="A321">
        <v>526.656005859375</v>
      </c>
      <c r="B321">
        <v>183.69999694824219</v>
      </c>
    </row>
    <row r="322" spans="1:2" x14ac:dyDescent="0.5">
      <c r="A322">
        <v>526.666015625</v>
      </c>
      <c r="B322">
        <v>234.80000305175781</v>
      </c>
    </row>
    <row r="323" spans="1:2" x14ac:dyDescent="0.5">
      <c r="A323">
        <v>526.676025390625</v>
      </c>
      <c r="B323">
        <v>431.70001220703125</v>
      </c>
    </row>
    <row r="324" spans="1:2" x14ac:dyDescent="0.5">
      <c r="A324">
        <v>526.68597412109375</v>
      </c>
      <c r="B324">
        <v>506.70001220703125</v>
      </c>
    </row>
    <row r="325" spans="1:2" x14ac:dyDescent="0.5">
      <c r="A325">
        <v>526.69598388671875</v>
      </c>
      <c r="B325">
        <v>466</v>
      </c>
    </row>
    <row r="326" spans="1:2" x14ac:dyDescent="0.5">
      <c r="A326">
        <v>526.70599365234375</v>
      </c>
      <c r="B326">
        <v>527.70001220703125</v>
      </c>
    </row>
    <row r="327" spans="1:2" x14ac:dyDescent="0.5">
      <c r="A327">
        <v>526.71600341796875</v>
      </c>
      <c r="B327">
        <v>616.5</v>
      </c>
    </row>
    <row r="328" spans="1:2" x14ac:dyDescent="0.5">
      <c r="A328">
        <v>526.72601318359375</v>
      </c>
      <c r="B328">
        <v>551</v>
      </c>
    </row>
    <row r="329" spans="1:2" x14ac:dyDescent="0.5">
      <c r="A329">
        <v>526.73602294921875</v>
      </c>
      <c r="B329">
        <v>419</v>
      </c>
    </row>
    <row r="330" spans="1:2" x14ac:dyDescent="0.5">
      <c r="A330">
        <v>526.7459716796875</v>
      </c>
      <c r="B330">
        <v>396</v>
      </c>
    </row>
    <row r="331" spans="1:2" x14ac:dyDescent="0.5">
      <c r="A331">
        <v>526.7559814453125</v>
      </c>
      <c r="B331">
        <v>1234</v>
      </c>
    </row>
    <row r="332" spans="1:2" x14ac:dyDescent="0.5">
      <c r="A332">
        <v>526.7659912109375</v>
      </c>
      <c r="B332">
        <v>13310</v>
      </c>
    </row>
    <row r="333" spans="1:2" x14ac:dyDescent="0.5">
      <c r="A333">
        <v>526.7760009765625</v>
      </c>
      <c r="B333">
        <v>111300</v>
      </c>
    </row>
    <row r="334" spans="1:2" x14ac:dyDescent="0.5">
      <c r="A334">
        <v>526.7860107421875</v>
      </c>
      <c r="B334">
        <v>269200</v>
      </c>
    </row>
    <row r="335" spans="1:2" x14ac:dyDescent="0.5">
      <c r="A335">
        <v>526.7960205078125</v>
      </c>
      <c r="B335">
        <v>264100</v>
      </c>
    </row>
    <row r="336" spans="1:2" x14ac:dyDescent="0.5">
      <c r="A336">
        <v>526.8060302734375</v>
      </c>
      <c r="B336">
        <v>106100</v>
      </c>
    </row>
    <row r="337" spans="1:2" x14ac:dyDescent="0.5">
      <c r="A337">
        <v>526.81597900390625</v>
      </c>
      <c r="B337">
        <v>13370</v>
      </c>
    </row>
    <row r="338" spans="1:2" x14ac:dyDescent="0.5">
      <c r="A338">
        <v>526.8270263671875</v>
      </c>
      <c r="B338">
        <v>1427</v>
      </c>
    </row>
    <row r="339" spans="1:2" x14ac:dyDescent="0.5">
      <c r="A339">
        <v>526.83697509765625</v>
      </c>
      <c r="B339">
        <v>887.70001220703125</v>
      </c>
    </row>
    <row r="340" spans="1:2" x14ac:dyDescent="0.5">
      <c r="A340">
        <v>526.84698486328125</v>
      </c>
      <c r="B340">
        <v>1833</v>
      </c>
    </row>
    <row r="341" spans="1:2" x14ac:dyDescent="0.5">
      <c r="A341">
        <v>526.85699462890625</v>
      </c>
      <c r="B341">
        <v>2503</v>
      </c>
    </row>
    <row r="342" spans="1:2" x14ac:dyDescent="0.5">
      <c r="A342">
        <v>526.86700439453125</v>
      </c>
      <c r="B342">
        <v>1892</v>
      </c>
    </row>
    <row r="343" spans="1:2" x14ac:dyDescent="0.5">
      <c r="A343">
        <v>526.87701416015625</v>
      </c>
      <c r="B343">
        <v>862.70001220703125</v>
      </c>
    </row>
    <row r="344" spans="1:2" x14ac:dyDescent="0.5">
      <c r="A344">
        <v>526.88702392578125</v>
      </c>
      <c r="B344">
        <v>414.29998779296875</v>
      </c>
    </row>
    <row r="345" spans="1:2" x14ac:dyDescent="0.5">
      <c r="A345">
        <v>526.89697265625</v>
      </c>
      <c r="B345">
        <v>547.5</v>
      </c>
    </row>
    <row r="346" spans="1:2" x14ac:dyDescent="0.5">
      <c r="A346">
        <v>526.906982421875</v>
      </c>
      <c r="B346">
        <v>1188</v>
      </c>
    </row>
    <row r="347" spans="1:2" x14ac:dyDescent="0.5">
      <c r="A347">
        <v>526.9169921875</v>
      </c>
      <c r="B347">
        <v>1613</v>
      </c>
    </row>
    <row r="348" spans="1:2" x14ac:dyDescent="0.5">
      <c r="A348">
        <v>526.927001953125</v>
      </c>
      <c r="B348">
        <v>1092</v>
      </c>
    </row>
    <row r="349" spans="1:2" x14ac:dyDescent="0.5">
      <c r="A349">
        <v>526.93701171875</v>
      </c>
      <c r="B349">
        <v>368.5</v>
      </c>
    </row>
    <row r="350" spans="1:2" x14ac:dyDescent="0.5">
      <c r="A350">
        <v>526.947021484375</v>
      </c>
      <c r="B350">
        <v>120</v>
      </c>
    </row>
    <row r="351" spans="1:2" x14ac:dyDescent="0.5">
      <c r="A351">
        <v>526.95697021484375</v>
      </c>
      <c r="B351">
        <v>219</v>
      </c>
    </row>
    <row r="352" spans="1:2" x14ac:dyDescent="0.5">
      <c r="A352">
        <v>526.96697998046875</v>
      </c>
      <c r="B352">
        <v>796.79998779296875</v>
      </c>
    </row>
    <row r="353" spans="1:2" x14ac:dyDescent="0.5">
      <c r="A353">
        <v>526.97698974609375</v>
      </c>
      <c r="B353">
        <v>1912</v>
      </c>
    </row>
    <row r="354" spans="1:2" x14ac:dyDescent="0.5">
      <c r="A354">
        <v>526.98699951171875</v>
      </c>
      <c r="B354">
        <v>2276</v>
      </c>
    </row>
    <row r="355" spans="1:2" x14ac:dyDescent="0.5">
      <c r="A355">
        <v>526.99700927734375</v>
      </c>
      <c r="B355">
        <v>1295</v>
      </c>
    </row>
    <row r="356" spans="1:2" x14ac:dyDescent="0.5">
      <c r="A356">
        <v>527.00701904296875</v>
      </c>
      <c r="B356">
        <v>411.20001220703125</v>
      </c>
    </row>
    <row r="357" spans="1:2" x14ac:dyDescent="0.5">
      <c r="A357">
        <v>527.01702880859375</v>
      </c>
      <c r="B357">
        <v>193.30000305175781</v>
      </c>
    </row>
    <row r="358" spans="1:2" x14ac:dyDescent="0.5">
      <c r="A358">
        <v>527.0269775390625</v>
      </c>
      <c r="B358">
        <v>290.20001220703125</v>
      </c>
    </row>
    <row r="359" spans="1:2" x14ac:dyDescent="0.5">
      <c r="A359">
        <v>527.0369873046875</v>
      </c>
      <c r="B359">
        <v>514</v>
      </c>
    </row>
    <row r="360" spans="1:2" x14ac:dyDescent="0.5">
      <c r="A360">
        <v>527.0469970703125</v>
      </c>
      <c r="B360">
        <v>542.29998779296875</v>
      </c>
    </row>
    <row r="361" spans="1:2" x14ac:dyDescent="0.5">
      <c r="A361">
        <v>527.0570068359375</v>
      </c>
      <c r="B361">
        <v>381.5</v>
      </c>
    </row>
    <row r="362" spans="1:2" x14ac:dyDescent="0.5">
      <c r="A362">
        <v>527.0670166015625</v>
      </c>
      <c r="B362">
        <v>256</v>
      </c>
    </row>
    <row r="363" spans="1:2" x14ac:dyDescent="0.5">
      <c r="A363">
        <v>527.0770263671875</v>
      </c>
      <c r="B363">
        <v>322</v>
      </c>
    </row>
    <row r="364" spans="1:2" x14ac:dyDescent="0.5">
      <c r="A364">
        <v>527.08697509765625</v>
      </c>
      <c r="B364">
        <v>612.5</v>
      </c>
    </row>
    <row r="365" spans="1:2" x14ac:dyDescent="0.5">
      <c r="A365">
        <v>527.09698486328125</v>
      </c>
      <c r="B365">
        <v>827.29998779296875</v>
      </c>
    </row>
    <row r="366" spans="1:2" x14ac:dyDescent="0.5">
      <c r="A366">
        <v>527.10699462890625</v>
      </c>
      <c r="B366">
        <v>684.79998779296875</v>
      </c>
    </row>
    <row r="367" spans="1:2" x14ac:dyDescent="0.5">
      <c r="A367">
        <v>527.11700439453125</v>
      </c>
      <c r="B367">
        <v>415.70001220703125</v>
      </c>
    </row>
    <row r="368" spans="1:2" x14ac:dyDescent="0.5">
      <c r="A368">
        <v>527.12701416015625</v>
      </c>
      <c r="B368">
        <v>311.79998779296875</v>
      </c>
    </row>
    <row r="369" spans="1:2" x14ac:dyDescent="0.5">
      <c r="A369">
        <v>527.13702392578125</v>
      </c>
      <c r="B369">
        <v>288.79998779296875</v>
      </c>
    </row>
    <row r="370" spans="1:2" x14ac:dyDescent="0.5">
      <c r="A370">
        <v>527.14697265625</v>
      </c>
      <c r="B370">
        <v>240.5</v>
      </c>
    </row>
    <row r="371" spans="1:2" x14ac:dyDescent="0.5">
      <c r="A371">
        <v>527.156982421875</v>
      </c>
      <c r="B371">
        <v>262.5</v>
      </c>
    </row>
    <row r="372" spans="1:2" x14ac:dyDescent="0.5">
      <c r="A372">
        <v>527.1669921875</v>
      </c>
      <c r="B372">
        <v>358.5</v>
      </c>
    </row>
    <row r="373" spans="1:2" x14ac:dyDescent="0.5">
      <c r="A373">
        <v>527.177001953125</v>
      </c>
      <c r="B373">
        <v>391</v>
      </c>
    </row>
    <row r="374" spans="1:2" x14ac:dyDescent="0.5">
      <c r="A374">
        <v>527.18701171875</v>
      </c>
      <c r="B374">
        <v>347.79998779296875</v>
      </c>
    </row>
    <row r="375" spans="1:2" x14ac:dyDescent="0.5">
      <c r="A375">
        <v>527.197021484375</v>
      </c>
      <c r="B375">
        <v>332</v>
      </c>
    </row>
    <row r="376" spans="1:2" x14ac:dyDescent="0.5">
      <c r="A376">
        <v>527.20697021484375</v>
      </c>
      <c r="B376">
        <v>351.79998779296875</v>
      </c>
    </row>
    <row r="377" spans="1:2" x14ac:dyDescent="0.5">
      <c r="A377">
        <v>527.21697998046875</v>
      </c>
      <c r="B377">
        <v>402.5</v>
      </c>
    </row>
    <row r="378" spans="1:2" x14ac:dyDescent="0.5">
      <c r="A378">
        <v>527.22698974609375</v>
      </c>
      <c r="B378">
        <v>450.79998779296875</v>
      </c>
    </row>
    <row r="379" spans="1:2" x14ac:dyDescent="0.5">
      <c r="A379">
        <v>527.23699951171875</v>
      </c>
      <c r="B379">
        <v>401.29998779296875</v>
      </c>
    </row>
    <row r="380" spans="1:2" x14ac:dyDescent="0.5">
      <c r="A380">
        <v>527.24700927734375</v>
      </c>
      <c r="B380">
        <v>378.29998779296875</v>
      </c>
    </row>
    <row r="381" spans="1:2" x14ac:dyDescent="0.5">
      <c r="A381">
        <v>527.25799560546875</v>
      </c>
      <c r="B381">
        <v>983</v>
      </c>
    </row>
    <row r="382" spans="1:2" x14ac:dyDescent="0.5">
      <c r="A382">
        <v>527.26800537109375</v>
      </c>
      <c r="B382">
        <v>9713</v>
      </c>
    </row>
    <row r="383" spans="1:2" x14ac:dyDescent="0.5">
      <c r="A383">
        <v>527.27801513671875</v>
      </c>
      <c r="B383">
        <v>91100</v>
      </c>
    </row>
    <row r="384" spans="1:2" x14ac:dyDescent="0.5">
      <c r="A384">
        <v>527.28802490234375</v>
      </c>
      <c r="B384">
        <v>256300</v>
      </c>
    </row>
    <row r="385" spans="1:2" x14ac:dyDescent="0.5">
      <c r="A385">
        <v>527.2979736328125</v>
      </c>
      <c r="B385">
        <v>292100</v>
      </c>
    </row>
    <row r="386" spans="1:2" x14ac:dyDescent="0.5">
      <c r="A386">
        <v>527.3079833984375</v>
      </c>
      <c r="B386">
        <v>136600</v>
      </c>
    </row>
    <row r="387" spans="1:2" x14ac:dyDescent="0.5">
      <c r="A387">
        <v>527.3179931640625</v>
      </c>
      <c r="B387">
        <v>19810</v>
      </c>
    </row>
    <row r="388" spans="1:2" x14ac:dyDescent="0.5">
      <c r="A388">
        <v>527.3280029296875</v>
      </c>
      <c r="B388">
        <v>1376</v>
      </c>
    </row>
    <row r="389" spans="1:2" x14ac:dyDescent="0.5">
      <c r="A389">
        <v>527.3380126953125</v>
      </c>
      <c r="B389">
        <v>582.5</v>
      </c>
    </row>
    <row r="390" spans="1:2" x14ac:dyDescent="0.5">
      <c r="A390">
        <v>527.3480224609375</v>
      </c>
      <c r="B390">
        <v>1354</v>
      </c>
    </row>
    <row r="391" spans="1:2" x14ac:dyDescent="0.5">
      <c r="A391">
        <v>527.35797119140625</v>
      </c>
      <c r="B391">
        <v>2217</v>
      </c>
    </row>
    <row r="392" spans="1:2" x14ac:dyDescent="0.5">
      <c r="A392">
        <v>527.36798095703125</v>
      </c>
      <c r="B392">
        <v>1814</v>
      </c>
    </row>
    <row r="393" spans="1:2" x14ac:dyDescent="0.5">
      <c r="A393">
        <v>527.37799072265625</v>
      </c>
      <c r="B393">
        <v>815</v>
      </c>
    </row>
    <row r="394" spans="1:2" x14ac:dyDescent="0.5">
      <c r="A394">
        <v>527.38800048828125</v>
      </c>
      <c r="B394">
        <v>322.5</v>
      </c>
    </row>
    <row r="395" spans="1:2" x14ac:dyDescent="0.5">
      <c r="A395">
        <v>527.39801025390625</v>
      </c>
      <c r="B395">
        <v>503.5</v>
      </c>
    </row>
    <row r="396" spans="1:2" x14ac:dyDescent="0.5">
      <c r="A396">
        <v>527.40802001953125</v>
      </c>
      <c r="B396">
        <v>1873</v>
      </c>
    </row>
    <row r="397" spans="1:2" x14ac:dyDescent="0.5">
      <c r="A397">
        <v>527.41802978515625</v>
      </c>
      <c r="B397">
        <v>3186</v>
      </c>
    </row>
    <row r="398" spans="1:2" x14ac:dyDescent="0.5">
      <c r="A398">
        <v>527.427978515625</v>
      </c>
      <c r="B398">
        <v>2287</v>
      </c>
    </row>
    <row r="399" spans="1:2" x14ac:dyDescent="0.5">
      <c r="A399">
        <v>527.43798828125</v>
      </c>
      <c r="B399">
        <v>649.70001220703125</v>
      </c>
    </row>
    <row r="400" spans="1:2" x14ac:dyDescent="0.5">
      <c r="A400">
        <v>527.447998046875</v>
      </c>
      <c r="B400">
        <v>87</v>
      </c>
    </row>
    <row r="401" spans="1:2" x14ac:dyDescent="0.5">
      <c r="A401">
        <v>527.4580078125</v>
      </c>
      <c r="B401">
        <v>62.25</v>
      </c>
    </row>
    <row r="402" spans="1:2" x14ac:dyDescent="0.5">
      <c r="A402">
        <v>527.468017578125</v>
      </c>
      <c r="B402">
        <v>376.29998779296875</v>
      </c>
    </row>
    <row r="403" spans="1:2" x14ac:dyDescent="0.5">
      <c r="A403">
        <v>527.47802734375</v>
      </c>
      <c r="B403">
        <v>1397</v>
      </c>
    </row>
    <row r="404" spans="1:2" x14ac:dyDescent="0.5">
      <c r="A404">
        <v>527.48797607421875</v>
      </c>
      <c r="B404">
        <v>2087</v>
      </c>
    </row>
    <row r="405" spans="1:2" x14ac:dyDescent="0.5">
      <c r="A405">
        <v>527.49798583984375</v>
      </c>
      <c r="B405">
        <v>1371</v>
      </c>
    </row>
    <row r="406" spans="1:2" x14ac:dyDescent="0.5">
      <c r="A406">
        <v>527.50799560546875</v>
      </c>
      <c r="B406">
        <v>437.79998779296875</v>
      </c>
    </row>
    <row r="407" spans="1:2" x14ac:dyDescent="0.5">
      <c r="A407">
        <v>527.51800537109375</v>
      </c>
      <c r="B407">
        <v>212.30000305175781</v>
      </c>
    </row>
    <row r="408" spans="1:2" x14ac:dyDescent="0.5">
      <c r="A408">
        <v>527.52801513671875</v>
      </c>
      <c r="B408">
        <v>274.79998779296875</v>
      </c>
    </row>
    <row r="409" spans="1:2" x14ac:dyDescent="0.5">
      <c r="A409">
        <v>527.53802490234375</v>
      </c>
      <c r="B409">
        <v>309.5</v>
      </c>
    </row>
    <row r="410" spans="1:2" x14ac:dyDescent="0.5">
      <c r="A410">
        <v>527.5479736328125</v>
      </c>
      <c r="B410">
        <v>301</v>
      </c>
    </row>
    <row r="411" spans="1:2" x14ac:dyDescent="0.5">
      <c r="A411">
        <v>527.5579833984375</v>
      </c>
      <c r="B411">
        <v>278</v>
      </c>
    </row>
    <row r="412" spans="1:2" x14ac:dyDescent="0.5">
      <c r="A412">
        <v>527.5679931640625</v>
      </c>
      <c r="B412">
        <v>236.5</v>
      </c>
    </row>
    <row r="413" spans="1:2" x14ac:dyDescent="0.5">
      <c r="A413">
        <v>527.5780029296875</v>
      </c>
      <c r="B413">
        <v>225.19999694824219</v>
      </c>
    </row>
    <row r="414" spans="1:2" x14ac:dyDescent="0.5">
      <c r="A414">
        <v>527.5880126953125</v>
      </c>
      <c r="B414">
        <v>367.79998779296875</v>
      </c>
    </row>
    <row r="415" spans="1:2" x14ac:dyDescent="0.5">
      <c r="A415">
        <v>527.5980224609375</v>
      </c>
      <c r="B415">
        <v>557.70001220703125</v>
      </c>
    </row>
    <row r="416" spans="1:2" x14ac:dyDescent="0.5">
      <c r="A416">
        <v>527.60797119140625</v>
      </c>
      <c r="B416">
        <v>484.29998779296875</v>
      </c>
    </row>
    <row r="417" spans="1:2" x14ac:dyDescent="0.5">
      <c r="A417">
        <v>527.61798095703125</v>
      </c>
      <c r="B417">
        <v>278</v>
      </c>
    </row>
    <row r="418" spans="1:2" x14ac:dyDescent="0.5">
      <c r="A418">
        <v>527.62799072265625</v>
      </c>
      <c r="B418">
        <v>198.19999694824219</v>
      </c>
    </row>
    <row r="419" spans="1:2" x14ac:dyDescent="0.5">
      <c r="A419">
        <v>527.63800048828125</v>
      </c>
      <c r="B419">
        <v>192.30000305175781</v>
      </c>
    </row>
    <row r="420" spans="1:2" x14ac:dyDescent="0.5">
      <c r="A420">
        <v>527.64801025390625</v>
      </c>
      <c r="B420">
        <v>181.5</v>
      </c>
    </row>
    <row r="421" spans="1:2" x14ac:dyDescent="0.5">
      <c r="A421">
        <v>527.65899658203125</v>
      </c>
      <c r="B421">
        <v>154.80000305175781</v>
      </c>
    </row>
    <row r="422" spans="1:2" x14ac:dyDescent="0.5">
      <c r="A422">
        <v>527.66900634765625</v>
      </c>
      <c r="B422">
        <v>159</v>
      </c>
    </row>
    <row r="423" spans="1:2" x14ac:dyDescent="0.5">
      <c r="A423">
        <v>527.67901611328125</v>
      </c>
      <c r="B423">
        <v>213.19999694824219</v>
      </c>
    </row>
    <row r="424" spans="1:2" x14ac:dyDescent="0.5">
      <c r="A424">
        <v>527.68902587890625</v>
      </c>
      <c r="B424">
        <v>252.30000305175781</v>
      </c>
    </row>
    <row r="425" spans="1:2" x14ac:dyDescent="0.5">
      <c r="A425">
        <v>527.698974609375</v>
      </c>
      <c r="B425">
        <v>264.29998779296875</v>
      </c>
    </row>
    <row r="426" spans="1:2" x14ac:dyDescent="0.5">
      <c r="A426">
        <v>527.708984375</v>
      </c>
      <c r="B426">
        <v>269.20001220703125</v>
      </c>
    </row>
    <row r="427" spans="1:2" x14ac:dyDescent="0.5">
      <c r="A427">
        <v>527.718994140625</v>
      </c>
      <c r="B427">
        <v>301.29998779296875</v>
      </c>
    </row>
    <row r="428" spans="1:2" x14ac:dyDescent="0.5">
      <c r="A428">
        <v>527.72900390625</v>
      </c>
      <c r="B428">
        <v>373</v>
      </c>
    </row>
    <row r="429" spans="1:2" x14ac:dyDescent="0.5">
      <c r="A429">
        <v>527.739013671875</v>
      </c>
      <c r="B429">
        <v>445.20001220703125</v>
      </c>
    </row>
    <row r="430" spans="1:2" x14ac:dyDescent="0.5">
      <c r="A430">
        <v>527.7490234375</v>
      </c>
      <c r="B430">
        <v>593.79998779296875</v>
      </c>
    </row>
    <row r="431" spans="1:2" x14ac:dyDescent="0.5">
      <c r="A431">
        <v>527.75897216796875</v>
      </c>
      <c r="B431">
        <v>1347</v>
      </c>
    </row>
    <row r="432" spans="1:2" x14ac:dyDescent="0.5">
      <c r="A432">
        <v>527.76898193359375</v>
      </c>
      <c r="B432">
        <v>6871</v>
      </c>
    </row>
    <row r="433" spans="1:2" x14ac:dyDescent="0.5">
      <c r="A433">
        <v>527.77899169921875</v>
      </c>
      <c r="B433">
        <v>48080</v>
      </c>
    </row>
    <row r="434" spans="1:2" x14ac:dyDescent="0.5">
      <c r="A434">
        <v>527.78900146484375</v>
      </c>
      <c r="B434">
        <v>134100</v>
      </c>
    </row>
    <row r="435" spans="1:2" x14ac:dyDescent="0.5">
      <c r="A435">
        <v>527.79901123046875</v>
      </c>
      <c r="B435">
        <v>159900</v>
      </c>
    </row>
    <row r="436" spans="1:2" x14ac:dyDescent="0.5">
      <c r="A436">
        <v>527.80902099609375</v>
      </c>
      <c r="B436">
        <v>82280</v>
      </c>
    </row>
    <row r="437" spans="1:2" x14ac:dyDescent="0.5">
      <c r="A437">
        <v>527.8189697265625</v>
      </c>
      <c r="B437">
        <v>15420</v>
      </c>
    </row>
    <row r="438" spans="1:2" x14ac:dyDescent="0.5">
      <c r="A438">
        <v>527.8289794921875</v>
      </c>
      <c r="B438">
        <v>1541</v>
      </c>
    </row>
    <row r="439" spans="1:2" x14ac:dyDescent="0.5">
      <c r="A439">
        <v>527.8389892578125</v>
      </c>
      <c r="B439">
        <v>719.20001220703125</v>
      </c>
    </row>
    <row r="440" spans="1:2" x14ac:dyDescent="0.5">
      <c r="A440">
        <v>527.8489990234375</v>
      </c>
      <c r="B440">
        <v>963.5</v>
      </c>
    </row>
    <row r="441" spans="1:2" x14ac:dyDescent="0.5">
      <c r="A441">
        <v>527.8590087890625</v>
      </c>
      <c r="B441">
        <v>1296</v>
      </c>
    </row>
    <row r="442" spans="1:2" x14ac:dyDescent="0.5">
      <c r="A442">
        <v>527.8690185546875</v>
      </c>
      <c r="B442">
        <v>1050</v>
      </c>
    </row>
    <row r="443" spans="1:2" x14ac:dyDescent="0.5">
      <c r="A443">
        <v>527.8790283203125</v>
      </c>
      <c r="B443">
        <v>487.79998779296875</v>
      </c>
    </row>
    <row r="444" spans="1:2" x14ac:dyDescent="0.5">
      <c r="A444">
        <v>527.88897705078125</v>
      </c>
      <c r="B444">
        <v>236.5</v>
      </c>
    </row>
    <row r="445" spans="1:2" x14ac:dyDescent="0.5">
      <c r="A445">
        <v>527.89898681640625</v>
      </c>
      <c r="B445">
        <v>319.70001220703125</v>
      </c>
    </row>
    <row r="446" spans="1:2" x14ac:dyDescent="0.5">
      <c r="A446">
        <v>527.90899658203125</v>
      </c>
      <c r="B446">
        <v>1205</v>
      </c>
    </row>
    <row r="447" spans="1:2" x14ac:dyDescent="0.5">
      <c r="A447">
        <v>527.91900634765625</v>
      </c>
      <c r="B447">
        <v>2236</v>
      </c>
    </row>
    <row r="448" spans="1:2" x14ac:dyDescent="0.5">
      <c r="A448">
        <v>527.92901611328125</v>
      </c>
      <c r="B448">
        <v>1708</v>
      </c>
    </row>
    <row r="449" spans="1:2" x14ac:dyDescent="0.5">
      <c r="A449">
        <v>527.93902587890625</v>
      </c>
      <c r="B449">
        <v>539</v>
      </c>
    </row>
    <row r="450" spans="1:2" x14ac:dyDescent="0.5">
      <c r="A450">
        <v>527.948974609375</v>
      </c>
      <c r="B450">
        <v>126</v>
      </c>
    </row>
    <row r="451" spans="1:2" x14ac:dyDescent="0.5">
      <c r="A451">
        <v>527.958984375</v>
      </c>
      <c r="B451">
        <v>129.5</v>
      </c>
    </row>
    <row r="452" spans="1:2" x14ac:dyDescent="0.5">
      <c r="A452">
        <v>527.969970703125</v>
      </c>
      <c r="B452">
        <v>276.29998779296875</v>
      </c>
    </row>
    <row r="453" spans="1:2" x14ac:dyDescent="0.5">
      <c r="A453">
        <v>527.97998046875</v>
      </c>
      <c r="B453">
        <v>493</v>
      </c>
    </row>
    <row r="454" spans="1:2" x14ac:dyDescent="0.5">
      <c r="A454">
        <v>527.989990234375</v>
      </c>
      <c r="B454">
        <v>550</v>
      </c>
    </row>
    <row r="455" spans="1:2" x14ac:dyDescent="0.5">
      <c r="A455">
        <v>528</v>
      </c>
      <c r="B455">
        <v>379.5</v>
      </c>
    </row>
    <row r="456" spans="1:2" x14ac:dyDescent="0.5">
      <c r="A456">
        <v>528.010009765625</v>
      </c>
      <c r="B456">
        <v>187.5</v>
      </c>
    </row>
    <row r="457" spans="1:2" x14ac:dyDescent="0.5">
      <c r="A457">
        <v>528.02001953125</v>
      </c>
      <c r="B457">
        <v>121</v>
      </c>
    </row>
    <row r="458" spans="1:2" x14ac:dyDescent="0.5">
      <c r="A458">
        <v>528.030029296875</v>
      </c>
      <c r="B458">
        <v>115.80000305175781</v>
      </c>
    </row>
    <row r="459" spans="1:2" x14ac:dyDescent="0.5">
      <c r="A459">
        <v>528.03997802734375</v>
      </c>
      <c r="B459">
        <v>113.80000305175781</v>
      </c>
    </row>
    <row r="460" spans="1:2" x14ac:dyDescent="0.5">
      <c r="A460">
        <v>528.04998779296875</v>
      </c>
      <c r="B460">
        <v>121.19999694824219</v>
      </c>
    </row>
    <row r="461" spans="1:2" x14ac:dyDescent="0.5">
      <c r="A461">
        <v>528.05999755859375</v>
      </c>
      <c r="B461">
        <v>129.30000305175781</v>
      </c>
    </row>
    <row r="462" spans="1:2" x14ac:dyDescent="0.5">
      <c r="A462">
        <v>528.07000732421875</v>
      </c>
      <c r="B462">
        <v>135</v>
      </c>
    </row>
    <row r="463" spans="1:2" x14ac:dyDescent="0.5">
      <c r="A463">
        <v>528.08001708984375</v>
      </c>
      <c r="B463">
        <v>152</v>
      </c>
    </row>
    <row r="464" spans="1:2" x14ac:dyDescent="0.5">
      <c r="A464">
        <v>528.09002685546875</v>
      </c>
      <c r="B464">
        <v>158.69999694824219</v>
      </c>
    </row>
    <row r="465" spans="1:2" x14ac:dyDescent="0.5">
      <c r="A465">
        <v>528.0999755859375</v>
      </c>
      <c r="B465">
        <v>132.69999694824219</v>
      </c>
    </row>
    <row r="466" spans="1:2" x14ac:dyDescent="0.5">
      <c r="A466">
        <v>528.1099853515625</v>
      </c>
      <c r="B466">
        <v>97.75</v>
      </c>
    </row>
    <row r="467" spans="1:2" x14ac:dyDescent="0.5">
      <c r="A467">
        <v>528.1199951171875</v>
      </c>
      <c r="B467">
        <v>89</v>
      </c>
    </row>
    <row r="468" spans="1:2" x14ac:dyDescent="0.5">
      <c r="A468">
        <v>528.1300048828125</v>
      </c>
      <c r="B468">
        <v>116.30000305175781</v>
      </c>
    </row>
    <row r="469" spans="1:2" x14ac:dyDescent="0.5">
      <c r="A469">
        <v>528.1400146484375</v>
      </c>
      <c r="B469">
        <v>127.80000305175781</v>
      </c>
    </row>
    <row r="470" spans="1:2" x14ac:dyDescent="0.5">
      <c r="A470">
        <v>528.1500244140625</v>
      </c>
      <c r="B470">
        <v>103</v>
      </c>
    </row>
    <row r="471" spans="1:2" x14ac:dyDescent="0.5">
      <c r="A471">
        <v>528.15997314453125</v>
      </c>
      <c r="B471">
        <v>87.25</v>
      </c>
    </row>
    <row r="472" spans="1:2" x14ac:dyDescent="0.5">
      <c r="A472">
        <v>528.16998291015625</v>
      </c>
      <c r="B472">
        <v>84</v>
      </c>
    </row>
    <row r="473" spans="1:2" x14ac:dyDescent="0.5">
      <c r="A473">
        <v>528.17999267578125</v>
      </c>
      <c r="B473">
        <v>77</v>
      </c>
    </row>
    <row r="474" spans="1:2" x14ac:dyDescent="0.5">
      <c r="A474">
        <v>528.19000244140625</v>
      </c>
      <c r="B474">
        <v>88.5</v>
      </c>
    </row>
    <row r="475" spans="1:2" x14ac:dyDescent="0.5">
      <c r="A475">
        <v>528.20001220703125</v>
      </c>
      <c r="B475">
        <v>115.5</v>
      </c>
    </row>
    <row r="476" spans="1:2" x14ac:dyDescent="0.5">
      <c r="A476">
        <v>528.21002197265625</v>
      </c>
      <c r="B476">
        <v>175.5</v>
      </c>
    </row>
    <row r="477" spans="1:2" x14ac:dyDescent="0.5">
      <c r="A477">
        <v>528.219970703125</v>
      </c>
      <c r="B477">
        <v>226.80000305175781</v>
      </c>
    </row>
    <row r="478" spans="1:2" x14ac:dyDescent="0.5">
      <c r="A478">
        <v>528.22998046875</v>
      </c>
      <c r="B478">
        <v>184</v>
      </c>
    </row>
    <row r="479" spans="1:2" x14ac:dyDescent="0.5">
      <c r="A479">
        <v>528.239990234375</v>
      </c>
      <c r="B479">
        <v>150.19999694824219</v>
      </c>
    </row>
    <row r="480" spans="1:2" x14ac:dyDescent="0.5">
      <c r="A480">
        <v>528.25</v>
      </c>
      <c r="B480">
        <v>228</v>
      </c>
    </row>
    <row r="481" spans="1:2" x14ac:dyDescent="0.5">
      <c r="A481">
        <v>528.260009765625</v>
      </c>
      <c r="B481">
        <v>796.29998779296875</v>
      </c>
    </row>
    <row r="482" spans="1:2" x14ac:dyDescent="0.5">
      <c r="A482">
        <v>528.27099609375</v>
      </c>
      <c r="B482">
        <v>4368</v>
      </c>
    </row>
    <row r="483" spans="1:2" x14ac:dyDescent="0.5">
      <c r="A483">
        <v>528.281005859375</v>
      </c>
      <c r="B483">
        <v>20030</v>
      </c>
    </row>
    <row r="484" spans="1:2" x14ac:dyDescent="0.5">
      <c r="A484">
        <v>528.291015625</v>
      </c>
      <c r="B484">
        <v>46400</v>
      </c>
    </row>
    <row r="485" spans="1:2" x14ac:dyDescent="0.5">
      <c r="A485">
        <v>528.301025390625</v>
      </c>
      <c r="B485">
        <v>53700</v>
      </c>
    </row>
    <row r="486" spans="1:2" x14ac:dyDescent="0.5">
      <c r="A486">
        <v>528.31097412109375</v>
      </c>
      <c r="B486">
        <v>31260</v>
      </c>
    </row>
    <row r="487" spans="1:2" x14ac:dyDescent="0.5">
      <c r="A487">
        <v>528.32098388671875</v>
      </c>
      <c r="B487">
        <v>8782</v>
      </c>
    </row>
    <row r="488" spans="1:2" x14ac:dyDescent="0.5">
      <c r="A488">
        <v>528.33099365234375</v>
      </c>
      <c r="B488">
        <v>1286</v>
      </c>
    </row>
    <row r="489" spans="1:2" x14ac:dyDescent="0.5">
      <c r="A489">
        <v>528.34100341796875</v>
      </c>
      <c r="B489">
        <v>254</v>
      </c>
    </row>
    <row r="490" spans="1:2" x14ac:dyDescent="0.5">
      <c r="A490">
        <v>528.35101318359375</v>
      </c>
      <c r="B490">
        <v>239.30000305175781</v>
      </c>
    </row>
    <row r="491" spans="1:2" x14ac:dyDescent="0.5">
      <c r="A491">
        <v>528.36102294921875</v>
      </c>
      <c r="B491">
        <v>277.5</v>
      </c>
    </row>
    <row r="492" spans="1:2" x14ac:dyDescent="0.5">
      <c r="A492">
        <v>528.3709716796875</v>
      </c>
      <c r="B492">
        <v>242</v>
      </c>
    </row>
    <row r="493" spans="1:2" x14ac:dyDescent="0.5">
      <c r="A493">
        <v>528.3809814453125</v>
      </c>
      <c r="B493">
        <v>163.5</v>
      </c>
    </row>
    <row r="494" spans="1:2" x14ac:dyDescent="0.5">
      <c r="A494">
        <v>528.3909912109375</v>
      </c>
      <c r="B494">
        <v>99.5</v>
      </c>
    </row>
    <row r="495" spans="1:2" x14ac:dyDescent="0.5">
      <c r="A495">
        <v>528.4010009765625</v>
      </c>
      <c r="B495">
        <v>112.30000305175781</v>
      </c>
    </row>
    <row r="496" spans="1:2" x14ac:dyDescent="0.5">
      <c r="A496">
        <v>528.4110107421875</v>
      </c>
      <c r="B496">
        <v>238.80000305175781</v>
      </c>
    </row>
    <row r="497" spans="1:2" x14ac:dyDescent="0.5">
      <c r="A497">
        <v>528.4210205078125</v>
      </c>
      <c r="B497">
        <v>343.79998779296875</v>
      </c>
    </row>
    <row r="498" spans="1:2" x14ac:dyDescent="0.5">
      <c r="A498">
        <v>528.4310302734375</v>
      </c>
      <c r="B498">
        <v>269</v>
      </c>
    </row>
    <row r="499" spans="1:2" x14ac:dyDescent="0.5">
      <c r="A499">
        <v>528.44097900390625</v>
      </c>
      <c r="B499">
        <v>171.5</v>
      </c>
    </row>
    <row r="500" spans="1:2" x14ac:dyDescent="0.5">
      <c r="A500">
        <v>528.45098876953125</v>
      </c>
      <c r="B500">
        <v>144.5</v>
      </c>
    </row>
    <row r="501" spans="1:2" x14ac:dyDescent="0.5">
      <c r="A501">
        <v>528.46099853515625</v>
      </c>
      <c r="B501">
        <v>95</v>
      </c>
    </row>
    <row r="502" spans="1:2" x14ac:dyDescent="0.5">
      <c r="A502">
        <v>528.47100830078125</v>
      </c>
      <c r="B502">
        <v>70.5</v>
      </c>
    </row>
    <row r="503" spans="1:2" x14ac:dyDescent="0.5">
      <c r="A503">
        <v>528.48101806640625</v>
      </c>
      <c r="B503">
        <v>92.25</v>
      </c>
    </row>
    <row r="504" spans="1:2" x14ac:dyDescent="0.5">
      <c r="A504">
        <v>528.49102783203125</v>
      </c>
      <c r="B504">
        <v>96.75</v>
      </c>
    </row>
    <row r="505" spans="1:2" x14ac:dyDescent="0.5">
      <c r="A505">
        <v>528.5009765625</v>
      </c>
      <c r="B505">
        <v>77.75</v>
      </c>
    </row>
    <row r="506" spans="1:2" x14ac:dyDescent="0.5">
      <c r="A506">
        <v>528.510986328125</v>
      </c>
      <c r="B506">
        <v>47.75</v>
      </c>
    </row>
    <row r="507" spans="1:2" x14ac:dyDescent="0.5">
      <c r="A507">
        <v>528.52099609375</v>
      </c>
      <c r="B507">
        <v>39.5</v>
      </c>
    </row>
    <row r="508" spans="1:2" x14ac:dyDescent="0.5">
      <c r="A508">
        <v>528.531005859375</v>
      </c>
      <c r="B508">
        <v>55</v>
      </c>
    </row>
    <row r="509" spans="1:2" x14ac:dyDescent="0.5">
      <c r="A509">
        <v>528.541015625</v>
      </c>
      <c r="B509">
        <v>60</v>
      </c>
    </row>
    <row r="510" spans="1:2" x14ac:dyDescent="0.5">
      <c r="A510">
        <v>528.552001953125</v>
      </c>
      <c r="B510">
        <v>54.25</v>
      </c>
    </row>
    <row r="511" spans="1:2" x14ac:dyDescent="0.5">
      <c r="A511">
        <v>528.56201171875</v>
      </c>
      <c r="B511">
        <v>48.75</v>
      </c>
    </row>
    <row r="512" spans="1:2" x14ac:dyDescent="0.5">
      <c r="A512">
        <v>528.572021484375</v>
      </c>
      <c r="B512">
        <v>55.75</v>
      </c>
    </row>
    <row r="513" spans="1:2" x14ac:dyDescent="0.5">
      <c r="A513">
        <v>528.58197021484375</v>
      </c>
      <c r="B513">
        <v>71.25</v>
      </c>
    </row>
    <row r="514" spans="1:2" x14ac:dyDescent="0.5">
      <c r="A514">
        <v>528.59197998046875</v>
      </c>
      <c r="B514">
        <v>73</v>
      </c>
    </row>
    <row r="515" spans="1:2" x14ac:dyDescent="0.5">
      <c r="A515">
        <v>528.60198974609375</v>
      </c>
      <c r="B515">
        <v>69.5</v>
      </c>
    </row>
    <row r="516" spans="1:2" x14ac:dyDescent="0.5">
      <c r="A516">
        <v>528.61199951171875</v>
      </c>
      <c r="B516">
        <v>71</v>
      </c>
    </row>
    <row r="517" spans="1:2" x14ac:dyDescent="0.5">
      <c r="A517">
        <v>528.62200927734375</v>
      </c>
      <c r="B517">
        <v>59</v>
      </c>
    </row>
    <row r="518" spans="1:2" x14ac:dyDescent="0.5">
      <c r="A518">
        <v>528.63201904296875</v>
      </c>
      <c r="B518">
        <v>53</v>
      </c>
    </row>
    <row r="519" spans="1:2" x14ac:dyDescent="0.5">
      <c r="A519">
        <v>528.64202880859375</v>
      </c>
      <c r="B519">
        <v>80.25</v>
      </c>
    </row>
    <row r="520" spans="1:2" x14ac:dyDescent="0.5">
      <c r="A520">
        <v>528.6519775390625</v>
      </c>
      <c r="B520">
        <v>131</v>
      </c>
    </row>
    <row r="521" spans="1:2" x14ac:dyDescent="0.5">
      <c r="A521">
        <v>528.6619873046875</v>
      </c>
      <c r="B521">
        <v>144.5</v>
      </c>
    </row>
    <row r="522" spans="1:2" x14ac:dyDescent="0.5">
      <c r="A522">
        <v>528.6719970703125</v>
      </c>
      <c r="B522">
        <v>97.75</v>
      </c>
    </row>
    <row r="523" spans="1:2" x14ac:dyDescent="0.5">
      <c r="A523">
        <v>528.6820068359375</v>
      </c>
      <c r="B523">
        <v>67</v>
      </c>
    </row>
    <row r="524" spans="1:2" x14ac:dyDescent="0.5">
      <c r="A524">
        <v>528.6920166015625</v>
      </c>
      <c r="B524">
        <v>63.25</v>
      </c>
    </row>
    <row r="525" spans="1:2" x14ac:dyDescent="0.5">
      <c r="A525">
        <v>528.7020263671875</v>
      </c>
      <c r="B525">
        <v>49.25</v>
      </c>
    </row>
    <row r="526" spans="1:2" x14ac:dyDescent="0.5">
      <c r="A526">
        <v>528.71197509765625</v>
      </c>
      <c r="B526">
        <v>35.5</v>
      </c>
    </row>
    <row r="527" spans="1:2" x14ac:dyDescent="0.5">
      <c r="A527">
        <v>528.72198486328125</v>
      </c>
      <c r="B527">
        <v>69.5</v>
      </c>
    </row>
    <row r="528" spans="1:2" x14ac:dyDescent="0.5">
      <c r="A528">
        <v>528.73199462890625</v>
      </c>
      <c r="B528">
        <v>143.80000305175781</v>
      </c>
    </row>
    <row r="529" spans="1:2" x14ac:dyDescent="0.5">
      <c r="A529">
        <v>528.74200439453125</v>
      </c>
      <c r="B529">
        <v>232.19999694824219</v>
      </c>
    </row>
    <row r="530" spans="1:2" x14ac:dyDescent="0.5">
      <c r="A530">
        <v>528.75201416015625</v>
      </c>
      <c r="B530">
        <v>368.79998779296875</v>
      </c>
    </row>
    <row r="531" spans="1:2" x14ac:dyDescent="0.5">
      <c r="A531">
        <v>528.76202392578125</v>
      </c>
      <c r="B531">
        <v>731</v>
      </c>
    </row>
    <row r="532" spans="1:2" x14ac:dyDescent="0.5">
      <c r="A532">
        <v>528.77197265625</v>
      </c>
      <c r="B532">
        <v>2048</v>
      </c>
    </row>
    <row r="533" spans="1:2" x14ac:dyDescent="0.5">
      <c r="A533">
        <v>528.781982421875</v>
      </c>
      <c r="B533">
        <v>5892</v>
      </c>
    </row>
    <row r="534" spans="1:2" x14ac:dyDescent="0.5">
      <c r="A534">
        <v>528.7919921875</v>
      </c>
      <c r="B534">
        <v>11510</v>
      </c>
    </row>
    <row r="535" spans="1:2" x14ac:dyDescent="0.5">
      <c r="A535">
        <v>528.802001953125</v>
      </c>
      <c r="B535">
        <v>13260</v>
      </c>
    </row>
    <row r="536" spans="1:2" x14ac:dyDescent="0.5">
      <c r="A536">
        <v>528.81201171875</v>
      </c>
      <c r="B536">
        <v>8844</v>
      </c>
    </row>
    <row r="537" spans="1:2" x14ac:dyDescent="0.5">
      <c r="A537">
        <v>528.822998046875</v>
      </c>
      <c r="B537">
        <v>3629</v>
      </c>
    </row>
    <row r="538" spans="1:2" x14ac:dyDescent="0.5">
      <c r="A538">
        <v>528.8330078125</v>
      </c>
      <c r="B538">
        <v>1288</v>
      </c>
    </row>
    <row r="539" spans="1:2" x14ac:dyDescent="0.5">
      <c r="A539">
        <v>528.843017578125</v>
      </c>
      <c r="B539">
        <v>709.79998779296875</v>
      </c>
    </row>
    <row r="540" spans="1:2" x14ac:dyDescent="0.5">
      <c r="A540">
        <v>528.85302734375</v>
      </c>
      <c r="B540">
        <v>555</v>
      </c>
    </row>
    <row r="541" spans="1:2" x14ac:dyDescent="0.5">
      <c r="A541">
        <v>528.86297607421875</v>
      </c>
      <c r="B541">
        <v>420.70001220703125</v>
      </c>
    </row>
    <row r="542" spans="1:2" x14ac:dyDescent="0.5">
      <c r="A542">
        <v>528.87298583984375</v>
      </c>
      <c r="B542">
        <v>264.5</v>
      </c>
    </row>
    <row r="543" spans="1:2" x14ac:dyDescent="0.5">
      <c r="A543">
        <v>528.88299560546875</v>
      </c>
      <c r="B543">
        <v>165.5</v>
      </c>
    </row>
    <row r="544" spans="1:2" x14ac:dyDescent="0.5">
      <c r="A544">
        <v>528.89300537109375</v>
      </c>
      <c r="B544">
        <v>127.5</v>
      </c>
    </row>
    <row r="545" spans="1:2" x14ac:dyDescent="0.5">
      <c r="A545">
        <v>528.90301513671875</v>
      </c>
      <c r="B545">
        <v>102.30000305175781</v>
      </c>
    </row>
    <row r="546" spans="1:2" x14ac:dyDescent="0.5">
      <c r="A546">
        <v>528.91302490234375</v>
      </c>
      <c r="B546">
        <v>74.5</v>
      </c>
    </row>
    <row r="547" spans="1:2" x14ac:dyDescent="0.5">
      <c r="A547">
        <v>528.9229736328125</v>
      </c>
      <c r="B547">
        <v>53</v>
      </c>
    </row>
    <row r="548" spans="1:2" x14ac:dyDescent="0.5">
      <c r="A548">
        <v>528.9329833984375</v>
      </c>
      <c r="B548">
        <v>67.5</v>
      </c>
    </row>
    <row r="549" spans="1:2" x14ac:dyDescent="0.5">
      <c r="A549">
        <v>528.9429931640625</v>
      </c>
      <c r="B549">
        <v>124.80000305175781</v>
      </c>
    </row>
    <row r="550" spans="1:2" x14ac:dyDescent="0.5">
      <c r="A550">
        <v>528.9530029296875</v>
      </c>
      <c r="B550">
        <v>150.80000305175781</v>
      </c>
    </row>
    <row r="551" spans="1:2" x14ac:dyDescent="0.5">
      <c r="A551">
        <v>528.9630126953125</v>
      </c>
      <c r="B551">
        <v>111.30000305175781</v>
      </c>
    </row>
    <row r="552" spans="1:2" x14ac:dyDescent="0.5">
      <c r="A552">
        <v>528.9730224609375</v>
      </c>
      <c r="B552">
        <v>84.75</v>
      </c>
    </row>
    <row r="553" spans="1:2" x14ac:dyDescent="0.5">
      <c r="A553">
        <v>528.98297119140625</v>
      </c>
      <c r="B553">
        <v>77.5</v>
      </c>
    </row>
    <row r="554" spans="1:2" x14ac:dyDescent="0.5">
      <c r="A554">
        <v>528.99298095703125</v>
      </c>
      <c r="B554">
        <v>71.75</v>
      </c>
    </row>
    <row r="555" spans="1:2" x14ac:dyDescent="0.5">
      <c r="A555">
        <v>529.00299072265625</v>
      </c>
      <c r="B555">
        <v>77.5</v>
      </c>
    </row>
    <row r="556" spans="1:2" x14ac:dyDescent="0.5">
      <c r="A556">
        <v>529.01300048828125</v>
      </c>
      <c r="B556">
        <v>74.25</v>
      </c>
    </row>
    <row r="557" spans="1:2" x14ac:dyDescent="0.5">
      <c r="A557">
        <v>529.02301025390625</v>
      </c>
      <c r="B557">
        <v>63.75</v>
      </c>
    </row>
    <row r="558" spans="1:2" x14ac:dyDescent="0.5">
      <c r="A558">
        <v>529.03302001953125</v>
      </c>
      <c r="B558">
        <v>89.25</v>
      </c>
    </row>
    <row r="559" spans="1:2" x14ac:dyDescent="0.5">
      <c r="A559">
        <v>529.04302978515625</v>
      </c>
      <c r="B559">
        <v>128</v>
      </c>
    </row>
    <row r="560" spans="1:2" x14ac:dyDescent="0.5">
      <c r="A560">
        <v>529.052978515625</v>
      </c>
      <c r="B560">
        <v>121.19999694824219</v>
      </c>
    </row>
    <row r="561" spans="1:2" x14ac:dyDescent="0.5">
      <c r="A561">
        <v>529.06298828125</v>
      </c>
      <c r="B561">
        <v>105</v>
      </c>
    </row>
    <row r="562" spans="1:2" x14ac:dyDescent="0.5">
      <c r="A562">
        <v>529.072998046875</v>
      </c>
      <c r="B562">
        <v>85.5</v>
      </c>
    </row>
    <row r="563" spans="1:2" x14ac:dyDescent="0.5">
      <c r="A563">
        <v>529.0830078125</v>
      </c>
      <c r="B563">
        <v>51.75</v>
      </c>
    </row>
    <row r="564" spans="1:2" x14ac:dyDescent="0.5">
      <c r="A564">
        <v>529.093994140625</v>
      </c>
      <c r="B564">
        <v>27.5</v>
      </c>
    </row>
    <row r="565" spans="1:2" x14ac:dyDescent="0.5">
      <c r="A565">
        <v>529.10400390625</v>
      </c>
      <c r="B565">
        <v>24.75</v>
      </c>
    </row>
    <row r="566" spans="1:2" x14ac:dyDescent="0.5">
      <c r="A566">
        <v>529.114013671875</v>
      </c>
      <c r="B566">
        <v>45.25</v>
      </c>
    </row>
    <row r="567" spans="1:2" x14ac:dyDescent="0.5">
      <c r="A567">
        <v>529.1240234375</v>
      </c>
      <c r="B567">
        <v>57.5</v>
      </c>
    </row>
    <row r="568" spans="1:2" x14ac:dyDescent="0.5">
      <c r="A568">
        <v>529.13397216796875</v>
      </c>
      <c r="B568">
        <v>48.75</v>
      </c>
    </row>
    <row r="569" spans="1:2" x14ac:dyDescent="0.5">
      <c r="A569">
        <v>529.14398193359375</v>
      </c>
      <c r="B569">
        <v>60.5</v>
      </c>
    </row>
    <row r="570" spans="1:2" x14ac:dyDescent="0.5">
      <c r="A570">
        <v>529.15399169921875</v>
      </c>
      <c r="B570">
        <v>89</v>
      </c>
    </row>
    <row r="571" spans="1:2" x14ac:dyDescent="0.5">
      <c r="A571">
        <v>529.16400146484375</v>
      </c>
      <c r="B571">
        <v>75.75</v>
      </c>
    </row>
    <row r="572" spans="1:2" x14ac:dyDescent="0.5">
      <c r="A572">
        <v>529.17401123046875</v>
      </c>
      <c r="B572">
        <v>39.25</v>
      </c>
    </row>
    <row r="573" spans="1:2" x14ac:dyDescent="0.5">
      <c r="A573">
        <v>529.18402099609375</v>
      </c>
      <c r="B573">
        <v>23</v>
      </c>
    </row>
    <row r="574" spans="1:2" x14ac:dyDescent="0.5">
      <c r="A574">
        <v>529.1939697265625</v>
      </c>
      <c r="B574">
        <v>42</v>
      </c>
    </row>
    <row r="575" spans="1:2" x14ac:dyDescent="0.5">
      <c r="A575">
        <v>529.2039794921875</v>
      </c>
      <c r="B575">
        <v>96.75</v>
      </c>
    </row>
    <row r="576" spans="1:2" x14ac:dyDescent="0.5">
      <c r="A576">
        <v>529.2139892578125</v>
      </c>
      <c r="B576">
        <v>121.19999694824219</v>
      </c>
    </row>
    <row r="577" spans="1:2" x14ac:dyDescent="0.5">
      <c r="A577">
        <v>529.2239990234375</v>
      </c>
      <c r="B577">
        <v>118.30000305175781</v>
      </c>
    </row>
    <row r="578" spans="1:2" x14ac:dyDescent="0.5">
      <c r="A578">
        <v>529.2340087890625</v>
      </c>
      <c r="B578">
        <v>133</v>
      </c>
    </row>
    <row r="579" spans="1:2" x14ac:dyDescent="0.5">
      <c r="A579">
        <v>529.2440185546875</v>
      </c>
      <c r="B579">
        <v>119</v>
      </c>
    </row>
    <row r="580" spans="1:2" x14ac:dyDescent="0.5">
      <c r="A580">
        <v>529.2540283203125</v>
      </c>
      <c r="B580">
        <v>95</v>
      </c>
    </row>
    <row r="581" spans="1:2" x14ac:dyDescent="0.5">
      <c r="A581">
        <v>529.26397705078125</v>
      </c>
      <c r="B581">
        <v>150.5</v>
      </c>
    </row>
    <row r="582" spans="1:2" x14ac:dyDescent="0.5">
      <c r="A582">
        <v>529.27398681640625</v>
      </c>
      <c r="B582">
        <v>569</v>
      </c>
    </row>
    <row r="583" spans="1:2" x14ac:dyDescent="0.5">
      <c r="A583">
        <v>529.28399658203125</v>
      </c>
      <c r="B583">
        <v>1692</v>
      </c>
    </row>
    <row r="584" spans="1:2" x14ac:dyDescent="0.5">
      <c r="A584">
        <v>529.29400634765625</v>
      </c>
      <c r="B584">
        <v>2939</v>
      </c>
    </row>
  </sheetData>
  <sheetProtection sheet="1" objects="1" scenarios="1" formatCells="0"/>
  <sortState xmlns:xlrd2="http://schemas.microsoft.com/office/spreadsheetml/2017/richdata2" ref="A1:B584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81.75</v>
      </c>
      <c r="C1" s="2" t="s">
        <v>21</v>
      </c>
      <c r="D1">
        <v>523.7750244140625</v>
      </c>
      <c r="E1">
        <v>75890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0.24758777277334237</v>
      </c>
      <c r="M1">
        <f>I$7*(L$1*J1) + $I$4</f>
        <v>59726.481621024104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5.3296850373077485E-2</v>
      </c>
      <c r="O1">
        <f>I$10*(N$1*J1) + $I$4</f>
        <v>16163.512643675742</v>
      </c>
      <c r="P1">
        <f>IF(ISNUMBER(D1),SUM(M1,O1)-$I$4,"")</f>
        <v>75889.994264699839</v>
      </c>
      <c r="Q1">
        <f>IF(ISNUMBER(P1),P1-E1,"")</f>
        <v>-5.7353001611772925E-3</v>
      </c>
      <c r="R1">
        <f>IF(ISNUMBER(P1),Q1*Q1,"")</f>
        <v>3.2893667938800276E-5</v>
      </c>
      <c r="S1">
        <f>IF(ISNUMBER(P1),((IF(P1&gt;E1,I$5*(P1-E1),P1-E1)))^2,"")</f>
        <v>3.2893667938800276E-5</v>
      </c>
      <c r="T1">
        <f>IF(ISNUMBER(P1),(M1*D1),"")</f>
        <v>31283239.369217955</v>
      </c>
    </row>
    <row r="2" spans="1:20" ht="14.7" thickTop="1" x14ac:dyDescent="0.5">
      <c r="A2">
        <v>523.44500732421875</v>
      </c>
      <c r="B2">
        <v>65.5</v>
      </c>
      <c r="C2" s="2" t="s">
        <v>22</v>
      </c>
      <c r="D2">
        <v>524.27398681640625</v>
      </c>
      <c r="E2">
        <v>246700</v>
      </c>
      <c r="F2" s="3" t="s">
        <v>25</v>
      </c>
      <c r="G2" s="4">
        <v>2.7618408203125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0.55074631877863089</v>
      </c>
      <c r="M2">
        <f>I$7*((L$1*J2)+(L$2*J1)) + $I$4</f>
        <v>168751.47001617894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0.2249948157183036</v>
      </c>
      <c r="O2">
        <f>I$10*((N$1*J2)+(N$2*J1)) + $I$4</f>
        <v>77948.479681299243</v>
      </c>
      <c r="P2">
        <f t="shared" ref="P2:P30" si="3">IF(ISNUMBER(D2),SUM(M2,O2)-$I$4,"")</f>
        <v>246699.94969747818</v>
      </c>
      <c r="Q2">
        <f t="shared" ref="Q2:Q30" si="4">IF(ISNUMBER(P2),P2-E2,"")</f>
        <v>-5.0302521820412949E-2</v>
      </c>
      <c r="R2">
        <f t="shared" ref="R2:R30" si="5">IF(ISNUMBER(P2),Q2*Q2,"")</f>
        <v>2.530343701493121E-3</v>
      </c>
      <c r="S2">
        <f t="shared" ref="S2:S30" si="6">IF(ISNUMBER(P2),((IF(P2&gt;E2,I$5*(P2-E2),P2-E2)))^2,"")</f>
        <v>2.530343701493121E-3</v>
      </c>
      <c r="T2">
        <f t="shared" ref="T2:T30" si="7">IF(ISNUMBER(P2),(M2*D2),"")</f>
        <v>88472005.966511369</v>
      </c>
    </row>
    <row r="3" spans="1:20" x14ac:dyDescent="0.5">
      <c r="A3">
        <v>523.45501708984375</v>
      </c>
      <c r="B3">
        <v>85.75</v>
      </c>
      <c r="D3">
        <v>524.77398681640625</v>
      </c>
      <c r="E3">
        <v>302100</v>
      </c>
      <c r="F3" s="7" t="s">
        <v>19</v>
      </c>
      <c r="G3" s="8">
        <f>IF(ISBLANK(G2),"",$G$2*$G$6)</f>
        <v>5.523681640625</v>
      </c>
      <c r="H3" s="21" t="s">
        <v>435</v>
      </c>
      <c r="I3" s="21">
        <v>1.60599355852838</v>
      </c>
      <c r="J3">
        <f>'hidden params'!J3</f>
        <v>0.20220994369181175</v>
      </c>
      <c r="K3">
        <f t="shared" si="0"/>
        <v>2</v>
      </c>
      <c r="L3">
        <f t="shared" si="1"/>
        <v>0.23113633680137741</v>
      </c>
      <c r="M3">
        <f>I$7*((L$1*J3)+(L$2*J2)+(L$3*J1)) + $I$4</f>
        <v>147677.20683978996</v>
      </c>
      <c r="N3">
        <f t="shared" si="2"/>
        <v>0.36320344910218183</v>
      </c>
      <c r="O3">
        <f>I$10*((N$1*J3)+(N$2*J2)+(N$3*J1)) + $I$4</f>
        <v>154424.5062560974</v>
      </c>
      <c r="P3">
        <f t="shared" si="3"/>
        <v>302101.71309588733</v>
      </c>
      <c r="Q3">
        <f t="shared" si="4"/>
        <v>1.713095887331292</v>
      </c>
      <c r="R3">
        <f t="shared" si="5"/>
        <v>2.9346975191913867</v>
      </c>
      <c r="S3">
        <f t="shared" si="6"/>
        <v>2.9346975191913867</v>
      </c>
      <c r="T3">
        <f t="shared" si="7"/>
        <v>77497156.595227629</v>
      </c>
    </row>
    <row r="4" spans="1:20" x14ac:dyDescent="0.5">
      <c r="A4">
        <v>523.46502685546875</v>
      </c>
      <c r="B4">
        <v>82.5</v>
      </c>
      <c r="D4">
        <v>525.28497314453125</v>
      </c>
      <c r="E4">
        <v>226200</v>
      </c>
      <c r="F4" s="5" t="s">
        <v>26</v>
      </c>
      <c r="G4" s="6">
        <v>524.89056396484375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63311.603683649118</v>
      </c>
      <c r="N4">
        <f t="shared" si="2"/>
        <v>0.27065417664971347</v>
      </c>
      <c r="O4">
        <f>I$10*((N$1*J4)+(N$2*J3)+(N$3*J2)+(N$4*J1)) + $I$4</f>
        <v>162870.37100302943</v>
      </c>
      <c r="P4">
        <f t="shared" si="3"/>
        <v>226181.97468667856</v>
      </c>
      <c r="Q4">
        <f t="shared" si="4"/>
        <v>-18.025313321442809</v>
      </c>
      <c r="R4">
        <f t="shared" si="5"/>
        <v>324.91192033618358</v>
      </c>
      <c r="S4">
        <f t="shared" si="6"/>
        <v>324.91192033618358</v>
      </c>
      <c r="T4">
        <f t="shared" si="7"/>
        <v>33256634.040702835</v>
      </c>
    </row>
    <row r="5" spans="1:20" ht="14.7" thickBot="1" x14ac:dyDescent="0.55000000000000004">
      <c r="A5">
        <v>523.4749755859375</v>
      </c>
      <c r="B5">
        <v>101</v>
      </c>
      <c r="D5">
        <v>525.78497314453125</v>
      </c>
      <c r="E5">
        <v>118900</v>
      </c>
      <c r="F5" s="9" t="s">
        <v>27</v>
      </c>
      <c r="G5" s="10">
        <f>($G$4-1.00794)*$G$6</f>
        <v>1047.7652479296876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18382.03685479144</v>
      </c>
      <c r="N5">
        <f t="shared" si="2"/>
        <v>8.4076510984871955E-2</v>
      </c>
      <c r="O5">
        <f>I$10*((N$1*J5)+(N$2*J4)+(N$3*J3)+(N$4*J2)+(N$5*J1)) + $I$4</f>
        <v>100610.78023592038</v>
      </c>
      <c r="P5">
        <f t="shared" si="3"/>
        <v>118992.81709071182</v>
      </c>
      <c r="Q5">
        <f t="shared" si="4"/>
        <v>92.81709071181831</v>
      </c>
      <c r="R5">
        <f t="shared" si="5"/>
        <v>8615.0123282059085</v>
      </c>
      <c r="S5">
        <f t="shared" si="6"/>
        <v>8615.0123282059085</v>
      </c>
      <c r="T5">
        <f t="shared" si="7"/>
        <v>9664998.7540383004</v>
      </c>
    </row>
    <row r="6" spans="1:20" ht="14.7" thickTop="1" x14ac:dyDescent="0.5">
      <c r="A6">
        <v>523.4849853515625</v>
      </c>
      <c r="B6">
        <v>164.30000305175781</v>
      </c>
      <c r="D6">
        <v>526.2860107421875</v>
      </c>
      <c r="E6">
        <v>43550</v>
      </c>
      <c r="F6" t="s">
        <v>28</v>
      </c>
      <c r="G6">
        <v>2</v>
      </c>
      <c r="H6" t="s">
        <v>437</v>
      </c>
      <c r="I6">
        <f>SUM(S1:S30)</f>
        <v>7483108.2135462724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4107.0523641886039</v>
      </c>
      <c r="N6">
        <f t="shared" si="2"/>
        <v>4.1967006278298569E-3</v>
      </c>
      <c r="O6">
        <f>I$10*((N$1*J6)+(N$2*J5)+(N$3*J4)+(N$4*J3)+(N$5*J2)+(N$6*J1)) + $I$4</f>
        <v>39290.593361206709</v>
      </c>
      <c r="P6">
        <f t="shared" si="3"/>
        <v>43397.645725395312</v>
      </c>
      <c r="Q6">
        <f t="shared" si="4"/>
        <v>-152.35427460468782</v>
      </c>
      <c r="R6">
        <f t="shared" si="5"/>
        <v>23211.824990320623</v>
      </c>
      <c r="S6">
        <f t="shared" si="6"/>
        <v>23211.824990320623</v>
      </c>
      <c r="T6">
        <f t="shared" si="7"/>
        <v>2161484.2046580901</v>
      </c>
    </row>
    <row r="7" spans="1:20" x14ac:dyDescent="0.5">
      <c r="A7">
        <v>523.4949951171875</v>
      </c>
      <c r="B7">
        <v>191.30000305175781</v>
      </c>
      <c r="D7">
        <v>526.7860107421875</v>
      </c>
      <c r="E7">
        <v>12540</v>
      </c>
      <c r="F7" t="s">
        <v>29</v>
      </c>
      <c r="G7" s="11">
        <v>0.10000000149011612</v>
      </c>
      <c r="H7" s="21" t="s">
        <v>438</v>
      </c>
      <c r="I7" s="21">
        <v>241233.56719922324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754.49524571581833</v>
      </c>
      <c r="N7">
        <f t="shared" si="2"/>
        <v>0</v>
      </c>
      <c r="O7">
        <f>I$10*((N$1*J7)+(N$2*J6)+(N$3*J5)+(N$4*J4)+(N$5*J3)+(N$6*J2)+(N$7*J1)) + $I$4</f>
        <v>11122.714884122355</v>
      </c>
      <c r="P7">
        <f t="shared" si="3"/>
        <v>11877.210129838173</v>
      </c>
      <c r="Q7">
        <f t="shared" si="4"/>
        <v>-662.78987016182691</v>
      </c>
      <c r="R7">
        <f t="shared" si="5"/>
        <v>439290.41198913136</v>
      </c>
      <c r="S7">
        <f t="shared" si="6"/>
        <v>439290.41198913136</v>
      </c>
      <c r="T7">
        <f t="shared" si="7"/>
        <v>397457.54061458248</v>
      </c>
    </row>
    <row r="8" spans="1:20" x14ac:dyDescent="0.5">
      <c r="A8">
        <v>523.5050048828125</v>
      </c>
      <c r="B8">
        <v>152</v>
      </c>
      <c r="D8">
        <f>D7 + (1/$G$6)</f>
        <v>527.2860107421875</v>
      </c>
      <c r="E8">
        <v>0</v>
      </c>
      <c r="F8" t="s">
        <v>30</v>
      </c>
      <c r="G8" s="11">
        <v>2.9999999329447746E-2</v>
      </c>
      <c r="H8" s="21" t="s">
        <v>439</v>
      </c>
      <c r="I8" s="21">
        <v>0.58072895579201944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118.58280024688251</v>
      </c>
      <c r="N8">
        <f t="shared" si="2"/>
        <v>0</v>
      </c>
      <c r="O8">
        <f>I$10*((N$1*J8)+(N$2*J7)+(N$3*J6)+(N$4*J5)+(N$5*J4)+(N$6*J3)+(N$7*J2)+(N$8*J1)) + $I$4</f>
        <v>2484.7995704702248</v>
      </c>
      <c r="P8">
        <f t="shared" si="3"/>
        <v>2603.3823707171073</v>
      </c>
      <c r="Q8">
        <f t="shared" si="4"/>
        <v>2603.3823707171073</v>
      </c>
      <c r="R8">
        <f t="shared" si="5"/>
        <v>6777599.7681606254</v>
      </c>
      <c r="S8">
        <f t="shared" si="6"/>
        <v>6777599.7681606254</v>
      </c>
      <c r="T8">
        <f t="shared" si="7"/>
        <v>62527.051684816368</v>
      </c>
    </row>
    <row r="9" spans="1:20" x14ac:dyDescent="0.5">
      <c r="A9">
        <v>523.5150146484375</v>
      </c>
      <c r="B9">
        <v>111</v>
      </c>
      <c r="D9">
        <f>D8 + (1/$G$6)</f>
        <v>527.7860107421875</v>
      </c>
      <c r="E9">
        <v>0</v>
      </c>
      <c r="F9" t="s">
        <v>31</v>
      </c>
      <c r="G9">
        <v>6</v>
      </c>
      <c r="H9" t="s">
        <v>445</v>
      </c>
      <c r="I9">
        <f>I3*I8</f>
        <v>0.93264696225289556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16.366611373553948</v>
      </c>
      <c r="N9">
        <f t="shared" si="2"/>
        <v>0</v>
      </c>
      <c r="O9">
        <f>I$10*((N$1*J9)+(N$2*J8)+(N$3*J7)+(N$4*J6)+(N$5*J5)+(N$6*J4)+(N$7*J3)+(N$8*J2)+(N$9*J1)) + $I$4</f>
        <v>461.4699138082982</v>
      </c>
      <c r="P9">
        <f t="shared" si="3"/>
        <v>477.83652518185215</v>
      </c>
      <c r="Q9">
        <f t="shared" si="4"/>
        <v>477.83652518185215</v>
      </c>
      <c r="R9">
        <f t="shared" si="5"/>
        <v>228327.74479786682</v>
      </c>
      <c r="S9">
        <f t="shared" si="6"/>
        <v>228327.74479786682</v>
      </c>
      <c r="T9">
        <f t="shared" si="7"/>
        <v>8638.0685262157513</v>
      </c>
    </row>
    <row r="10" spans="1:20" x14ac:dyDescent="0.5">
      <c r="A10">
        <v>523.5250244140625</v>
      </c>
      <c r="B10">
        <v>125.5</v>
      </c>
      <c r="D10">
        <f>D9 + (1/$G$6)</f>
        <v>528.2860107421875</v>
      </c>
      <c r="E10">
        <v>0</v>
      </c>
      <c r="F10" s="2" t="s">
        <v>22</v>
      </c>
      <c r="G10">
        <v>523.7392578125</v>
      </c>
      <c r="H10" s="22" t="s">
        <v>454</v>
      </c>
      <c r="I10" s="22">
        <v>303273.31785145454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2.0202510296068721</v>
      </c>
      <c r="N10">
        <f t="shared" si="2"/>
        <v>0</v>
      </c>
      <c r="O10">
        <f>I$10*((N1*J$10)+(N2*J$9)+(N3*J$8)+(N4*J$7)+(N5*J$6)+(N6*J$5)+(N7*J$4)+(N8*J$3)+(N9*J$2)+(N10*J$1)) + $I$4</f>
        <v>73.713506958688967</v>
      </c>
      <c r="P10">
        <f t="shared" si="3"/>
        <v>75.733757988295835</v>
      </c>
      <c r="Q10">
        <f t="shared" si="4"/>
        <v>75.733757988295835</v>
      </c>
      <c r="R10">
        <f t="shared" si="5"/>
        <v>5735.6020990297629</v>
      </c>
      <c r="S10">
        <f t="shared" si="6"/>
        <v>5735.6020990297629</v>
      </c>
      <c r="T10">
        <f t="shared" si="7"/>
        <v>1067.2703571288114</v>
      </c>
    </row>
    <row r="11" spans="1:20" x14ac:dyDescent="0.5">
      <c r="A11">
        <v>523.53497314453125</v>
      </c>
      <c r="B11">
        <v>169.19999694824219</v>
      </c>
      <c r="E11">
        <v>0</v>
      </c>
      <c r="F11" s="2" t="s">
        <v>32</v>
      </c>
      <c r="G11">
        <v>526.5010986328125</v>
      </c>
      <c r="H11" s="22" t="s">
        <v>455</v>
      </c>
      <c r="I11" s="22">
        <v>0.49824160522338917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0.22411592025709848</v>
      </c>
      <c r="N11">
        <f t="shared" si="2"/>
        <v>0</v>
      </c>
      <c r="O11">
        <f t="shared" ref="O11:O30" si="9">I$10*((N2*J$10)+(N3*J$9)+(N4*J$8)+(N5*J$7)+(N6*J$6)+(N7*J$5)+(N8*J$4)+(N9*J$3)+(N10*J$2)+(N11*J$1)) + $I$4</f>
        <v>10.367935478562551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523.54498291015625</v>
      </c>
      <c r="B12">
        <v>171.5</v>
      </c>
      <c r="E12">
        <v>0</v>
      </c>
      <c r="F12" t="s">
        <v>33</v>
      </c>
      <c r="G12" t="s">
        <v>34</v>
      </c>
      <c r="H12" t="s">
        <v>459</v>
      </c>
      <c r="I12">
        <f>I11*I22</f>
        <v>2.1181934162642846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1.8709860006331399E-2</v>
      </c>
      <c r="N12">
        <f t="shared" si="2"/>
        <v>0</v>
      </c>
      <c r="O12">
        <f t="shared" si="9"/>
        <v>1.3040035937638601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523.55499267578125</v>
      </c>
      <c r="B13">
        <v>173.19999694824219</v>
      </c>
      <c r="E13">
        <v>0</v>
      </c>
      <c r="F13">
        <v>30210</v>
      </c>
      <c r="H13" s="23"/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0</v>
      </c>
      <c r="N13">
        <f t="shared" si="2"/>
        <v>0</v>
      </c>
      <c r="O13">
        <f t="shared" si="9"/>
        <v>0.14553715662377645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211.80000305175781</v>
      </c>
      <c r="E14">
        <v>0</v>
      </c>
      <c r="F14">
        <v>30210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1.2654167801852004E-2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217.80000305175781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4.2707757237802339E-4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164.80000305175781</v>
      </c>
      <c r="E16">
        <v>0</v>
      </c>
      <c r="F16">
        <v>9102990.5760343596</v>
      </c>
      <c r="H16" t="s">
        <v>456</v>
      </c>
      <c r="I16">
        <f>I7/(I7+I10)</f>
        <v>0.44303125235371704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120.5</v>
      </c>
      <c r="E17">
        <v>0</v>
      </c>
      <c r="F17">
        <v>7483108.2135462724</v>
      </c>
      <c r="H17" t="s">
        <v>457</v>
      </c>
      <c r="I17">
        <f>I10/(I10+I7)</f>
        <v>0.5569687476462829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125.5</v>
      </c>
      <c r="E18">
        <v>0</v>
      </c>
      <c r="F18">
        <v>7483108.2135462798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163.5</v>
      </c>
      <c r="E19">
        <v>0</v>
      </c>
      <c r="H19" t="s">
        <v>444</v>
      </c>
      <c r="I19">
        <v>8839.2210460534861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191.30000305175781</v>
      </c>
      <c r="E20">
        <v>0</v>
      </c>
      <c r="F20">
        <v>0.58072895579201944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202</v>
      </c>
      <c r="E21">
        <v>0</v>
      </c>
      <c r="F21">
        <v>0.49824160522338917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264</v>
      </c>
      <c r="E22">
        <v>0</v>
      </c>
      <c r="F22">
        <v>241233.56719922324</v>
      </c>
      <c r="H22" s="22" t="s">
        <v>458</v>
      </c>
      <c r="I22" s="22">
        <v>4.2513378932186559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341</v>
      </c>
      <c r="E23">
        <v>0</v>
      </c>
      <c r="F23">
        <v>1.60599355852838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383.5</v>
      </c>
      <c r="E24">
        <v>0</v>
      </c>
      <c r="F24">
        <v>4.2513378932186559</v>
      </c>
      <c r="H24" t="s">
        <v>446</v>
      </c>
      <c r="I24">
        <v>151061664.80831891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355.29998779296875</v>
      </c>
      <c r="E25">
        <v>0</v>
      </c>
      <c r="H25" t="s">
        <v>452</v>
      </c>
      <c r="I25">
        <v>151061664.80838045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287</v>
      </c>
      <c r="E26">
        <v>0</v>
      </c>
      <c r="H26" t="s">
        <v>453</v>
      </c>
      <c r="I26">
        <v>5.5011296807666241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299.29998779296875</v>
      </c>
      <c r="E27">
        <v>0</v>
      </c>
      <c r="H27" t="s">
        <v>474</v>
      </c>
      <c r="I27">
        <f xml:space="preserve"> 1 + 1.5*EXP(-(I22 * 0.000239 * I19))</f>
        <v>1.0001886154884949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312.70001220703125</v>
      </c>
      <c r="E28">
        <v>0</v>
      </c>
      <c r="H28" t="s">
        <v>473</v>
      </c>
      <c r="I28">
        <f>(2^0.5)*(ABS((I3*I8)-I22*I11))/((((I3*I8*(1-I8))+(I22*I11*(1-I11))))^0.5)</f>
        <v>1.3905073737791964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277.70001220703125</v>
      </c>
      <c r="H29" t="s">
        <v>475</v>
      </c>
      <c r="I29">
        <f>(I24-I25)/I25</f>
        <v>-4.0739519062401238E-13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347</v>
      </c>
      <c r="H30" t="s">
        <v>476</v>
      </c>
      <c r="I30">
        <f>(I25-I6)/I6</f>
        <v>19.187021288148895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919</v>
      </c>
      <c r="H31" t="s">
        <v>477</v>
      </c>
      <c r="I31">
        <f>(0.25* 0.0058*I22*I19)*EXP(-((I17-0.5)^2)/(2*((0.174318)^2)))</f>
        <v>51.655355428372559</v>
      </c>
    </row>
    <row r="32" spans="1:20" x14ac:dyDescent="0.5">
      <c r="A32">
        <v>523.7449951171875</v>
      </c>
      <c r="B32">
        <v>5383</v>
      </c>
      <c r="H32" t="s">
        <v>500</v>
      </c>
      <c r="I32">
        <f xml:space="preserve"> ($R$69 / 100)^-1</f>
        <v>4.0251245965341642</v>
      </c>
    </row>
    <row r="33" spans="1:9" x14ac:dyDescent="0.5">
      <c r="A33">
        <v>523.7550048828125</v>
      </c>
      <c r="B33">
        <v>25760</v>
      </c>
      <c r="F33">
        <v>12540</v>
      </c>
      <c r="H33" t="s">
        <v>501</v>
      </c>
      <c r="I33">
        <f xml:space="preserve"> ($R$72 / 100)^-1</f>
        <v>4.9999445743040303</v>
      </c>
    </row>
    <row r="34" spans="1:9" x14ac:dyDescent="0.5">
      <c r="A34">
        <v>523.7650146484375</v>
      </c>
      <c r="B34">
        <v>63110</v>
      </c>
    </row>
    <row r="35" spans="1:9" ht="14.7" thickBot="1" x14ac:dyDescent="0.55000000000000004">
      <c r="A35">
        <v>523.7750244140625</v>
      </c>
      <c r="B35">
        <v>75890</v>
      </c>
    </row>
    <row r="36" spans="1:9" x14ac:dyDescent="0.5">
      <c r="A36">
        <v>523.78497314453125</v>
      </c>
      <c r="B36">
        <v>44100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12010</v>
      </c>
      <c r="G37" s="13" t="s">
        <v>462</v>
      </c>
      <c r="H37">
        <f>AVERAGE(K101:K110)</f>
        <v>1.1050957859396924</v>
      </c>
      <c r="I37" s="19">
        <f>STDEV(K101:K110)</f>
        <v>0.19446068655476806</v>
      </c>
    </row>
    <row r="38" spans="1:9" x14ac:dyDescent="0.5">
      <c r="A38">
        <v>523.80499267578125</v>
      </c>
      <c r="B38">
        <v>2279</v>
      </c>
      <c r="G38" s="13" t="s">
        <v>464</v>
      </c>
      <c r="H38">
        <f>AVERAGE(M101:M110)</f>
        <v>2.7294489288394108</v>
      </c>
      <c r="I38" s="19">
        <f>STDEV(M101:M110)</f>
        <v>0.45616155405114367</v>
      </c>
    </row>
    <row r="39" spans="1:9" x14ac:dyDescent="0.5">
      <c r="A39">
        <v>523.81500244140625</v>
      </c>
      <c r="B39">
        <v>880.29998779296875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784</v>
      </c>
      <c r="G40" s="13" t="s">
        <v>509</v>
      </c>
      <c r="H40">
        <f>AVERAGE(Q101:Q110)</f>
        <v>0.68187202707650185</v>
      </c>
      <c r="I40" s="19">
        <f>STDEV(Q101:Q110)</f>
        <v>0.14577519794248617</v>
      </c>
    </row>
    <row r="41" spans="1:9" x14ac:dyDescent="0.5">
      <c r="A41">
        <v>523.83502197265625</v>
      </c>
      <c r="B41">
        <v>855</v>
      </c>
      <c r="G41" s="13" t="s">
        <v>510</v>
      </c>
      <c r="H41">
        <f>AVERAGE(R101:R110)</f>
        <v>0.3181279729234982</v>
      </c>
      <c r="I41" s="19">
        <f>STDEV(R101:R110)</f>
        <v>0.14577519794248653</v>
      </c>
    </row>
    <row r="42" spans="1:9" ht="14.7" thickBot="1" x14ac:dyDescent="0.55000000000000004">
      <c r="A42">
        <v>523.844970703125</v>
      </c>
      <c r="B42">
        <v>803.70001220703125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573</v>
      </c>
      <c r="F43">
        <v>82.764090810728462</v>
      </c>
    </row>
    <row r="44" spans="1:9" x14ac:dyDescent="0.5">
      <c r="A44">
        <v>523.864990234375</v>
      </c>
      <c r="B44">
        <v>397</v>
      </c>
      <c r="F44">
        <f xml:space="preserve"> $F$51 / 2</f>
        <v>82.764090810728462</v>
      </c>
    </row>
    <row r="45" spans="1:9" x14ac:dyDescent="0.5">
      <c r="A45">
        <v>523.875</v>
      </c>
      <c r="B45">
        <v>338.79998779296875</v>
      </c>
    </row>
    <row r="46" spans="1:9" x14ac:dyDescent="0.5">
      <c r="A46">
        <v>523.885009765625</v>
      </c>
      <c r="B46">
        <v>247.30000305175781</v>
      </c>
    </row>
    <row r="47" spans="1:9" x14ac:dyDescent="0.5">
      <c r="A47">
        <v>523.89501953125</v>
      </c>
      <c r="B47">
        <v>203</v>
      </c>
    </row>
    <row r="48" spans="1:9" x14ac:dyDescent="0.5">
      <c r="A48">
        <v>523.905029296875</v>
      </c>
      <c r="B48">
        <v>229.5</v>
      </c>
    </row>
    <row r="49" spans="1:16" x14ac:dyDescent="0.5">
      <c r="A49">
        <v>523.91497802734375</v>
      </c>
      <c r="B49">
        <v>192.5</v>
      </c>
    </row>
    <row r="50" spans="1:16" x14ac:dyDescent="0.5">
      <c r="A50">
        <v>523.92498779296875</v>
      </c>
      <c r="B50">
        <v>144</v>
      </c>
      <c r="E50" t="s">
        <v>440</v>
      </c>
      <c r="F50">
        <f>MEDIAN(F54:F65)</f>
        <v>116.06000061035157</v>
      </c>
    </row>
    <row r="51" spans="1:16" x14ac:dyDescent="0.5">
      <c r="A51">
        <v>523.93499755859375</v>
      </c>
      <c r="B51">
        <v>160</v>
      </c>
      <c r="E51" t="s">
        <v>441</v>
      </c>
      <c r="F51">
        <f>AVERAGE(F54:F65)</f>
        <v>165.52818162145692</v>
      </c>
    </row>
    <row r="52" spans="1:16" x14ac:dyDescent="0.5">
      <c r="A52">
        <v>523.94500732421875</v>
      </c>
      <c r="B52">
        <v>198</v>
      </c>
      <c r="E52" t="s">
        <v>442</v>
      </c>
      <c r="F52">
        <f>SUM(E$1:E$9)</f>
        <v>1025880</v>
      </c>
    </row>
    <row r="53" spans="1:16" x14ac:dyDescent="0.5">
      <c r="A53">
        <v>523.95501708984375</v>
      </c>
      <c r="B53">
        <v>241.80000305175781</v>
      </c>
      <c r="E53" t="s">
        <v>443</v>
      </c>
      <c r="F53">
        <f>ABS(F52/F50)</f>
        <v>8839.2210460534861</v>
      </c>
    </row>
    <row r="54" spans="1:16" x14ac:dyDescent="0.5">
      <c r="A54">
        <v>523.96502685546875</v>
      </c>
      <c r="B54">
        <v>272.29998779296875</v>
      </c>
      <c r="F54">
        <f>AVERAGE(B1:B10)</f>
        <v>116.06000061035157</v>
      </c>
    </row>
    <row r="55" spans="1:16" x14ac:dyDescent="0.5">
      <c r="A55">
        <v>523.9749755859375</v>
      </c>
      <c r="B55">
        <v>247</v>
      </c>
      <c r="F55">
        <v>101.5</v>
      </c>
    </row>
    <row r="56" spans="1:16" x14ac:dyDescent="0.5">
      <c r="A56">
        <v>523.9849853515625</v>
      </c>
      <c r="B56">
        <v>237.69999694824219</v>
      </c>
      <c r="F56">
        <v>351.29998779296875</v>
      </c>
    </row>
    <row r="57" spans="1:16" x14ac:dyDescent="0.5">
      <c r="A57">
        <v>523.9949951171875</v>
      </c>
      <c r="B57">
        <v>244.19999694824219</v>
      </c>
      <c r="F57">
        <v>460.70001220703125</v>
      </c>
    </row>
    <row r="58" spans="1:16" x14ac:dyDescent="0.5">
      <c r="A58">
        <v>524.0050048828125</v>
      </c>
      <c r="B58">
        <v>188.5</v>
      </c>
      <c r="F58">
        <v>209.19999694824219</v>
      </c>
    </row>
    <row r="59" spans="1:16" x14ac:dyDescent="0.5">
      <c r="A59">
        <v>524.0150146484375</v>
      </c>
      <c r="B59">
        <v>122.80000305175781</v>
      </c>
      <c r="F59">
        <v>166</v>
      </c>
    </row>
    <row r="60" spans="1:16" x14ac:dyDescent="0.5">
      <c r="A60">
        <v>524.0250244140625</v>
      </c>
      <c r="B60">
        <v>101.5</v>
      </c>
      <c r="F60">
        <v>57.25</v>
      </c>
    </row>
    <row r="61" spans="1:16" x14ac:dyDescent="0.5">
      <c r="A61">
        <v>524.03497314453125</v>
      </c>
      <c r="B61">
        <v>113</v>
      </c>
      <c r="F61">
        <v>98</v>
      </c>
    </row>
    <row r="62" spans="1:16" x14ac:dyDescent="0.5">
      <c r="A62">
        <v>524.04498291015625</v>
      </c>
      <c r="B62">
        <v>132.69999694824219</v>
      </c>
      <c r="F62">
        <v>38.75</v>
      </c>
    </row>
    <row r="63" spans="1:16" x14ac:dyDescent="0.5">
      <c r="A63">
        <v>524.05499267578125</v>
      </c>
      <c r="B63">
        <v>202.30000305175781</v>
      </c>
      <c r="F63">
        <v>77.5</v>
      </c>
    </row>
    <row r="64" spans="1:16" x14ac:dyDescent="0.5">
      <c r="A64">
        <v>524.06500244140625</v>
      </c>
      <c r="B64">
        <v>311.5</v>
      </c>
      <c r="F64">
        <f>AVERAGE(B$576:B$586)</f>
        <v>144.55000027743253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303.29998779296875</v>
      </c>
      <c r="I65" t="s">
        <v>493</v>
      </c>
      <c r="L65">
        <v>0.99996881966736262</v>
      </c>
      <c r="M65">
        <v>0.99970056773102545</v>
      </c>
      <c r="N65">
        <v>0.99999675353520556</v>
      </c>
      <c r="O65">
        <v>0.99993764030693832</v>
      </c>
      <c r="P65">
        <v>0.9998596906906112</v>
      </c>
    </row>
    <row r="66" spans="1:20" x14ac:dyDescent="0.5">
      <c r="A66">
        <v>524.08502197265625</v>
      </c>
      <c r="B66">
        <v>228.5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252.30000305175781</v>
      </c>
      <c r="I67" t="s">
        <v>478</v>
      </c>
      <c r="J67">
        <v>1.60599355852838</v>
      </c>
      <c r="K67">
        <v>0.14451229129251339</v>
      </c>
      <c r="L67">
        <v>11.113196975595807</v>
      </c>
      <c r="M67">
        <v>2.7764451051977934</v>
      </c>
      <c r="N67">
        <v>1.2047631147283635</v>
      </c>
      <c r="O67">
        <v>2.0072240023283965</v>
      </c>
      <c r="P67">
        <v>3.7299962345379586E-4</v>
      </c>
      <c r="Q67" t="s">
        <v>486</v>
      </c>
      <c r="R67">
        <v>8.998310766883419</v>
      </c>
      <c r="S67">
        <v>5.6610295057091427E-3</v>
      </c>
      <c r="T67" t="s">
        <v>486</v>
      </c>
    </row>
    <row r="68" spans="1:20" x14ac:dyDescent="0.5">
      <c r="A68">
        <v>524.10400390625</v>
      </c>
      <c r="B68">
        <v>280</v>
      </c>
      <c r="I68" t="s">
        <v>479</v>
      </c>
      <c r="J68">
        <v>0.58072895579201944</v>
      </c>
      <c r="K68">
        <v>1.9646498313943616E-2</v>
      </c>
      <c r="L68">
        <v>29.558903908075131</v>
      </c>
      <c r="M68">
        <v>2.7764451051977934</v>
      </c>
      <c r="N68">
        <v>0.52618153171399396</v>
      </c>
      <c r="O68">
        <v>0.63527637987004493</v>
      </c>
      <c r="P68">
        <v>7.7999437482024683E-6</v>
      </c>
      <c r="Q68" t="s">
        <v>486</v>
      </c>
      <c r="R68">
        <v>3.3830753775914277</v>
      </c>
      <c r="S68">
        <v>1.2385345448646636E-4</v>
      </c>
      <c r="T68" t="s">
        <v>486</v>
      </c>
    </row>
    <row r="69" spans="1:20" x14ac:dyDescent="0.5">
      <c r="A69">
        <v>524.114990234375</v>
      </c>
      <c r="B69">
        <v>256.70001220703125</v>
      </c>
      <c r="I69" t="s">
        <v>480</v>
      </c>
      <c r="J69">
        <v>241233.56719922324</v>
      </c>
      <c r="K69">
        <v>59931.950282219223</v>
      </c>
      <c r="L69">
        <v>4.0251245965341642</v>
      </c>
      <c r="M69">
        <v>2.7764451051977934</v>
      </c>
      <c r="N69">
        <v>74835.797193198159</v>
      </c>
      <c r="O69">
        <v>407631.3372052483</v>
      </c>
      <c r="P69">
        <v>1.5797202130192874E-2</v>
      </c>
      <c r="Q69" t="s">
        <v>486</v>
      </c>
      <c r="R69">
        <v>24.843951435964257</v>
      </c>
      <c r="S69">
        <v>0.17774159928752548</v>
      </c>
      <c r="T69" s="12" t="s">
        <v>492</v>
      </c>
    </row>
    <row r="70" spans="1:20" x14ac:dyDescent="0.5">
      <c r="A70">
        <v>524.125</v>
      </c>
      <c r="B70">
        <v>270.79998779296875</v>
      </c>
      <c r="I70" t="s">
        <v>481</v>
      </c>
      <c r="J70">
        <v>4.2513378932186559</v>
      </c>
      <c r="K70">
        <v>0.36102836776508107</v>
      </c>
      <c r="L70">
        <v>11.775633919118997</v>
      </c>
      <c r="M70">
        <v>2.7764451051977934</v>
      </c>
      <c r="N70">
        <v>3.2489624486997477</v>
      </c>
      <c r="O70">
        <v>5.2537133377375644</v>
      </c>
      <c r="P70">
        <v>2.975895176793535E-4</v>
      </c>
      <c r="Q70" t="s">
        <v>486</v>
      </c>
      <c r="R70">
        <v>8.4921118206332267</v>
      </c>
      <c r="S70">
        <v>4.5421721172108076E-3</v>
      </c>
      <c r="T70" t="s">
        <v>486</v>
      </c>
    </row>
    <row r="71" spans="1:20" x14ac:dyDescent="0.5">
      <c r="A71">
        <v>524.135009765625</v>
      </c>
      <c r="B71">
        <v>297.29998779296875</v>
      </c>
      <c r="I71" t="s">
        <v>482</v>
      </c>
      <c r="J71">
        <v>0.49824160522338917</v>
      </c>
      <c r="K71">
        <v>8.3926802734534275E-2</v>
      </c>
      <c r="L71">
        <v>5.9366208289783007</v>
      </c>
      <c r="M71">
        <v>2.7764451051977934</v>
      </c>
      <c r="N71">
        <v>0.26522344457619068</v>
      </c>
      <c r="O71">
        <v>0.73125976587058761</v>
      </c>
      <c r="P71">
        <v>4.0364943133206965E-3</v>
      </c>
      <c r="Q71" t="s">
        <v>486</v>
      </c>
      <c r="R71">
        <v>16.844599458310043</v>
      </c>
      <c r="S71">
        <v>5.4187814876669897E-2</v>
      </c>
      <c r="T71" s="12" t="s">
        <v>492</v>
      </c>
    </row>
    <row r="72" spans="1:20" x14ac:dyDescent="0.5">
      <c r="A72">
        <v>524.14398193359375</v>
      </c>
      <c r="B72">
        <v>289</v>
      </c>
      <c r="I72" t="s">
        <v>483</v>
      </c>
      <c r="J72">
        <v>303273.31785145454</v>
      </c>
      <c r="K72">
        <v>60655.335943132697</v>
      </c>
      <c r="L72">
        <v>4.9999445743040303</v>
      </c>
      <c r="M72">
        <v>2.7764451051977934</v>
      </c>
      <c r="N72">
        <v>134867.10726801597</v>
      </c>
      <c r="O72">
        <v>471679.52843489312</v>
      </c>
      <c r="P72">
        <v>7.4907276041543775E-3</v>
      </c>
      <c r="Q72" t="s">
        <v>486</v>
      </c>
      <c r="R72">
        <v>20.000221705241515</v>
      </c>
      <c r="S72">
        <v>9.424584220854311E-2</v>
      </c>
      <c r="T72" s="12" t="s">
        <v>492</v>
      </c>
    </row>
    <row r="73" spans="1:20" x14ac:dyDescent="0.5">
      <c r="A73">
        <v>524.15399169921875</v>
      </c>
      <c r="B73">
        <v>305.5</v>
      </c>
    </row>
    <row r="74" spans="1:20" x14ac:dyDescent="0.5">
      <c r="A74">
        <v>524.16400146484375</v>
      </c>
      <c r="B74">
        <v>364</v>
      </c>
    </row>
    <row r="75" spans="1:20" x14ac:dyDescent="0.5">
      <c r="A75">
        <v>524.17401123046875</v>
      </c>
      <c r="B75">
        <v>392.79998779296875</v>
      </c>
    </row>
    <row r="76" spans="1:20" x14ac:dyDescent="0.5">
      <c r="A76">
        <v>524.18402099609375</v>
      </c>
      <c r="B76">
        <v>346.20001220703125</v>
      </c>
    </row>
    <row r="77" spans="1:20" x14ac:dyDescent="0.5">
      <c r="A77">
        <v>524.1939697265625</v>
      </c>
      <c r="B77">
        <v>288.79998779296875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304</v>
      </c>
      <c r="I78">
        <f>MIN(I32:I34)</f>
        <v>4.0251245965341642</v>
      </c>
      <c r="J78">
        <f>I30</f>
        <v>19.187021288148895</v>
      </c>
      <c r="K78">
        <f>I28</f>
        <v>1.3905073737791964</v>
      </c>
    </row>
    <row r="79" spans="1:20" x14ac:dyDescent="0.5">
      <c r="A79">
        <v>524.2139892578125</v>
      </c>
      <c r="B79">
        <v>344.20001220703125</v>
      </c>
      <c r="I79">
        <f>8</f>
        <v>8</v>
      </c>
      <c r="J79">
        <f>J80*2</f>
        <v>103.31071085674512</v>
      </c>
      <c r="K79">
        <v>2</v>
      </c>
    </row>
    <row r="80" spans="1:20" x14ac:dyDescent="0.5">
      <c r="A80">
        <v>524.2239990234375</v>
      </c>
      <c r="B80">
        <v>531.5</v>
      </c>
      <c r="I80">
        <f>4</f>
        <v>4</v>
      </c>
      <c r="J80">
        <f>I31</f>
        <v>51.655355428372559</v>
      </c>
      <c r="K80">
        <v>1.5</v>
      </c>
    </row>
    <row r="81" spans="1:11" x14ac:dyDescent="0.5">
      <c r="A81">
        <v>524.2340087890625</v>
      </c>
      <c r="B81">
        <v>999</v>
      </c>
      <c r="I81">
        <f>2</f>
        <v>2</v>
      </c>
      <c r="J81">
        <f>J80/2</f>
        <v>25.827677714186279</v>
      </c>
      <c r="K81">
        <v>1</v>
      </c>
    </row>
    <row r="82" spans="1:11" x14ac:dyDescent="0.5">
      <c r="A82">
        <v>524.2440185546875</v>
      </c>
      <c r="B82">
        <v>3414</v>
      </c>
    </row>
    <row r="83" spans="1:11" x14ac:dyDescent="0.5">
      <c r="A83">
        <v>524.2540283203125</v>
      </c>
      <c r="B83">
        <v>32950</v>
      </c>
    </row>
    <row r="84" spans="1:11" x14ac:dyDescent="0.5">
      <c r="A84">
        <v>524.26397705078125</v>
      </c>
      <c r="B84">
        <v>146200</v>
      </c>
    </row>
    <row r="85" spans="1:11" x14ac:dyDescent="0.5">
      <c r="A85">
        <v>524.27398681640625</v>
      </c>
      <c r="B85">
        <v>246700</v>
      </c>
    </row>
    <row r="86" spans="1:11" x14ac:dyDescent="0.5">
      <c r="A86">
        <v>524.28399658203125</v>
      </c>
      <c r="B86">
        <v>177400</v>
      </c>
    </row>
    <row r="87" spans="1:11" x14ac:dyDescent="0.5">
      <c r="A87">
        <v>524.29400634765625</v>
      </c>
      <c r="B87">
        <v>51300</v>
      </c>
    </row>
    <row r="88" spans="1:11" x14ac:dyDescent="0.5">
      <c r="A88">
        <v>524.30401611328125</v>
      </c>
      <c r="B88">
        <v>5273</v>
      </c>
    </row>
    <row r="89" spans="1:11" x14ac:dyDescent="0.5">
      <c r="A89">
        <v>524.31402587890625</v>
      </c>
      <c r="B89">
        <v>957.79998779296875</v>
      </c>
      <c r="I89">
        <v>151061664.80831891</v>
      </c>
    </row>
    <row r="90" spans="1:11" x14ac:dyDescent="0.5">
      <c r="A90">
        <v>524.323974609375</v>
      </c>
      <c r="B90">
        <v>1021</v>
      </c>
      <c r="H90" t="s">
        <v>505</v>
      </c>
      <c r="I90" t="e">
        <f>((MIN(I24:I25)-I6)/(I98-I97))/((I6/(I96-I98)))</f>
        <v>#DIV/0!</v>
      </c>
    </row>
    <row r="91" spans="1:11" x14ac:dyDescent="0.5">
      <c r="A91">
        <v>524.333984375</v>
      </c>
      <c r="B91">
        <v>1863</v>
      </c>
      <c r="H91" t="s">
        <v>506</v>
      </c>
      <c r="I91">
        <v>1</v>
      </c>
    </row>
    <row r="92" spans="1:11" x14ac:dyDescent="0.5">
      <c r="A92">
        <v>524.343994140625</v>
      </c>
      <c r="B92">
        <v>1938</v>
      </c>
      <c r="I92">
        <f>ROUND(I91,3-(1+INT(LOG10(I91))))</f>
        <v>1</v>
      </c>
    </row>
    <row r="93" spans="1:11" x14ac:dyDescent="0.5">
      <c r="A93">
        <v>524.35400390625</v>
      </c>
      <c r="B93">
        <v>1095</v>
      </c>
    </row>
    <row r="94" spans="1:11" x14ac:dyDescent="0.5">
      <c r="A94">
        <v>524.364013671875</v>
      </c>
      <c r="B94">
        <v>536.5</v>
      </c>
    </row>
    <row r="95" spans="1:11" x14ac:dyDescent="0.5">
      <c r="A95">
        <v>524.3740234375</v>
      </c>
      <c r="B95">
        <v>399.79998779296875</v>
      </c>
      <c r="I95" t="e">
        <f>ROUND(I94,3-(1+INT(LOG10(I94))))</f>
        <v>#NUM!</v>
      </c>
    </row>
    <row r="96" spans="1:11" x14ac:dyDescent="0.5">
      <c r="A96">
        <v>524.38397216796875</v>
      </c>
      <c r="B96">
        <v>432</v>
      </c>
      <c r="H96" t="s">
        <v>504</v>
      </c>
      <c r="I96">
        <v>7</v>
      </c>
    </row>
    <row r="97" spans="1:19" x14ac:dyDescent="0.5">
      <c r="A97">
        <v>524.39398193359375</v>
      </c>
      <c r="B97">
        <v>641.79998779296875</v>
      </c>
      <c r="H97" t="s">
        <v>23</v>
      </c>
      <c r="I97">
        <v>4</v>
      </c>
      <c r="J97" t="s">
        <v>468</v>
      </c>
      <c r="K97">
        <f>AVERAGE(K101:K120)</f>
        <v>1.1050957859396924</v>
      </c>
      <c r="L97">
        <f t="shared" ref="L97:P97" si="10">AVERAGE(L101:L120)</f>
        <v>360192.79423584748</v>
      </c>
      <c r="M97">
        <f t="shared" si="10"/>
        <v>2.7294489288394108</v>
      </c>
      <c r="N97">
        <f t="shared" si="10"/>
        <v>167382.5173487741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689.5</v>
      </c>
      <c r="H98" t="s">
        <v>24</v>
      </c>
      <c r="I98">
        <v>7</v>
      </c>
      <c r="J98" t="s">
        <v>469</v>
      </c>
      <c r="K98">
        <f>K99/AVERAGE(K101:K120)</f>
        <v>0.17596726820328334</v>
      </c>
      <c r="L98">
        <f t="shared" ref="L98:P98" si="11">L99/AVERAGE(L101:L120)</f>
        <v>0.23142004233365593</v>
      </c>
      <c r="M98">
        <f t="shared" si="11"/>
        <v>0.1671258799647547</v>
      </c>
      <c r="N98">
        <f t="shared" si="11"/>
        <v>0.46870174355731448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423</v>
      </c>
      <c r="H99" t="s">
        <v>1</v>
      </c>
      <c r="I99">
        <v>10</v>
      </c>
      <c r="J99" t="s">
        <v>460</v>
      </c>
      <c r="K99">
        <f>STDEV(K101:K120)</f>
        <v>0.19446068655476806</v>
      </c>
      <c r="L99">
        <f t="shared" ref="L99:P99" si="12">STDEV(L101:L120)</f>
        <v>83355.83169033764</v>
      </c>
      <c r="M99">
        <f t="shared" si="12"/>
        <v>0.45616155405114367</v>
      </c>
      <c r="N99">
        <f t="shared" si="12"/>
        <v>78452.477722382857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161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71.25</v>
      </c>
      <c r="J101">
        <v>1</v>
      </c>
      <c r="K101">
        <v>0.8977344392953801</v>
      </c>
      <c r="L101">
        <v>328751.40630806802</v>
      </c>
      <c r="M101">
        <v>2.5257032590802702</v>
      </c>
      <c r="N101">
        <v>230342.42608599138</v>
      </c>
      <c r="Q101">
        <f>L101/SUM(P101,N101,L101)</f>
        <v>0.58800757093016565</v>
      </c>
      <c r="R101">
        <f>N101/SUM(P101,N101,L101)</f>
        <v>0.41199242906983435</v>
      </c>
      <c r="S101">
        <f>P101/SUM(P101,N101,L101)</f>
        <v>0</v>
      </c>
    </row>
    <row r="102" spans="1:19" x14ac:dyDescent="0.5">
      <c r="A102">
        <v>524.4439697265625</v>
      </c>
      <c r="B102">
        <v>120.5</v>
      </c>
      <c r="J102">
        <v>2</v>
      </c>
      <c r="K102">
        <v>1.2367573014539646</v>
      </c>
      <c r="L102">
        <v>385883.61121834704</v>
      </c>
      <c r="M102">
        <v>2.8621688521320681</v>
      </c>
      <c r="N102">
        <v>121501.69920785073</v>
      </c>
      <c r="Q102">
        <f t="shared" ref="Q102:Q120" si="13">L102/SUM(P102,N102,L102)</f>
        <v>0.76053366798145827</v>
      </c>
      <c r="R102">
        <f t="shared" ref="R102:R120" si="14">N102/SUM(P102,N102,L102)</f>
        <v>0.23946633201854173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559.5</v>
      </c>
      <c r="J103">
        <v>3</v>
      </c>
      <c r="K103">
        <v>0.84965752444520448</v>
      </c>
      <c r="L103">
        <v>313918.27978453127</v>
      </c>
      <c r="M103">
        <v>2.5974172972757543</v>
      </c>
      <c r="N103">
        <v>213504.03591339567</v>
      </c>
      <c r="Q103">
        <f t="shared" si="13"/>
        <v>0.59519339709608188</v>
      </c>
      <c r="R103">
        <f t="shared" si="14"/>
        <v>0.40480660290391818</v>
      </c>
      <c r="S103">
        <f t="shared" si="15"/>
        <v>0</v>
      </c>
    </row>
    <row r="104" spans="1:19" x14ac:dyDescent="0.5">
      <c r="A104">
        <v>524.4639892578125</v>
      </c>
      <c r="B104">
        <v>1176</v>
      </c>
      <c r="J104">
        <v>4</v>
      </c>
      <c r="K104">
        <v>0.98823194188548258</v>
      </c>
      <c r="L104">
        <v>283792.07711979933</v>
      </c>
      <c r="M104">
        <v>2.508963685415134</v>
      </c>
      <c r="N104">
        <v>211793.95845276935</v>
      </c>
      <c r="Q104">
        <f t="shared" si="13"/>
        <v>0.57263937389180863</v>
      </c>
      <c r="R104">
        <f t="shared" si="14"/>
        <v>0.42736062610819137</v>
      </c>
      <c r="S104">
        <f t="shared" si="15"/>
        <v>0</v>
      </c>
    </row>
    <row r="105" spans="1:19" x14ac:dyDescent="0.5">
      <c r="A105">
        <v>524.4739990234375</v>
      </c>
      <c r="B105">
        <v>1111</v>
      </c>
      <c r="J105">
        <v>5</v>
      </c>
      <c r="K105">
        <v>1.0114750771600494</v>
      </c>
      <c r="L105">
        <v>325771.14272909559</v>
      </c>
      <c r="M105">
        <v>2.457453680638686</v>
      </c>
      <c r="N105">
        <v>205129.64600310643</v>
      </c>
      <c r="Q105">
        <f t="shared" si="13"/>
        <v>0.61361962468927822</v>
      </c>
      <c r="R105">
        <f t="shared" si="14"/>
        <v>0.38638037531072178</v>
      </c>
      <c r="S105">
        <f t="shared" si="15"/>
        <v>0</v>
      </c>
    </row>
    <row r="106" spans="1:19" x14ac:dyDescent="0.5">
      <c r="A106">
        <v>524.4840087890625</v>
      </c>
      <c r="B106">
        <v>568.5</v>
      </c>
      <c r="J106">
        <v>6</v>
      </c>
      <c r="K106">
        <v>1.2449379120513044</v>
      </c>
      <c r="L106">
        <v>466450.77915619942</v>
      </c>
      <c r="M106">
        <v>3.3365160679244918</v>
      </c>
      <c r="N106">
        <v>83234.991379609317</v>
      </c>
      <c r="Q106">
        <f t="shared" si="13"/>
        <v>0.84857714017505737</v>
      </c>
      <c r="R106">
        <f t="shared" si="14"/>
        <v>0.15142285982494258</v>
      </c>
      <c r="S106">
        <f t="shared" si="15"/>
        <v>0</v>
      </c>
    </row>
    <row r="107" spans="1:19" x14ac:dyDescent="0.5">
      <c r="A107">
        <v>524.4940185546875</v>
      </c>
      <c r="B107">
        <v>301.79998779296875</v>
      </c>
      <c r="J107">
        <v>7</v>
      </c>
      <c r="K107">
        <v>1.4094616469372028</v>
      </c>
      <c r="L107">
        <v>421611.55219180882</v>
      </c>
      <c r="M107">
        <v>2.5958079831411758</v>
      </c>
      <c r="N107">
        <v>101481.20676243701</v>
      </c>
      <c r="Q107">
        <f t="shared" si="13"/>
        <v>0.8059976839187839</v>
      </c>
      <c r="R107">
        <f t="shared" si="14"/>
        <v>0.19400231608121615</v>
      </c>
      <c r="S107">
        <f t="shared" si="15"/>
        <v>0</v>
      </c>
    </row>
    <row r="108" spans="1:19" x14ac:dyDescent="0.5">
      <c r="A108">
        <v>524.5040283203125</v>
      </c>
      <c r="B108">
        <v>268.79998779296875</v>
      </c>
      <c r="J108">
        <v>8</v>
      </c>
      <c r="K108">
        <v>1.1564084491159539</v>
      </c>
      <c r="L108">
        <v>327829.63435264229</v>
      </c>
      <c r="M108">
        <v>2.6140039043531487</v>
      </c>
      <c r="N108">
        <v>153273.38694486208</v>
      </c>
      <c r="Q108">
        <f t="shared" si="13"/>
        <v>0.68141254542219776</v>
      </c>
      <c r="R108">
        <f t="shared" si="14"/>
        <v>0.31858745457780219</v>
      </c>
      <c r="S108">
        <f t="shared" si="15"/>
        <v>0</v>
      </c>
    </row>
    <row r="109" spans="1:19" x14ac:dyDescent="0.5">
      <c r="A109">
        <v>524.51397705078125</v>
      </c>
      <c r="B109">
        <v>302.70001220703125</v>
      </c>
      <c r="J109">
        <v>9</v>
      </c>
      <c r="K109">
        <v>1.3236466047994846</v>
      </c>
      <c r="L109">
        <v>506685.89229875995</v>
      </c>
      <c r="M109">
        <v>3.6782611421690992</v>
      </c>
      <c r="N109">
        <v>50290.504886264607</v>
      </c>
      <c r="Q109">
        <f t="shared" si="13"/>
        <v>0.90970801430646908</v>
      </c>
      <c r="R109">
        <f t="shared" si="14"/>
        <v>9.0291985693530877E-2</v>
      </c>
      <c r="S109">
        <f t="shared" si="15"/>
        <v>0</v>
      </c>
    </row>
    <row r="110" spans="1:19" x14ac:dyDescent="0.5">
      <c r="A110">
        <v>524.52398681640625</v>
      </c>
      <c r="B110">
        <v>351.29998779296875</v>
      </c>
      <c r="J110">
        <v>10</v>
      </c>
      <c r="K110">
        <v>0.93264696225289556</v>
      </c>
      <c r="L110">
        <v>241233.56719922324</v>
      </c>
      <c r="M110">
        <v>2.1181934162642846</v>
      </c>
      <c r="N110">
        <v>303273.31785145454</v>
      </c>
      <c r="Q110">
        <f t="shared" si="13"/>
        <v>0.44303125235371704</v>
      </c>
      <c r="R110">
        <f t="shared" si="14"/>
        <v>0.5569687476462829</v>
      </c>
      <c r="S110">
        <f t="shared" si="15"/>
        <v>0</v>
      </c>
    </row>
    <row r="111" spans="1:19" x14ac:dyDescent="0.5">
      <c r="A111">
        <v>524.53399658203125</v>
      </c>
      <c r="B111">
        <v>307.79998779296875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233.5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214.30000305175781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251.5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415.5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611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646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560.70001220703125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418.79998779296875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234.80000305175781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159.5</v>
      </c>
    </row>
    <row r="122" spans="1:19" x14ac:dyDescent="0.5">
      <c r="A122">
        <v>524.64398193359375</v>
      </c>
      <c r="B122">
        <v>248</v>
      </c>
    </row>
    <row r="123" spans="1:19" x14ac:dyDescent="0.5">
      <c r="A123">
        <v>524.65399169921875</v>
      </c>
      <c r="B123">
        <v>350.70001220703125</v>
      </c>
    </row>
    <row r="124" spans="1:19" x14ac:dyDescent="0.5">
      <c r="A124">
        <v>524.66400146484375</v>
      </c>
      <c r="B124">
        <v>364</v>
      </c>
    </row>
    <row r="125" spans="1:19" x14ac:dyDescent="0.5">
      <c r="A125">
        <v>524.67401123046875</v>
      </c>
      <c r="B125">
        <v>336</v>
      </c>
    </row>
    <row r="126" spans="1:19" x14ac:dyDescent="0.5">
      <c r="A126">
        <v>524.68402099609375</v>
      </c>
      <c r="B126">
        <v>344.5</v>
      </c>
    </row>
    <row r="127" spans="1:19" x14ac:dyDescent="0.5">
      <c r="A127">
        <v>524.6939697265625</v>
      </c>
      <c r="B127">
        <v>379</v>
      </c>
    </row>
    <row r="128" spans="1:19" x14ac:dyDescent="0.5">
      <c r="A128">
        <v>524.7039794921875</v>
      </c>
      <c r="B128">
        <v>394.70001220703125</v>
      </c>
    </row>
    <row r="129" spans="1:2" x14ac:dyDescent="0.5">
      <c r="A129">
        <v>524.7139892578125</v>
      </c>
      <c r="B129">
        <v>400.29998779296875</v>
      </c>
    </row>
    <row r="130" spans="1:2" x14ac:dyDescent="0.5">
      <c r="A130">
        <v>524.7239990234375</v>
      </c>
      <c r="B130">
        <v>444</v>
      </c>
    </row>
    <row r="131" spans="1:2" x14ac:dyDescent="0.5">
      <c r="A131">
        <v>524.7340087890625</v>
      </c>
      <c r="B131">
        <v>697.29998779296875</v>
      </c>
    </row>
    <row r="132" spans="1:2" x14ac:dyDescent="0.5">
      <c r="A132">
        <v>524.7440185546875</v>
      </c>
      <c r="B132">
        <v>2452</v>
      </c>
    </row>
    <row r="133" spans="1:2" x14ac:dyDescent="0.5">
      <c r="A133">
        <v>524.7540283203125</v>
      </c>
      <c r="B133">
        <v>21060</v>
      </c>
    </row>
    <row r="134" spans="1:2" x14ac:dyDescent="0.5">
      <c r="A134">
        <v>524.76397705078125</v>
      </c>
      <c r="B134">
        <v>137400</v>
      </c>
    </row>
    <row r="135" spans="1:2" x14ac:dyDescent="0.5">
      <c r="A135">
        <v>524.77398681640625</v>
      </c>
      <c r="B135">
        <v>302100</v>
      </c>
    </row>
    <row r="136" spans="1:2" x14ac:dyDescent="0.5">
      <c r="A136">
        <v>524.78399658203125</v>
      </c>
      <c r="B136">
        <v>276600</v>
      </c>
    </row>
    <row r="137" spans="1:2" x14ac:dyDescent="0.5">
      <c r="A137">
        <v>524.79400634765625</v>
      </c>
      <c r="B137">
        <v>103900</v>
      </c>
    </row>
    <row r="138" spans="1:2" x14ac:dyDescent="0.5">
      <c r="A138">
        <v>524.80401611328125</v>
      </c>
      <c r="B138">
        <v>12210</v>
      </c>
    </row>
    <row r="139" spans="1:2" x14ac:dyDescent="0.5">
      <c r="A139">
        <v>524.81402587890625</v>
      </c>
      <c r="B139">
        <v>1591</v>
      </c>
    </row>
    <row r="140" spans="1:2" x14ac:dyDescent="0.5">
      <c r="A140">
        <v>524.823974609375</v>
      </c>
      <c r="B140">
        <v>1185</v>
      </c>
    </row>
    <row r="141" spans="1:2" x14ac:dyDescent="0.5">
      <c r="A141">
        <v>524.833984375</v>
      </c>
      <c r="B141">
        <v>2220</v>
      </c>
    </row>
    <row r="142" spans="1:2" x14ac:dyDescent="0.5">
      <c r="A142">
        <v>524.843994140625</v>
      </c>
      <c r="B142">
        <v>2779</v>
      </c>
    </row>
    <row r="143" spans="1:2" x14ac:dyDescent="0.5">
      <c r="A143">
        <v>524.85400390625</v>
      </c>
      <c r="B143">
        <v>1910</v>
      </c>
    </row>
    <row r="144" spans="1:2" x14ac:dyDescent="0.5">
      <c r="A144">
        <v>524.864013671875</v>
      </c>
      <c r="B144">
        <v>828.5</v>
      </c>
    </row>
    <row r="145" spans="1:2" x14ac:dyDescent="0.5">
      <c r="A145">
        <v>524.8740234375</v>
      </c>
      <c r="B145">
        <v>467.79998779296875</v>
      </c>
    </row>
    <row r="146" spans="1:2" x14ac:dyDescent="0.5">
      <c r="A146">
        <v>524.88397216796875</v>
      </c>
      <c r="B146">
        <v>921.29998779296875</v>
      </c>
    </row>
    <row r="147" spans="1:2" x14ac:dyDescent="0.5">
      <c r="A147">
        <v>524.89398193359375</v>
      </c>
      <c r="B147">
        <v>2189</v>
      </c>
    </row>
    <row r="148" spans="1:2" x14ac:dyDescent="0.5">
      <c r="A148">
        <v>524.90399169921875</v>
      </c>
      <c r="B148">
        <v>2671</v>
      </c>
    </row>
    <row r="149" spans="1:2" x14ac:dyDescent="0.5">
      <c r="A149">
        <v>524.91400146484375</v>
      </c>
      <c r="B149">
        <v>1464</v>
      </c>
    </row>
    <row r="150" spans="1:2" x14ac:dyDescent="0.5">
      <c r="A150">
        <v>524.92401123046875</v>
      </c>
      <c r="B150">
        <v>414.5</v>
      </c>
    </row>
    <row r="151" spans="1:2" x14ac:dyDescent="0.5">
      <c r="A151">
        <v>524.93402099609375</v>
      </c>
      <c r="B151">
        <v>290</v>
      </c>
    </row>
    <row r="152" spans="1:2" x14ac:dyDescent="0.5">
      <c r="A152">
        <v>524.9439697265625</v>
      </c>
      <c r="B152">
        <v>334</v>
      </c>
    </row>
    <row r="153" spans="1:2" x14ac:dyDescent="0.5">
      <c r="A153">
        <v>524.9539794921875</v>
      </c>
      <c r="B153">
        <v>760.70001220703125</v>
      </c>
    </row>
    <row r="154" spans="1:2" x14ac:dyDescent="0.5">
      <c r="A154">
        <v>524.9639892578125</v>
      </c>
      <c r="B154">
        <v>1746</v>
      </c>
    </row>
    <row r="155" spans="1:2" x14ac:dyDescent="0.5">
      <c r="A155">
        <v>524.9739990234375</v>
      </c>
      <c r="B155">
        <v>2035</v>
      </c>
    </row>
    <row r="156" spans="1:2" x14ac:dyDescent="0.5">
      <c r="A156">
        <v>524.9840087890625</v>
      </c>
      <c r="B156">
        <v>1159</v>
      </c>
    </row>
    <row r="157" spans="1:2" x14ac:dyDescent="0.5">
      <c r="A157">
        <v>524.9940185546875</v>
      </c>
      <c r="B157">
        <v>393.5</v>
      </c>
    </row>
    <row r="158" spans="1:2" x14ac:dyDescent="0.5">
      <c r="A158">
        <v>525.0040283203125</v>
      </c>
      <c r="B158">
        <v>249.80000305175781</v>
      </c>
    </row>
    <row r="159" spans="1:2" x14ac:dyDescent="0.5">
      <c r="A159">
        <v>525.01397705078125</v>
      </c>
      <c r="B159">
        <v>384.20001220703125</v>
      </c>
    </row>
    <row r="160" spans="1:2" x14ac:dyDescent="0.5">
      <c r="A160">
        <v>525.02398681640625</v>
      </c>
      <c r="B160">
        <v>460.70001220703125</v>
      </c>
    </row>
    <row r="161" spans="1:2" x14ac:dyDescent="0.5">
      <c r="A161">
        <v>525.03399658203125</v>
      </c>
      <c r="B161">
        <v>314.79998779296875</v>
      </c>
    </row>
    <row r="162" spans="1:2" x14ac:dyDescent="0.5">
      <c r="A162">
        <v>525.04400634765625</v>
      </c>
      <c r="B162">
        <v>171.80000305175781</v>
      </c>
    </row>
    <row r="163" spans="1:2" x14ac:dyDescent="0.5">
      <c r="A163">
        <v>525.05401611328125</v>
      </c>
      <c r="B163">
        <v>174.80000305175781</v>
      </c>
    </row>
    <row r="164" spans="1:2" x14ac:dyDescent="0.5">
      <c r="A164">
        <v>525.06402587890625</v>
      </c>
      <c r="B164">
        <v>248.69999694824219</v>
      </c>
    </row>
    <row r="165" spans="1:2" x14ac:dyDescent="0.5">
      <c r="A165">
        <v>525.073974609375</v>
      </c>
      <c r="B165">
        <v>464.79998779296875</v>
      </c>
    </row>
    <row r="166" spans="1:2" x14ac:dyDescent="0.5">
      <c r="A166">
        <v>525.083984375</v>
      </c>
      <c r="B166">
        <v>720</v>
      </c>
    </row>
    <row r="167" spans="1:2" x14ac:dyDescent="0.5">
      <c r="A167">
        <v>525.093994140625</v>
      </c>
      <c r="B167">
        <v>657.20001220703125</v>
      </c>
    </row>
    <row r="168" spans="1:2" x14ac:dyDescent="0.5">
      <c r="A168">
        <v>525.10400390625</v>
      </c>
      <c r="B168">
        <v>465.20001220703125</v>
      </c>
    </row>
    <row r="169" spans="1:2" x14ac:dyDescent="0.5">
      <c r="A169">
        <v>525.114013671875</v>
      </c>
      <c r="B169">
        <v>380.5</v>
      </c>
    </row>
    <row r="170" spans="1:2" x14ac:dyDescent="0.5">
      <c r="A170">
        <v>525.1240234375</v>
      </c>
      <c r="B170">
        <v>277.29998779296875</v>
      </c>
    </row>
    <row r="171" spans="1:2" x14ac:dyDescent="0.5">
      <c r="A171">
        <v>525.13397216796875</v>
      </c>
      <c r="B171">
        <v>207.5</v>
      </c>
    </row>
    <row r="172" spans="1:2" x14ac:dyDescent="0.5">
      <c r="A172">
        <v>525.14398193359375</v>
      </c>
      <c r="B172">
        <v>222.5</v>
      </c>
    </row>
    <row r="173" spans="1:2" x14ac:dyDescent="0.5">
      <c r="A173">
        <v>525.15399169921875</v>
      </c>
      <c r="B173">
        <v>241.5</v>
      </c>
    </row>
    <row r="174" spans="1:2" x14ac:dyDescent="0.5">
      <c r="A174">
        <v>525.16400146484375</v>
      </c>
      <c r="B174">
        <v>228.30000305175781</v>
      </c>
    </row>
    <row r="175" spans="1:2" x14ac:dyDescent="0.5">
      <c r="A175">
        <v>525.17401123046875</v>
      </c>
      <c r="B175">
        <v>205</v>
      </c>
    </row>
    <row r="176" spans="1:2" x14ac:dyDescent="0.5">
      <c r="A176">
        <v>525.18499755859375</v>
      </c>
      <c r="B176">
        <v>195.5</v>
      </c>
    </row>
    <row r="177" spans="1:2" x14ac:dyDescent="0.5">
      <c r="A177">
        <v>525.19500732421875</v>
      </c>
      <c r="B177">
        <v>194</v>
      </c>
    </row>
    <row r="178" spans="1:2" x14ac:dyDescent="0.5">
      <c r="A178">
        <v>525.2039794921875</v>
      </c>
      <c r="B178">
        <v>211</v>
      </c>
    </row>
    <row r="179" spans="1:2" x14ac:dyDescent="0.5">
      <c r="A179">
        <v>525.2139892578125</v>
      </c>
      <c r="B179">
        <v>237.5</v>
      </c>
    </row>
    <row r="180" spans="1:2" x14ac:dyDescent="0.5">
      <c r="A180">
        <v>525.2239990234375</v>
      </c>
      <c r="B180">
        <v>315.79998779296875</v>
      </c>
    </row>
    <row r="181" spans="1:2" x14ac:dyDescent="0.5">
      <c r="A181">
        <v>525.2340087890625</v>
      </c>
      <c r="B181">
        <v>508.5</v>
      </c>
    </row>
    <row r="182" spans="1:2" x14ac:dyDescent="0.5">
      <c r="A182">
        <v>525.2449951171875</v>
      </c>
      <c r="B182">
        <v>1586</v>
      </c>
    </row>
    <row r="183" spans="1:2" x14ac:dyDescent="0.5">
      <c r="A183">
        <v>525.2550048828125</v>
      </c>
      <c r="B183">
        <v>11120</v>
      </c>
    </row>
    <row r="184" spans="1:2" x14ac:dyDescent="0.5">
      <c r="A184">
        <v>525.2650146484375</v>
      </c>
      <c r="B184">
        <v>79000</v>
      </c>
    </row>
    <row r="185" spans="1:2" x14ac:dyDescent="0.5">
      <c r="A185">
        <v>525.2750244140625</v>
      </c>
      <c r="B185">
        <v>204000</v>
      </c>
    </row>
    <row r="186" spans="1:2" x14ac:dyDescent="0.5">
      <c r="A186">
        <v>525.28497314453125</v>
      </c>
      <c r="B186">
        <v>226200</v>
      </c>
    </row>
    <row r="187" spans="1:2" x14ac:dyDescent="0.5">
      <c r="A187">
        <v>525.29400634765625</v>
      </c>
      <c r="B187">
        <v>109700</v>
      </c>
    </row>
    <row r="188" spans="1:2" x14ac:dyDescent="0.5">
      <c r="A188">
        <v>525.30499267578125</v>
      </c>
      <c r="B188">
        <v>20130</v>
      </c>
    </row>
    <row r="189" spans="1:2" x14ac:dyDescent="0.5">
      <c r="A189">
        <v>525.31500244140625</v>
      </c>
      <c r="B189">
        <v>2112</v>
      </c>
    </row>
    <row r="190" spans="1:2" x14ac:dyDescent="0.5">
      <c r="A190">
        <v>525.32501220703125</v>
      </c>
      <c r="B190">
        <v>624</v>
      </c>
    </row>
    <row r="191" spans="1:2" x14ac:dyDescent="0.5">
      <c r="A191">
        <v>525.33502197265625</v>
      </c>
      <c r="B191">
        <v>1149</v>
      </c>
    </row>
    <row r="192" spans="1:2" x14ac:dyDescent="0.5">
      <c r="A192">
        <v>525.344970703125</v>
      </c>
      <c r="B192">
        <v>1950</v>
      </c>
    </row>
    <row r="193" spans="1:2" x14ac:dyDescent="0.5">
      <c r="A193">
        <v>525.35498046875</v>
      </c>
      <c r="B193">
        <v>1591</v>
      </c>
    </row>
    <row r="194" spans="1:2" x14ac:dyDescent="0.5">
      <c r="A194">
        <v>525.364990234375</v>
      </c>
      <c r="B194">
        <v>631.5</v>
      </c>
    </row>
    <row r="195" spans="1:2" x14ac:dyDescent="0.5">
      <c r="A195">
        <v>525.375</v>
      </c>
      <c r="B195">
        <v>256.70001220703125</v>
      </c>
    </row>
    <row r="196" spans="1:2" x14ac:dyDescent="0.5">
      <c r="A196">
        <v>525.385009765625</v>
      </c>
      <c r="B196">
        <v>539.29998779296875</v>
      </c>
    </row>
    <row r="197" spans="1:2" x14ac:dyDescent="0.5">
      <c r="A197">
        <v>525.39501953125</v>
      </c>
      <c r="B197">
        <v>1614</v>
      </c>
    </row>
    <row r="198" spans="1:2" x14ac:dyDescent="0.5">
      <c r="A198">
        <v>525.405029296875</v>
      </c>
      <c r="B198">
        <v>2439</v>
      </c>
    </row>
    <row r="199" spans="1:2" x14ac:dyDescent="0.5">
      <c r="A199">
        <v>525.41497802734375</v>
      </c>
      <c r="B199">
        <v>1616</v>
      </c>
    </row>
    <row r="200" spans="1:2" x14ac:dyDescent="0.5">
      <c r="A200">
        <v>525.42498779296875</v>
      </c>
      <c r="B200">
        <v>461.5</v>
      </c>
    </row>
    <row r="201" spans="1:2" x14ac:dyDescent="0.5">
      <c r="A201">
        <v>525.43499755859375</v>
      </c>
      <c r="B201">
        <v>162.69999694824219</v>
      </c>
    </row>
    <row r="202" spans="1:2" x14ac:dyDescent="0.5">
      <c r="A202">
        <v>525.44500732421875</v>
      </c>
      <c r="B202">
        <v>187.69999694824219</v>
      </c>
    </row>
    <row r="203" spans="1:2" x14ac:dyDescent="0.5">
      <c r="A203">
        <v>525.45501708984375</v>
      </c>
      <c r="B203">
        <v>326.29998779296875</v>
      </c>
    </row>
    <row r="204" spans="1:2" x14ac:dyDescent="0.5">
      <c r="A204">
        <v>525.46502685546875</v>
      </c>
      <c r="B204">
        <v>740.5</v>
      </c>
    </row>
    <row r="205" spans="1:2" x14ac:dyDescent="0.5">
      <c r="A205">
        <v>525.4749755859375</v>
      </c>
      <c r="B205">
        <v>1017</v>
      </c>
    </row>
    <row r="206" spans="1:2" x14ac:dyDescent="0.5">
      <c r="A206">
        <v>525.4849853515625</v>
      </c>
      <c r="B206">
        <v>704.29998779296875</v>
      </c>
    </row>
    <row r="207" spans="1:2" x14ac:dyDescent="0.5">
      <c r="A207">
        <v>525.4949951171875</v>
      </c>
      <c r="B207">
        <v>321</v>
      </c>
    </row>
    <row r="208" spans="1:2" x14ac:dyDescent="0.5">
      <c r="A208">
        <v>525.5050048828125</v>
      </c>
      <c r="B208">
        <v>199.5</v>
      </c>
    </row>
    <row r="209" spans="1:2" x14ac:dyDescent="0.5">
      <c r="A209">
        <v>525.5150146484375</v>
      </c>
      <c r="B209">
        <v>140.80000305175781</v>
      </c>
    </row>
    <row r="210" spans="1:2" x14ac:dyDescent="0.5">
      <c r="A210">
        <v>525.5250244140625</v>
      </c>
      <c r="B210">
        <v>150.19999694824219</v>
      </c>
    </row>
    <row r="211" spans="1:2" x14ac:dyDescent="0.5">
      <c r="A211">
        <v>525.53497314453125</v>
      </c>
      <c r="B211">
        <v>209.19999694824219</v>
      </c>
    </row>
    <row r="212" spans="1:2" x14ac:dyDescent="0.5">
      <c r="A212">
        <v>525.54498291015625</v>
      </c>
      <c r="B212">
        <v>247.30000305175781</v>
      </c>
    </row>
    <row r="213" spans="1:2" x14ac:dyDescent="0.5">
      <c r="A213">
        <v>525.55499267578125</v>
      </c>
      <c r="B213">
        <v>238.19999694824219</v>
      </c>
    </row>
    <row r="214" spans="1:2" x14ac:dyDescent="0.5">
      <c r="A214">
        <v>525.56500244140625</v>
      </c>
      <c r="B214">
        <v>192.80000305175781</v>
      </c>
    </row>
    <row r="215" spans="1:2" x14ac:dyDescent="0.5">
      <c r="A215">
        <v>525.57501220703125</v>
      </c>
      <c r="B215">
        <v>210.69999694824219</v>
      </c>
    </row>
    <row r="216" spans="1:2" x14ac:dyDescent="0.5">
      <c r="A216">
        <v>525.58502197265625</v>
      </c>
      <c r="B216">
        <v>255.80000305175781</v>
      </c>
    </row>
    <row r="217" spans="1:2" x14ac:dyDescent="0.5">
      <c r="A217">
        <v>525.594970703125</v>
      </c>
      <c r="B217">
        <v>224</v>
      </c>
    </row>
    <row r="218" spans="1:2" x14ac:dyDescent="0.5">
      <c r="A218">
        <v>525.60498046875</v>
      </c>
      <c r="B218">
        <v>194.19999694824219</v>
      </c>
    </row>
    <row r="219" spans="1:2" x14ac:dyDescent="0.5">
      <c r="A219">
        <v>525.614990234375</v>
      </c>
      <c r="B219">
        <v>207.5</v>
      </c>
    </row>
    <row r="220" spans="1:2" x14ac:dyDescent="0.5">
      <c r="A220">
        <v>525.625</v>
      </c>
      <c r="B220">
        <v>175.5</v>
      </c>
    </row>
    <row r="221" spans="1:2" x14ac:dyDescent="0.5">
      <c r="A221">
        <v>525.635009765625</v>
      </c>
      <c r="B221">
        <v>153.5</v>
      </c>
    </row>
    <row r="222" spans="1:2" x14ac:dyDescent="0.5">
      <c r="A222">
        <v>525.64501953125</v>
      </c>
      <c r="B222">
        <v>213.5</v>
      </c>
    </row>
    <row r="223" spans="1:2" x14ac:dyDescent="0.5">
      <c r="A223">
        <v>525.655029296875</v>
      </c>
      <c r="B223">
        <v>260</v>
      </c>
    </row>
    <row r="224" spans="1:2" x14ac:dyDescent="0.5">
      <c r="A224">
        <v>525.66497802734375</v>
      </c>
      <c r="B224">
        <v>293.5</v>
      </c>
    </row>
    <row r="225" spans="1:2" x14ac:dyDescent="0.5">
      <c r="A225">
        <v>525.67498779296875</v>
      </c>
      <c r="B225">
        <v>305.79998779296875</v>
      </c>
    </row>
    <row r="226" spans="1:2" x14ac:dyDescent="0.5">
      <c r="A226">
        <v>525.68499755859375</v>
      </c>
      <c r="B226">
        <v>243.80000305175781</v>
      </c>
    </row>
    <row r="227" spans="1:2" x14ac:dyDescent="0.5">
      <c r="A227">
        <v>525.69500732421875</v>
      </c>
      <c r="B227">
        <v>228.80000305175781</v>
      </c>
    </row>
    <row r="228" spans="1:2" x14ac:dyDescent="0.5">
      <c r="A228">
        <v>525.70501708984375</v>
      </c>
      <c r="B228">
        <v>256</v>
      </c>
    </row>
    <row r="229" spans="1:2" x14ac:dyDescent="0.5">
      <c r="A229">
        <v>525.71502685546875</v>
      </c>
      <c r="B229">
        <v>264.79998779296875</v>
      </c>
    </row>
    <row r="230" spans="1:2" x14ac:dyDescent="0.5">
      <c r="A230">
        <v>525.7249755859375</v>
      </c>
      <c r="B230">
        <v>354.70001220703125</v>
      </c>
    </row>
    <row r="231" spans="1:2" x14ac:dyDescent="0.5">
      <c r="A231">
        <v>525.7349853515625</v>
      </c>
      <c r="B231">
        <v>625.5</v>
      </c>
    </row>
    <row r="232" spans="1:2" x14ac:dyDescent="0.5">
      <c r="A232">
        <v>525.7449951171875</v>
      </c>
      <c r="B232">
        <v>1210</v>
      </c>
    </row>
    <row r="233" spans="1:2" x14ac:dyDescent="0.5">
      <c r="A233">
        <v>525.7550048828125</v>
      </c>
      <c r="B233">
        <v>4951</v>
      </c>
    </row>
    <row r="234" spans="1:2" x14ac:dyDescent="0.5">
      <c r="A234">
        <v>525.7650146484375</v>
      </c>
      <c r="B234">
        <v>31830</v>
      </c>
    </row>
    <row r="235" spans="1:2" x14ac:dyDescent="0.5">
      <c r="A235">
        <v>525.7750244140625</v>
      </c>
      <c r="B235">
        <v>91840</v>
      </c>
    </row>
    <row r="236" spans="1:2" x14ac:dyDescent="0.5">
      <c r="A236">
        <v>525.78497314453125</v>
      </c>
      <c r="B236">
        <v>118900</v>
      </c>
    </row>
    <row r="237" spans="1:2" x14ac:dyDescent="0.5">
      <c r="A237">
        <v>525.79498291015625</v>
      </c>
      <c r="B237">
        <v>71350</v>
      </c>
    </row>
    <row r="238" spans="1:2" x14ac:dyDescent="0.5">
      <c r="A238">
        <v>525.80499267578125</v>
      </c>
      <c r="B238">
        <v>18960</v>
      </c>
    </row>
    <row r="239" spans="1:2" x14ac:dyDescent="0.5">
      <c r="A239">
        <v>525.81500244140625</v>
      </c>
      <c r="B239">
        <v>2835</v>
      </c>
    </row>
    <row r="240" spans="1:2" x14ac:dyDescent="0.5">
      <c r="A240">
        <v>525.82501220703125</v>
      </c>
      <c r="B240">
        <v>920.5</v>
      </c>
    </row>
    <row r="241" spans="1:2" x14ac:dyDescent="0.5">
      <c r="A241">
        <v>525.83502197265625</v>
      </c>
      <c r="B241">
        <v>977.70001220703125</v>
      </c>
    </row>
    <row r="242" spans="1:2" x14ac:dyDescent="0.5">
      <c r="A242">
        <v>525.844970703125</v>
      </c>
      <c r="B242">
        <v>1068</v>
      </c>
    </row>
    <row r="243" spans="1:2" x14ac:dyDescent="0.5">
      <c r="A243">
        <v>525.85498046875</v>
      </c>
      <c r="B243">
        <v>792.79998779296875</v>
      </c>
    </row>
    <row r="244" spans="1:2" x14ac:dyDescent="0.5">
      <c r="A244">
        <v>525.864990234375</v>
      </c>
      <c r="B244">
        <v>396.5</v>
      </c>
    </row>
    <row r="245" spans="1:2" x14ac:dyDescent="0.5">
      <c r="A245">
        <v>525.875</v>
      </c>
      <c r="B245">
        <v>187</v>
      </c>
    </row>
    <row r="246" spans="1:2" x14ac:dyDescent="0.5">
      <c r="A246">
        <v>525.885009765625</v>
      </c>
      <c r="B246">
        <v>252</v>
      </c>
    </row>
    <row r="247" spans="1:2" x14ac:dyDescent="0.5">
      <c r="A247">
        <v>525.89501953125</v>
      </c>
      <c r="B247">
        <v>635.5</v>
      </c>
    </row>
    <row r="248" spans="1:2" x14ac:dyDescent="0.5">
      <c r="A248">
        <v>525.905029296875</v>
      </c>
      <c r="B248">
        <v>1026</v>
      </c>
    </row>
    <row r="249" spans="1:2" x14ac:dyDescent="0.5">
      <c r="A249">
        <v>525.91497802734375</v>
      </c>
      <c r="B249">
        <v>885.20001220703125</v>
      </c>
    </row>
    <row r="250" spans="1:2" x14ac:dyDescent="0.5">
      <c r="A250">
        <v>525.92498779296875</v>
      </c>
      <c r="B250">
        <v>416.20001220703125</v>
      </c>
    </row>
    <row r="251" spans="1:2" x14ac:dyDescent="0.5">
      <c r="A251">
        <v>525.93499755859375</v>
      </c>
      <c r="B251">
        <v>172.80000305175781</v>
      </c>
    </row>
    <row r="252" spans="1:2" x14ac:dyDescent="0.5">
      <c r="A252">
        <v>525.94500732421875</v>
      </c>
      <c r="B252">
        <v>132.5</v>
      </c>
    </row>
    <row r="253" spans="1:2" x14ac:dyDescent="0.5">
      <c r="A253">
        <v>525.95501708984375</v>
      </c>
      <c r="B253">
        <v>137.30000305175781</v>
      </c>
    </row>
    <row r="254" spans="1:2" x14ac:dyDescent="0.5">
      <c r="A254">
        <v>525.96502685546875</v>
      </c>
      <c r="B254">
        <v>221.69999694824219</v>
      </c>
    </row>
    <row r="255" spans="1:2" x14ac:dyDescent="0.5">
      <c r="A255">
        <v>525.9749755859375</v>
      </c>
      <c r="B255">
        <v>294.20001220703125</v>
      </c>
    </row>
    <row r="256" spans="1:2" x14ac:dyDescent="0.5">
      <c r="A256">
        <v>525.9849853515625</v>
      </c>
      <c r="B256">
        <v>242</v>
      </c>
    </row>
    <row r="257" spans="1:2" x14ac:dyDescent="0.5">
      <c r="A257">
        <v>525.9949951171875</v>
      </c>
      <c r="B257">
        <v>194</v>
      </c>
    </row>
    <row r="258" spans="1:2" x14ac:dyDescent="0.5">
      <c r="A258">
        <v>526.0050048828125</v>
      </c>
      <c r="B258">
        <v>246</v>
      </c>
    </row>
    <row r="259" spans="1:2" x14ac:dyDescent="0.5">
      <c r="A259">
        <v>526.0150146484375</v>
      </c>
      <c r="B259">
        <v>254.30000305175781</v>
      </c>
    </row>
    <row r="260" spans="1:2" x14ac:dyDescent="0.5">
      <c r="A260">
        <v>526.0250244140625</v>
      </c>
      <c r="B260">
        <v>201.30000305175781</v>
      </c>
    </row>
    <row r="261" spans="1:2" x14ac:dyDescent="0.5">
      <c r="A261">
        <v>526.03497314453125</v>
      </c>
      <c r="B261">
        <v>166</v>
      </c>
    </row>
    <row r="262" spans="1:2" x14ac:dyDescent="0.5">
      <c r="A262">
        <v>526.04498291015625</v>
      </c>
      <c r="B262">
        <v>126.5</v>
      </c>
    </row>
    <row r="263" spans="1:2" x14ac:dyDescent="0.5">
      <c r="A263">
        <v>526.05499267578125</v>
      </c>
      <c r="B263">
        <v>99.5</v>
      </c>
    </row>
    <row r="264" spans="1:2" x14ac:dyDescent="0.5">
      <c r="A264">
        <v>526.06500244140625</v>
      </c>
      <c r="B264">
        <v>117</v>
      </c>
    </row>
    <row r="265" spans="1:2" x14ac:dyDescent="0.5">
      <c r="A265">
        <v>526.07501220703125</v>
      </c>
      <c r="B265">
        <v>145.5</v>
      </c>
    </row>
    <row r="266" spans="1:2" x14ac:dyDescent="0.5">
      <c r="A266">
        <v>526.08502197265625</v>
      </c>
      <c r="B266">
        <v>122.5</v>
      </c>
    </row>
    <row r="267" spans="1:2" x14ac:dyDescent="0.5">
      <c r="A267">
        <v>526.094970703125</v>
      </c>
      <c r="B267">
        <v>98.75</v>
      </c>
    </row>
    <row r="268" spans="1:2" x14ac:dyDescent="0.5">
      <c r="A268">
        <v>526.10498046875</v>
      </c>
      <c r="B268">
        <v>102</v>
      </c>
    </row>
    <row r="269" spans="1:2" x14ac:dyDescent="0.5">
      <c r="A269">
        <v>526.114990234375</v>
      </c>
      <c r="B269">
        <v>86.25</v>
      </c>
    </row>
    <row r="270" spans="1:2" x14ac:dyDescent="0.5">
      <c r="A270">
        <v>526.125</v>
      </c>
      <c r="B270">
        <v>109.69999694824219</v>
      </c>
    </row>
    <row r="271" spans="1:2" x14ac:dyDescent="0.5">
      <c r="A271">
        <v>526.135009765625</v>
      </c>
      <c r="B271">
        <v>136.5</v>
      </c>
    </row>
    <row r="272" spans="1:2" x14ac:dyDescent="0.5">
      <c r="A272">
        <v>526.14501953125</v>
      </c>
      <c r="B272">
        <v>100.19999694824219</v>
      </c>
    </row>
    <row r="273" spans="1:2" x14ac:dyDescent="0.5">
      <c r="A273">
        <v>526.155029296875</v>
      </c>
      <c r="B273">
        <v>100.80000305175781</v>
      </c>
    </row>
    <row r="274" spans="1:2" x14ac:dyDescent="0.5">
      <c r="A274">
        <v>526.16497802734375</v>
      </c>
      <c r="B274">
        <v>141.80000305175781</v>
      </c>
    </row>
    <row r="275" spans="1:2" x14ac:dyDescent="0.5">
      <c r="A275">
        <v>526.17498779296875</v>
      </c>
      <c r="B275">
        <v>158.30000305175781</v>
      </c>
    </row>
    <row r="276" spans="1:2" x14ac:dyDescent="0.5">
      <c r="A276">
        <v>526.18499755859375</v>
      </c>
      <c r="B276">
        <v>180.80000305175781</v>
      </c>
    </row>
    <row r="277" spans="1:2" x14ac:dyDescent="0.5">
      <c r="A277">
        <v>526.19500732421875</v>
      </c>
      <c r="B277">
        <v>186.69999694824219</v>
      </c>
    </row>
    <row r="278" spans="1:2" x14ac:dyDescent="0.5">
      <c r="A278">
        <v>526.20501708984375</v>
      </c>
      <c r="B278">
        <v>150.19999694824219</v>
      </c>
    </row>
    <row r="279" spans="1:2" x14ac:dyDescent="0.5">
      <c r="A279">
        <v>526.21502685546875</v>
      </c>
      <c r="B279">
        <v>129</v>
      </c>
    </row>
    <row r="280" spans="1:2" x14ac:dyDescent="0.5">
      <c r="A280">
        <v>526.2249755859375</v>
      </c>
      <c r="B280">
        <v>149</v>
      </c>
    </row>
    <row r="281" spans="1:2" x14ac:dyDescent="0.5">
      <c r="A281">
        <v>526.2349853515625</v>
      </c>
      <c r="B281">
        <v>227.69999694824219</v>
      </c>
    </row>
    <row r="282" spans="1:2" x14ac:dyDescent="0.5">
      <c r="A282">
        <v>526.2449951171875</v>
      </c>
      <c r="B282">
        <v>540.20001220703125</v>
      </c>
    </row>
    <row r="283" spans="1:2" x14ac:dyDescent="0.5">
      <c r="A283">
        <v>526.2550048828125</v>
      </c>
      <c r="B283">
        <v>2550</v>
      </c>
    </row>
    <row r="284" spans="1:2" x14ac:dyDescent="0.5">
      <c r="A284">
        <v>526.2659912109375</v>
      </c>
      <c r="B284">
        <v>12160</v>
      </c>
    </row>
    <row r="285" spans="1:2" x14ac:dyDescent="0.5">
      <c r="A285">
        <v>526.2760009765625</v>
      </c>
      <c r="B285">
        <v>32080</v>
      </c>
    </row>
    <row r="286" spans="1:2" x14ac:dyDescent="0.5">
      <c r="A286">
        <v>526.2860107421875</v>
      </c>
      <c r="B286">
        <v>43550</v>
      </c>
    </row>
    <row r="287" spans="1:2" x14ac:dyDescent="0.5">
      <c r="A287">
        <v>526.2960205078125</v>
      </c>
      <c r="B287">
        <v>30840</v>
      </c>
    </row>
    <row r="288" spans="1:2" x14ac:dyDescent="0.5">
      <c r="A288">
        <v>526.3060302734375</v>
      </c>
      <c r="B288">
        <v>11490</v>
      </c>
    </row>
    <row r="289" spans="1:2" x14ac:dyDescent="0.5">
      <c r="A289">
        <v>526.31597900390625</v>
      </c>
      <c r="B289">
        <v>2575</v>
      </c>
    </row>
    <row r="290" spans="1:2" x14ac:dyDescent="0.5">
      <c r="A290">
        <v>526.32598876953125</v>
      </c>
      <c r="B290">
        <v>695.20001220703125</v>
      </c>
    </row>
    <row r="291" spans="1:2" x14ac:dyDescent="0.5">
      <c r="A291">
        <v>526.33599853515625</v>
      </c>
      <c r="B291">
        <v>390.5</v>
      </c>
    </row>
    <row r="292" spans="1:2" x14ac:dyDescent="0.5">
      <c r="A292">
        <v>526.34600830078125</v>
      </c>
      <c r="B292">
        <v>304</v>
      </c>
    </row>
    <row r="293" spans="1:2" x14ac:dyDescent="0.5">
      <c r="A293">
        <v>526.35601806640625</v>
      </c>
      <c r="B293">
        <v>230.30000305175781</v>
      </c>
    </row>
    <row r="294" spans="1:2" x14ac:dyDescent="0.5">
      <c r="A294">
        <v>526.36602783203125</v>
      </c>
      <c r="B294">
        <v>129.80000305175781</v>
      </c>
    </row>
    <row r="295" spans="1:2" x14ac:dyDescent="0.5">
      <c r="A295">
        <v>526.3759765625</v>
      </c>
      <c r="B295">
        <v>120.19999694824219</v>
      </c>
    </row>
    <row r="296" spans="1:2" x14ac:dyDescent="0.5">
      <c r="A296">
        <v>526.385986328125</v>
      </c>
      <c r="B296">
        <v>143.30000305175781</v>
      </c>
    </row>
    <row r="297" spans="1:2" x14ac:dyDescent="0.5">
      <c r="A297">
        <v>526.39599609375</v>
      </c>
      <c r="B297">
        <v>144.80000305175781</v>
      </c>
    </row>
    <row r="298" spans="1:2" x14ac:dyDescent="0.5">
      <c r="A298">
        <v>526.406005859375</v>
      </c>
      <c r="B298">
        <v>131.30000305175781</v>
      </c>
    </row>
    <row r="299" spans="1:2" x14ac:dyDescent="0.5">
      <c r="A299">
        <v>526.416015625</v>
      </c>
      <c r="B299">
        <v>91.75</v>
      </c>
    </row>
    <row r="300" spans="1:2" x14ac:dyDescent="0.5">
      <c r="A300">
        <v>526.426025390625</v>
      </c>
      <c r="B300">
        <v>73.25</v>
      </c>
    </row>
    <row r="301" spans="1:2" x14ac:dyDescent="0.5">
      <c r="A301">
        <v>526.43597412109375</v>
      </c>
      <c r="B301">
        <v>85</v>
      </c>
    </row>
    <row r="302" spans="1:2" x14ac:dyDescent="0.5">
      <c r="A302">
        <v>526.44598388671875</v>
      </c>
      <c r="B302">
        <v>93</v>
      </c>
    </row>
    <row r="303" spans="1:2" x14ac:dyDescent="0.5">
      <c r="A303">
        <v>526.45599365234375</v>
      </c>
      <c r="B303">
        <v>88.5</v>
      </c>
    </row>
    <row r="304" spans="1:2" x14ac:dyDescent="0.5">
      <c r="A304">
        <v>526.46600341796875</v>
      </c>
      <c r="B304">
        <v>94.25</v>
      </c>
    </row>
    <row r="305" spans="1:2" x14ac:dyDescent="0.5">
      <c r="A305">
        <v>526.47601318359375</v>
      </c>
      <c r="B305">
        <v>114.30000305175781</v>
      </c>
    </row>
    <row r="306" spans="1:2" x14ac:dyDescent="0.5">
      <c r="A306">
        <v>526.48602294921875</v>
      </c>
      <c r="B306">
        <v>103.80000305175781</v>
      </c>
    </row>
    <row r="307" spans="1:2" x14ac:dyDescent="0.5">
      <c r="A307">
        <v>526.4959716796875</v>
      </c>
      <c r="B307">
        <v>78.75</v>
      </c>
    </row>
    <row r="308" spans="1:2" x14ac:dyDescent="0.5">
      <c r="A308">
        <v>526.5059814453125</v>
      </c>
      <c r="B308">
        <v>67.75</v>
      </c>
    </row>
    <row r="309" spans="1:2" x14ac:dyDescent="0.5">
      <c r="A309">
        <v>526.5159912109375</v>
      </c>
      <c r="B309">
        <v>62.5</v>
      </c>
    </row>
    <row r="310" spans="1:2" x14ac:dyDescent="0.5">
      <c r="A310">
        <v>526.5260009765625</v>
      </c>
      <c r="B310">
        <v>63.5</v>
      </c>
    </row>
    <row r="311" spans="1:2" x14ac:dyDescent="0.5">
      <c r="A311">
        <v>526.5360107421875</v>
      </c>
      <c r="B311">
        <v>57.25</v>
      </c>
    </row>
    <row r="312" spans="1:2" x14ac:dyDescent="0.5">
      <c r="A312">
        <v>526.5460205078125</v>
      </c>
      <c r="B312">
        <v>36.25</v>
      </c>
    </row>
    <row r="313" spans="1:2" x14ac:dyDescent="0.5">
      <c r="A313">
        <v>526.5560302734375</v>
      </c>
      <c r="B313">
        <v>39</v>
      </c>
    </row>
    <row r="314" spans="1:2" x14ac:dyDescent="0.5">
      <c r="A314">
        <v>526.56597900390625</v>
      </c>
      <c r="B314">
        <v>63.75</v>
      </c>
    </row>
    <row r="315" spans="1:2" x14ac:dyDescent="0.5">
      <c r="A315">
        <v>526.57598876953125</v>
      </c>
      <c r="B315">
        <v>67.75</v>
      </c>
    </row>
    <row r="316" spans="1:2" x14ac:dyDescent="0.5">
      <c r="A316">
        <v>526.58599853515625</v>
      </c>
      <c r="B316">
        <v>71</v>
      </c>
    </row>
    <row r="317" spans="1:2" x14ac:dyDescent="0.5">
      <c r="A317">
        <v>526.59600830078125</v>
      </c>
      <c r="B317">
        <v>79.75</v>
      </c>
    </row>
    <row r="318" spans="1:2" x14ac:dyDescent="0.5">
      <c r="A318">
        <v>526.60601806640625</v>
      </c>
      <c r="B318">
        <v>73.75</v>
      </c>
    </row>
    <row r="319" spans="1:2" x14ac:dyDescent="0.5">
      <c r="A319">
        <v>526.61602783203125</v>
      </c>
      <c r="B319">
        <v>63.75</v>
      </c>
    </row>
    <row r="320" spans="1:2" x14ac:dyDescent="0.5">
      <c r="A320">
        <v>526.6259765625</v>
      </c>
      <c r="B320">
        <v>80.5</v>
      </c>
    </row>
    <row r="321" spans="1:2" x14ac:dyDescent="0.5">
      <c r="A321">
        <v>526.635986328125</v>
      </c>
      <c r="B321">
        <v>117.80000305175781</v>
      </c>
    </row>
    <row r="322" spans="1:2" x14ac:dyDescent="0.5">
      <c r="A322">
        <v>526.64599609375</v>
      </c>
      <c r="B322">
        <v>120</v>
      </c>
    </row>
    <row r="323" spans="1:2" x14ac:dyDescent="0.5">
      <c r="A323">
        <v>526.656005859375</v>
      </c>
      <c r="B323">
        <v>120.19999694824219</v>
      </c>
    </row>
    <row r="324" spans="1:2" x14ac:dyDescent="0.5">
      <c r="A324">
        <v>526.666015625</v>
      </c>
      <c r="B324">
        <v>193.30000305175781</v>
      </c>
    </row>
    <row r="325" spans="1:2" x14ac:dyDescent="0.5">
      <c r="A325">
        <v>526.676025390625</v>
      </c>
      <c r="B325">
        <v>232.5</v>
      </c>
    </row>
    <row r="326" spans="1:2" x14ac:dyDescent="0.5">
      <c r="A326">
        <v>526.68597412109375</v>
      </c>
      <c r="B326">
        <v>171.80000305175781</v>
      </c>
    </row>
    <row r="327" spans="1:2" x14ac:dyDescent="0.5">
      <c r="A327">
        <v>526.69598388671875</v>
      </c>
      <c r="B327">
        <v>124</v>
      </c>
    </row>
    <row r="328" spans="1:2" x14ac:dyDescent="0.5">
      <c r="A328">
        <v>526.70599365234375</v>
      </c>
      <c r="B328">
        <v>114.5</v>
      </c>
    </row>
    <row r="329" spans="1:2" x14ac:dyDescent="0.5">
      <c r="A329">
        <v>526.71600341796875</v>
      </c>
      <c r="B329">
        <v>142.5</v>
      </c>
    </row>
    <row r="330" spans="1:2" x14ac:dyDescent="0.5">
      <c r="A330">
        <v>526.72601318359375</v>
      </c>
      <c r="B330">
        <v>205.5</v>
      </c>
    </row>
    <row r="331" spans="1:2" x14ac:dyDescent="0.5">
      <c r="A331">
        <v>526.73602294921875</v>
      </c>
      <c r="B331">
        <v>306</v>
      </c>
    </row>
    <row r="332" spans="1:2" x14ac:dyDescent="0.5">
      <c r="A332">
        <v>526.7459716796875</v>
      </c>
      <c r="B332">
        <v>541</v>
      </c>
    </row>
    <row r="333" spans="1:2" x14ac:dyDescent="0.5">
      <c r="A333">
        <v>526.7559814453125</v>
      </c>
      <c r="B333">
        <v>1189</v>
      </c>
    </row>
    <row r="334" spans="1:2" x14ac:dyDescent="0.5">
      <c r="A334">
        <v>526.7659912109375</v>
      </c>
      <c r="B334">
        <v>3592</v>
      </c>
    </row>
    <row r="335" spans="1:2" x14ac:dyDescent="0.5">
      <c r="A335">
        <v>526.7760009765625</v>
      </c>
      <c r="B335">
        <v>8770</v>
      </c>
    </row>
    <row r="336" spans="1:2" x14ac:dyDescent="0.5">
      <c r="A336">
        <v>526.7860107421875</v>
      </c>
      <c r="B336">
        <v>12540</v>
      </c>
    </row>
    <row r="337" spans="1:2" x14ac:dyDescent="0.5">
      <c r="A337">
        <v>526.7960205078125</v>
      </c>
      <c r="B337">
        <v>10090</v>
      </c>
    </row>
    <row r="338" spans="1:2" x14ac:dyDescent="0.5">
      <c r="A338">
        <v>526.8060302734375</v>
      </c>
      <c r="B338">
        <v>4742</v>
      </c>
    </row>
    <row r="339" spans="1:2" x14ac:dyDescent="0.5">
      <c r="A339">
        <v>526.81597900390625</v>
      </c>
      <c r="B339">
        <v>1549</v>
      </c>
    </row>
    <row r="340" spans="1:2" x14ac:dyDescent="0.5">
      <c r="A340">
        <v>526.8270263671875</v>
      </c>
      <c r="B340">
        <v>564.5</v>
      </c>
    </row>
    <row r="341" spans="1:2" x14ac:dyDescent="0.5">
      <c r="A341">
        <v>526.83697509765625</v>
      </c>
      <c r="B341">
        <v>354.29998779296875</v>
      </c>
    </row>
    <row r="342" spans="1:2" x14ac:dyDescent="0.5">
      <c r="A342">
        <v>526.84698486328125</v>
      </c>
      <c r="B342">
        <v>314.79998779296875</v>
      </c>
    </row>
    <row r="343" spans="1:2" x14ac:dyDescent="0.5">
      <c r="A343">
        <v>526.85699462890625</v>
      </c>
      <c r="B343">
        <v>271.70001220703125</v>
      </c>
    </row>
    <row r="344" spans="1:2" x14ac:dyDescent="0.5">
      <c r="A344">
        <v>526.86700439453125</v>
      </c>
      <c r="B344">
        <v>219.5</v>
      </c>
    </row>
    <row r="345" spans="1:2" x14ac:dyDescent="0.5">
      <c r="A345">
        <v>526.87701416015625</v>
      </c>
      <c r="B345">
        <v>180.80000305175781</v>
      </c>
    </row>
    <row r="346" spans="1:2" x14ac:dyDescent="0.5">
      <c r="A346">
        <v>526.88702392578125</v>
      </c>
      <c r="B346">
        <v>178.80000305175781</v>
      </c>
    </row>
    <row r="347" spans="1:2" x14ac:dyDescent="0.5">
      <c r="A347">
        <v>526.89697265625</v>
      </c>
      <c r="B347">
        <v>176.5</v>
      </c>
    </row>
    <row r="348" spans="1:2" x14ac:dyDescent="0.5">
      <c r="A348">
        <v>526.906982421875</v>
      </c>
      <c r="B348">
        <v>125</v>
      </c>
    </row>
    <row r="349" spans="1:2" x14ac:dyDescent="0.5">
      <c r="A349">
        <v>526.9169921875</v>
      </c>
      <c r="B349">
        <v>94.5</v>
      </c>
    </row>
    <row r="350" spans="1:2" x14ac:dyDescent="0.5">
      <c r="A350">
        <v>526.927001953125</v>
      </c>
      <c r="B350">
        <v>110.69999694824219</v>
      </c>
    </row>
    <row r="351" spans="1:2" x14ac:dyDescent="0.5">
      <c r="A351">
        <v>526.93701171875</v>
      </c>
      <c r="B351">
        <v>104.30000305175781</v>
      </c>
    </row>
    <row r="352" spans="1:2" x14ac:dyDescent="0.5">
      <c r="A352">
        <v>526.947021484375</v>
      </c>
      <c r="B352">
        <v>98.75</v>
      </c>
    </row>
    <row r="353" spans="1:2" x14ac:dyDescent="0.5">
      <c r="A353">
        <v>526.95697021484375</v>
      </c>
      <c r="B353">
        <v>107.30000305175781</v>
      </c>
    </row>
    <row r="354" spans="1:2" x14ac:dyDescent="0.5">
      <c r="A354">
        <v>526.96697998046875</v>
      </c>
      <c r="B354">
        <v>103.30000305175781</v>
      </c>
    </row>
    <row r="355" spans="1:2" x14ac:dyDescent="0.5">
      <c r="A355">
        <v>526.97698974609375</v>
      </c>
      <c r="B355">
        <v>133</v>
      </c>
    </row>
    <row r="356" spans="1:2" x14ac:dyDescent="0.5">
      <c r="A356">
        <v>526.98699951171875</v>
      </c>
      <c r="B356">
        <v>171</v>
      </c>
    </row>
    <row r="357" spans="1:2" x14ac:dyDescent="0.5">
      <c r="A357">
        <v>526.99700927734375</v>
      </c>
      <c r="B357">
        <v>197</v>
      </c>
    </row>
    <row r="358" spans="1:2" x14ac:dyDescent="0.5">
      <c r="A358">
        <v>527.00701904296875</v>
      </c>
      <c r="B358">
        <v>224.30000305175781</v>
      </c>
    </row>
    <row r="359" spans="1:2" x14ac:dyDescent="0.5">
      <c r="A359">
        <v>527.01702880859375</v>
      </c>
      <c r="B359">
        <v>180.80000305175781</v>
      </c>
    </row>
    <row r="360" spans="1:2" x14ac:dyDescent="0.5">
      <c r="A360">
        <v>527.0269775390625</v>
      </c>
      <c r="B360">
        <v>98</v>
      </c>
    </row>
    <row r="361" spans="1:2" x14ac:dyDescent="0.5">
      <c r="A361">
        <v>527.0369873046875</v>
      </c>
      <c r="B361">
        <v>50.25</v>
      </c>
    </row>
    <row r="362" spans="1:2" x14ac:dyDescent="0.5">
      <c r="A362">
        <v>527.0469970703125</v>
      </c>
      <c r="B362">
        <v>31</v>
      </c>
    </row>
    <row r="363" spans="1:2" x14ac:dyDescent="0.5">
      <c r="A363">
        <v>527.0570068359375</v>
      </c>
      <c r="B363">
        <v>33.5</v>
      </c>
    </row>
    <row r="364" spans="1:2" x14ac:dyDescent="0.5">
      <c r="A364">
        <v>527.0670166015625</v>
      </c>
      <c r="B364">
        <v>54.25</v>
      </c>
    </row>
    <row r="365" spans="1:2" x14ac:dyDescent="0.5">
      <c r="A365">
        <v>527.0770263671875</v>
      </c>
      <c r="B365">
        <v>68.5</v>
      </c>
    </row>
    <row r="366" spans="1:2" x14ac:dyDescent="0.5">
      <c r="A366">
        <v>527.08697509765625</v>
      </c>
      <c r="B366">
        <v>50.5</v>
      </c>
    </row>
    <row r="367" spans="1:2" x14ac:dyDescent="0.5">
      <c r="A367">
        <v>527.09698486328125</v>
      </c>
      <c r="B367">
        <v>41.75</v>
      </c>
    </row>
    <row r="368" spans="1:2" x14ac:dyDescent="0.5">
      <c r="A368">
        <v>527.10699462890625</v>
      </c>
      <c r="B368">
        <v>49.5</v>
      </c>
    </row>
    <row r="369" spans="1:2" x14ac:dyDescent="0.5">
      <c r="A369">
        <v>527.11700439453125</v>
      </c>
      <c r="B369">
        <v>36.75</v>
      </c>
    </row>
    <row r="370" spans="1:2" x14ac:dyDescent="0.5">
      <c r="A370">
        <v>527.12701416015625</v>
      </c>
      <c r="B370">
        <v>31</v>
      </c>
    </row>
    <row r="371" spans="1:2" x14ac:dyDescent="0.5">
      <c r="A371">
        <v>527.13702392578125</v>
      </c>
      <c r="B371">
        <v>34</v>
      </c>
    </row>
    <row r="372" spans="1:2" x14ac:dyDescent="0.5">
      <c r="A372">
        <v>527.14697265625</v>
      </c>
      <c r="B372">
        <v>34.5</v>
      </c>
    </row>
    <row r="373" spans="1:2" x14ac:dyDescent="0.5">
      <c r="A373">
        <v>527.156982421875</v>
      </c>
      <c r="B373">
        <v>51.75</v>
      </c>
    </row>
    <row r="374" spans="1:2" x14ac:dyDescent="0.5">
      <c r="A374">
        <v>527.1669921875</v>
      </c>
      <c r="B374">
        <v>67.75</v>
      </c>
    </row>
    <row r="375" spans="1:2" x14ac:dyDescent="0.5">
      <c r="A375">
        <v>527.177001953125</v>
      </c>
      <c r="B375">
        <v>58.5</v>
      </c>
    </row>
    <row r="376" spans="1:2" x14ac:dyDescent="0.5">
      <c r="A376">
        <v>527.18701171875</v>
      </c>
      <c r="B376">
        <v>59.75</v>
      </c>
    </row>
    <row r="377" spans="1:2" x14ac:dyDescent="0.5">
      <c r="A377">
        <v>527.197021484375</v>
      </c>
      <c r="B377">
        <v>80.25</v>
      </c>
    </row>
    <row r="378" spans="1:2" x14ac:dyDescent="0.5">
      <c r="A378">
        <v>527.20697021484375</v>
      </c>
      <c r="B378">
        <v>94.5</v>
      </c>
    </row>
    <row r="379" spans="1:2" x14ac:dyDescent="0.5">
      <c r="A379">
        <v>527.21697998046875</v>
      </c>
      <c r="B379">
        <v>112.69999694824219</v>
      </c>
    </row>
    <row r="380" spans="1:2" x14ac:dyDescent="0.5">
      <c r="A380">
        <v>527.22698974609375</v>
      </c>
      <c r="B380">
        <v>154.5</v>
      </c>
    </row>
    <row r="381" spans="1:2" x14ac:dyDescent="0.5">
      <c r="A381">
        <v>527.23699951171875</v>
      </c>
      <c r="B381">
        <v>178.30000305175781</v>
      </c>
    </row>
    <row r="382" spans="1:2" x14ac:dyDescent="0.5">
      <c r="A382">
        <v>527.24700927734375</v>
      </c>
      <c r="B382">
        <v>197.80000305175781</v>
      </c>
    </row>
    <row r="383" spans="1:2" x14ac:dyDescent="0.5">
      <c r="A383">
        <v>527.25799560546875</v>
      </c>
      <c r="B383">
        <v>449</v>
      </c>
    </row>
    <row r="384" spans="1:2" x14ac:dyDescent="0.5">
      <c r="A384">
        <v>527.26800537109375</v>
      </c>
      <c r="B384">
        <v>1094</v>
      </c>
    </row>
    <row r="385" spans="1:2" x14ac:dyDescent="0.5">
      <c r="A385">
        <v>527.27801513671875</v>
      </c>
      <c r="B385">
        <v>2383</v>
      </c>
    </row>
    <row r="386" spans="1:2" x14ac:dyDescent="0.5">
      <c r="A386">
        <v>527.28802490234375</v>
      </c>
      <c r="B386">
        <v>3514</v>
      </c>
    </row>
    <row r="387" spans="1:2" x14ac:dyDescent="0.5">
      <c r="A387">
        <v>527.2979736328125</v>
      </c>
      <c r="B387">
        <v>2980</v>
      </c>
    </row>
    <row r="388" spans="1:2" x14ac:dyDescent="0.5">
      <c r="A388">
        <v>527.3079833984375</v>
      </c>
      <c r="B388">
        <v>1487</v>
      </c>
    </row>
    <row r="389" spans="1:2" x14ac:dyDescent="0.5">
      <c r="A389">
        <v>527.3179931640625</v>
      </c>
      <c r="B389">
        <v>496</v>
      </c>
    </row>
    <row r="390" spans="1:2" x14ac:dyDescent="0.5">
      <c r="A390">
        <v>527.3280029296875</v>
      </c>
      <c r="B390">
        <v>227.69999694824219</v>
      </c>
    </row>
    <row r="391" spans="1:2" x14ac:dyDescent="0.5">
      <c r="A391">
        <v>527.3380126953125</v>
      </c>
      <c r="B391">
        <v>284.79998779296875</v>
      </c>
    </row>
    <row r="392" spans="1:2" x14ac:dyDescent="0.5">
      <c r="A392">
        <v>527.3480224609375</v>
      </c>
      <c r="B392">
        <v>290.20001220703125</v>
      </c>
    </row>
    <row r="393" spans="1:2" x14ac:dyDescent="0.5">
      <c r="A393">
        <v>527.35797119140625</v>
      </c>
      <c r="B393">
        <v>222</v>
      </c>
    </row>
    <row r="394" spans="1:2" x14ac:dyDescent="0.5">
      <c r="A394">
        <v>527.36798095703125</v>
      </c>
      <c r="B394">
        <v>136.5</v>
      </c>
    </row>
    <row r="395" spans="1:2" x14ac:dyDescent="0.5">
      <c r="A395">
        <v>527.37799072265625</v>
      </c>
      <c r="B395">
        <v>62.5</v>
      </c>
    </row>
    <row r="396" spans="1:2" x14ac:dyDescent="0.5">
      <c r="A396">
        <v>527.38800048828125</v>
      </c>
      <c r="B396">
        <v>18.5</v>
      </c>
    </row>
    <row r="397" spans="1:2" x14ac:dyDescent="0.5">
      <c r="A397">
        <v>527.39801025390625</v>
      </c>
      <c r="B397">
        <v>4</v>
      </c>
    </row>
    <row r="398" spans="1:2" x14ac:dyDescent="0.5">
      <c r="A398">
        <v>527.40802001953125</v>
      </c>
      <c r="B398">
        <v>20.75</v>
      </c>
    </row>
    <row r="399" spans="1:2" x14ac:dyDescent="0.5">
      <c r="A399">
        <v>527.41802978515625</v>
      </c>
      <c r="B399">
        <v>47.5</v>
      </c>
    </row>
    <row r="400" spans="1:2" x14ac:dyDescent="0.5">
      <c r="A400">
        <v>527.427978515625</v>
      </c>
      <c r="B400">
        <v>79</v>
      </c>
    </row>
    <row r="401" spans="1:2" x14ac:dyDescent="0.5">
      <c r="A401">
        <v>527.43798828125</v>
      </c>
      <c r="B401">
        <v>113.30000305175781</v>
      </c>
    </row>
    <row r="402" spans="1:2" x14ac:dyDescent="0.5">
      <c r="A402">
        <v>527.447998046875</v>
      </c>
      <c r="B402">
        <v>109.30000305175781</v>
      </c>
    </row>
    <row r="403" spans="1:2" x14ac:dyDescent="0.5">
      <c r="A403">
        <v>527.4580078125</v>
      </c>
      <c r="B403">
        <v>73.75</v>
      </c>
    </row>
    <row r="404" spans="1:2" x14ac:dyDescent="0.5">
      <c r="A404">
        <v>527.468017578125</v>
      </c>
      <c r="B404">
        <v>44.5</v>
      </c>
    </row>
    <row r="405" spans="1:2" x14ac:dyDescent="0.5">
      <c r="A405">
        <v>527.47802734375</v>
      </c>
      <c r="B405">
        <v>27.25</v>
      </c>
    </row>
    <row r="406" spans="1:2" x14ac:dyDescent="0.5">
      <c r="A406">
        <v>527.48797607421875</v>
      </c>
      <c r="B406">
        <v>17</v>
      </c>
    </row>
    <row r="407" spans="1:2" x14ac:dyDescent="0.5">
      <c r="A407">
        <v>527.49798583984375</v>
      </c>
      <c r="B407">
        <v>12.75</v>
      </c>
    </row>
    <row r="408" spans="1:2" x14ac:dyDescent="0.5">
      <c r="A408">
        <v>527.50799560546875</v>
      </c>
      <c r="B408">
        <v>19.25</v>
      </c>
    </row>
    <row r="409" spans="1:2" x14ac:dyDescent="0.5">
      <c r="A409">
        <v>527.51800537109375</v>
      </c>
      <c r="B409">
        <v>28.5</v>
      </c>
    </row>
    <row r="410" spans="1:2" x14ac:dyDescent="0.5">
      <c r="A410">
        <v>527.52801513671875</v>
      </c>
      <c r="B410">
        <v>38.75</v>
      </c>
    </row>
    <row r="411" spans="1:2" x14ac:dyDescent="0.5">
      <c r="A411">
        <v>527.53802490234375</v>
      </c>
      <c r="B411">
        <v>81.25</v>
      </c>
    </row>
    <row r="412" spans="1:2" x14ac:dyDescent="0.5">
      <c r="A412">
        <v>527.5479736328125</v>
      </c>
      <c r="B412">
        <v>126</v>
      </c>
    </row>
    <row r="413" spans="1:2" x14ac:dyDescent="0.5">
      <c r="A413">
        <v>527.5579833984375</v>
      </c>
      <c r="B413">
        <v>118</v>
      </c>
    </row>
    <row r="414" spans="1:2" x14ac:dyDescent="0.5">
      <c r="A414">
        <v>527.5679931640625</v>
      </c>
      <c r="B414">
        <v>83.25</v>
      </c>
    </row>
    <row r="415" spans="1:2" x14ac:dyDescent="0.5">
      <c r="A415">
        <v>527.5780029296875</v>
      </c>
      <c r="B415">
        <v>55.5</v>
      </c>
    </row>
    <row r="416" spans="1:2" x14ac:dyDescent="0.5">
      <c r="A416">
        <v>527.5880126953125</v>
      </c>
      <c r="B416">
        <v>72.25</v>
      </c>
    </row>
    <row r="417" spans="1:2" x14ac:dyDescent="0.5">
      <c r="A417">
        <v>527.5980224609375</v>
      </c>
      <c r="B417">
        <v>118.80000305175781</v>
      </c>
    </row>
    <row r="418" spans="1:2" x14ac:dyDescent="0.5">
      <c r="A418">
        <v>527.60797119140625</v>
      </c>
      <c r="B418">
        <v>124.19999694824219</v>
      </c>
    </row>
    <row r="419" spans="1:2" x14ac:dyDescent="0.5">
      <c r="A419">
        <v>527.61798095703125</v>
      </c>
      <c r="B419">
        <v>88.75</v>
      </c>
    </row>
    <row r="420" spans="1:2" x14ac:dyDescent="0.5">
      <c r="A420">
        <v>527.62799072265625</v>
      </c>
      <c r="B420">
        <v>103.5</v>
      </c>
    </row>
    <row r="421" spans="1:2" x14ac:dyDescent="0.5">
      <c r="A421">
        <v>527.63800048828125</v>
      </c>
      <c r="B421">
        <v>158.69999694824219</v>
      </c>
    </row>
    <row r="422" spans="1:2" x14ac:dyDescent="0.5">
      <c r="A422">
        <v>527.64801025390625</v>
      </c>
      <c r="B422">
        <v>178.30000305175781</v>
      </c>
    </row>
    <row r="423" spans="1:2" x14ac:dyDescent="0.5">
      <c r="A423">
        <v>527.65899658203125</v>
      </c>
      <c r="B423">
        <v>165.30000305175781</v>
      </c>
    </row>
    <row r="424" spans="1:2" x14ac:dyDescent="0.5">
      <c r="A424">
        <v>527.66900634765625</v>
      </c>
      <c r="B424">
        <v>125.19999694824219</v>
      </c>
    </row>
    <row r="425" spans="1:2" x14ac:dyDescent="0.5">
      <c r="A425">
        <v>527.67901611328125</v>
      </c>
      <c r="B425">
        <v>127.30000305175781</v>
      </c>
    </row>
    <row r="426" spans="1:2" x14ac:dyDescent="0.5">
      <c r="A426">
        <v>527.68902587890625</v>
      </c>
      <c r="B426">
        <v>143.5</v>
      </c>
    </row>
    <row r="427" spans="1:2" x14ac:dyDescent="0.5">
      <c r="A427">
        <v>527.698974609375</v>
      </c>
      <c r="B427">
        <v>96</v>
      </c>
    </row>
    <row r="428" spans="1:2" x14ac:dyDescent="0.5">
      <c r="A428">
        <v>527.708984375</v>
      </c>
      <c r="B428">
        <v>66</v>
      </c>
    </row>
    <row r="429" spans="1:2" x14ac:dyDescent="0.5">
      <c r="A429">
        <v>527.718994140625</v>
      </c>
      <c r="B429">
        <v>99</v>
      </c>
    </row>
    <row r="430" spans="1:2" x14ac:dyDescent="0.5">
      <c r="A430">
        <v>527.72900390625</v>
      </c>
      <c r="B430">
        <v>153.30000305175781</v>
      </c>
    </row>
    <row r="431" spans="1:2" x14ac:dyDescent="0.5">
      <c r="A431">
        <v>527.739013671875</v>
      </c>
      <c r="B431">
        <v>238.80000305175781</v>
      </c>
    </row>
    <row r="432" spans="1:2" x14ac:dyDescent="0.5">
      <c r="A432">
        <v>527.7490234375</v>
      </c>
      <c r="B432">
        <v>346.20001220703125</v>
      </c>
    </row>
    <row r="433" spans="1:2" x14ac:dyDescent="0.5">
      <c r="A433">
        <v>527.75897216796875</v>
      </c>
      <c r="B433">
        <v>401.79998779296875</v>
      </c>
    </row>
    <row r="434" spans="1:2" x14ac:dyDescent="0.5">
      <c r="A434">
        <v>527.76898193359375</v>
      </c>
      <c r="B434">
        <v>500.29998779296875</v>
      </c>
    </row>
    <row r="435" spans="1:2" x14ac:dyDescent="0.5">
      <c r="A435">
        <v>527.77899169921875</v>
      </c>
      <c r="B435">
        <v>831.5</v>
      </c>
    </row>
    <row r="436" spans="1:2" x14ac:dyDescent="0.5">
      <c r="A436">
        <v>527.78900146484375</v>
      </c>
      <c r="B436">
        <v>1132</v>
      </c>
    </row>
    <row r="437" spans="1:2" x14ac:dyDescent="0.5">
      <c r="A437">
        <v>527.79901123046875</v>
      </c>
      <c r="B437">
        <v>1020</v>
      </c>
    </row>
    <row r="438" spans="1:2" x14ac:dyDescent="0.5">
      <c r="A438">
        <v>527.80902099609375</v>
      </c>
      <c r="B438">
        <v>728.5</v>
      </c>
    </row>
    <row r="439" spans="1:2" x14ac:dyDescent="0.5">
      <c r="A439">
        <v>527.8189697265625</v>
      </c>
      <c r="B439">
        <v>548.70001220703125</v>
      </c>
    </row>
    <row r="440" spans="1:2" x14ac:dyDescent="0.5">
      <c r="A440">
        <v>527.8289794921875</v>
      </c>
      <c r="B440">
        <v>434</v>
      </c>
    </row>
    <row r="441" spans="1:2" x14ac:dyDescent="0.5">
      <c r="A441">
        <v>527.8389892578125</v>
      </c>
      <c r="B441">
        <v>310.5</v>
      </c>
    </row>
    <row r="442" spans="1:2" x14ac:dyDescent="0.5">
      <c r="A442">
        <v>527.8489990234375</v>
      </c>
      <c r="B442">
        <v>211.19999694824219</v>
      </c>
    </row>
    <row r="443" spans="1:2" x14ac:dyDescent="0.5">
      <c r="A443">
        <v>527.8590087890625</v>
      </c>
      <c r="B443">
        <v>217.80000305175781</v>
      </c>
    </row>
    <row r="444" spans="1:2" x14ac:dyDescent="0.5">
      <c r="A444">
        <v>527.8690185546875</v>
      </c>
      <c r="B444">
        <v>244.19999694824219</v>
      </c>
    </row>
    <row r="445" spans="1:2" x14ac:dyDescent="0.5">
      <c r="A445">
        <v>527.8790283203125</v>
      </c>
      <c r="B445">
        <v>209.5</v>
      </c>
    </row>
    <row r="446" spans="1:2" x14ac:dyDescent="0.5">
      <c r="A446">
        <v>527.88897705078125</v>
      </c>
      <c r="B446">
        <v>199</v>
      </c>
    </row>
    <row r="447" spans="1:2" x14ac:dyDescent="0.5">
      <c r="A447">
        <v>527.89898681640625</v>
      </c>
      <c r="B447">
        <v>167.5</v>
      </c>
    </row>
    <row r="448" spans="1:2" x14ac:dyDescent="0.5">
      <c r="A448">
        <v>527.90899658203125</v>
      </c>
      <c r="B448">
        <v>101</v>
      </c>
    </row>
    <row r="449" spans="1:2" x14ac:dyDescent="0.5">
      <c r="A449">
        <v>527.91900634765625</v>
      </c>
      <c r="B449">
        <v>85.75</v>
      </c>
    </row>
    <row r="450" spans="1:2" x14ac:dyDescent="0.5">
      <c r="A450">
        <v>527.92901611328125</v>
      </c>
      <c r="B450">
        <v>85.25</v>
      </c>
    </row>
    <row r="451" spans="1:2" x14ac:dyDescent="0.5">
      <c r="A451">
        <v>527.93902587890625</v>
      </c>
      <c r="B451">
        <v>63</v>
      </c>
    </row>
    <row r="452" spans="1:2" x14ac:dyDescent="0.5">
      <c r="A452">
        <v>527.948974609375</v>
      </c>
      <c r="B452">
        <v>41.25</v>
      </c>
    </row>
    <row r="453" spans="1:2" x14ac:dyDescent="0.5">
      <c r="A453">
        <v>527.958984375</v>
      </c>
      <c r="B453">
        <v>68.5</v>
      </c>
    </row>
    <row r="454" spans="1:2" x14ac:dyDescent="0.5">
      <c r="A454">
        <v>527.969970703125</v>
      </c>
      <c r="B454">
        <v>91</v>
      </c>
    </row>
    <row r="455" spans="1:2" x14ac:dyDescent="0.5">
      <c r="A455">
        <v>527.97998046875</v>
      </c>
      <c r="B455">
        <v>71.25</v>
      </c>
    </row>
    <row r="456" spans="1:2" x14ac:dyDescent="0.5">
      <c r="A456">
        <v>527.989990234375</v>
      </c>
      <c r="B456">
        <v>106.69999694824219</v>
      </c>
    </row>
    <row r="457" spans="1:2" x14ac:dyDescent="0.5">
      <c r="A457">
        <v>528</v>
      </c>
      <c r="B457">
        <v>187.69999694824219</v>
      </c>
    </row>
    <row r="458" spans="1:2" x14ac:dyDescent="0.5">
      <c r="A458">
        <v>528.010009765625</v>
      </c>
      <c r="B458">
        <v>182</v>
      </c>
    </row>
    <row r="459" spans="1:2" x14ac:dyDescent="0.5">
      <c r="A459">
        <v>528.02001953125</v>
      </c>
      <c r="B459">
        <v>94.25</v>
      </c>
    </row>
    <row r="460" spans="1:2" x14ac:dyDescent="0.5">
      <c r="A460">
        <v>528.030029296875</v>
      </c>
      <c r="B460">
        <v>77.5</v>
      </c>
    </row>
    <row r="461" spans="1:2" x14ac:dyDescent="0.5">
      <c r="A461">
        <v>528.03997802734375</v>
      </c>
      <c r="B461">
        <v>101.5</v>
      </c>
    </row>
    <row r="462" spans="1:2" x14ac:dyDescent="0.5">
      <c r="A462">
        <v>528.04998779296875</v>
      </c>
      <c r="B462">
        <v>85</v>
      </c>
    </row>
    <row r="463" spans="1:2" x14ac:dyDescent="0.5">
      <c r="A463">
        <v>528.05999755859375</v>
      </c>
      <c r="B463">
        <v>87.5</v>
      </c>
    </row>
    <row r="464" spans="1:2" x14ac:dyDescent="0.5">
      <c r="A464">
        <v>528.07000732421875</v>
      </c>
      <c r="B464">
        <v>119</v>
      </c>
    </row>
    <row r="465" spans="1:2" x14ac:dyDescent="0.5">
      <c r="A465">
        <v>528.08001708984375</v>
      </c>
      <c r="B465">
        <v>119.19999694824219</v>
      </c>
    </row>
    <row r="466" spans="1:2" x14ac:dyDescent="0.5">
      <c r="A466">
        <v>528.09002685546875</v>
      </c>
      <c r="B466">
        <v>71.5</v>
      </c>
    </row>
    <row r="467" spans="1:2" x14ac:dyDescent="0.5">
      <c r="A467">
        <v>528.0999755859375</v>
      </c>
      <c r="B467">
        <v>32</v>
      </c>
    </row>
    <row r="468" spans="1:2" x14ac:dyDescent="0.5">
      <c r="A468">
        <v>528.1099853515625</v>
      </c>
      <c r="B468">
        <v>18.5</v>
      </c>
    </row>
    <row r="469" spans="1:2" x14ac:dyDescent="0.5">
      <c r="A469">
        <v>528.1199951171875</v>
      </c>
      <c r="B469">
        <v>15.75</v>
      </c>
    </row>
    <row r="470" spans="1:2" x14ac:dyDescent="0.5">
      <c r="A470">
        <v>528.1300048828125</v>
      </c>
      <c r="B470">
        <v>24.25</v>
      </c>
    </row>
    <row r="471" spans="1:2" x14ac:dyDescent="0.5">
      <c r="A471">
        <v>528.1400146484375</v>
      </c>
      <c r="B471">
        <v>53.25</v>
      </c>
    </row>
    <row r="472" spans="1:2" x14ac:dyDescent="0.5">
      <c r="A472">
        <v>528.1500244140625</v>
      </c>
      <c r="B472">
        <v>79.25</v>
      </c>
    </row>
    <row r="473" spans="1:2" x14ac:dyDescent="0.5">
      <c r="A473">
        <v>528.15997314453125</v>
      </c>
      <c r="B473">
        <v>92.75</v>
      </c>
    </row>
    <row r="474" spans="1:2" x14ac:dyDescent="0.5">
      <c r="A474">
        <v>528.16998291015625</v>
      </c>
      <c r="B474">
        <v>90.5</v>
      </c>
    </row>
    <row r="475" spans="1:2" x14ac:dyDescent="0.5">
      <c r="A475">
        <v>528.17999267578125</v>
      </c>
      <c r="B475">
        <v>51.75</v>
      </c>
    </row>
    <row r="476" spans="1:2" x14ac:dyDescent="0.5">
      <c r="A476">
        <v>528.19000244140625</v>
      </c>
      <c r="B476">
        <v>30.5</v>
      </c>
    </row>
    <row r="477" spans="1:2" x14ac:dyDescent="0.5">
      <c r="A477">
        <v>528.20001220703125</v>
      </c>
      <c r="B477">
        <v>48.5</v>
      </c>
    </row>
    <row r="478" spans="1:2" x14ac:dyDescent="0.5">
      <c r="A478">
        <v>528.21002197265625</v>
      </c>
      <c r="B478">
        <v>89.25</v>
      </c>
    </row>
    <row r="479" spans="1:2" x14ac:dyDescent="0.5">
      <c r="A479">
        <v>528.219970703125</v>
      </c>
      <c r="B479">
        <v>108</v>
      </c>
    </row>
    <row r="480" spans="1:2" x14ac:dyDescent="0.5">
      <c r="A480">
        <v>528.22998046875</v>
      </c>
      <c r="B480">
        <v>94</v>
      </c>
    </row>
    <row r="481" spans="1:2" x14ac:dyDescent="0.5">
      <c r="A481">
        <v>528.239990234375</v>
      </c>
      <c r="B481">
        <v>117.5</v>
      </c>
    </row>
    <row r="482" spans="1:2" x14ac:dyDescent="0.5">
      <c r="A482">
        <v>528.25</v>
      </c>
      <c r="B482">
        <v>158.30000305175781</v>
      </c>
    </row>
    <row r="483" spans="1:2" x14ac:dyDescent="0.5">
      <c r="A483">
        <v>528.260009765625</v>
      </c>
      <c r="B483">
        <v>197.80000305175781</v>
      </c>
    </row>
    <row r="484" spans="1:2" x14ac:dyDescent="0.5">
      <c r="A484">
        <v>528.27099609375</v>
      </c>
      <c r="B484">
        <v>301</v>
      </c>
    </row>
    <row r="485" spans="1:2" x14ac:dyDescent="0.5">
      <c r="A485">
        <v>528.281005859375</v>
      </c>
      <c r="B485">
        <v>414.5</v>
      </c>
    </row>
    <row r="486" spans="1:2" x14ac:dyDescent="0.5">
      <c r="A486">
        <v>528.291015625</v>
      </c>
      <c r="B486">
        <v>510</v>
      </c>
    </row>
    <row r="487" spans="1:2" x14ac:dyDescent="0.5">
      <c r="A487">
        <v>528.301025390625</v>
      </c>
      <c r="B487">
        <v>623.20001220703125</v>
      </c>
    </row>
    <row r="488" spans="1:2" x14ac:dyDescent="0.5">
      <c r="A488">
        <v>528.31097412109375</v>
      </c>
      <c r="B488">
        <v>579.79998779296875</v>
      </c>
    </row>
    <row r="489" spans="1:2" x14ac:dyDescent="0.5">
      <c r="A489">
        <v>528.32098388671875</v>
      </c>
      <c r="B489">
        <v>407.5</v>
      </c>
    </row>
    <row r="490" spans="1:2" x14ac:dyDescent="0.5">
      <c r="A490">
        <v>528.33099365234375</v>
      </c>
      <c r="B490">
        <v>372</v>
      </c>
    </row>
    <row r="491" spans="1:2" x14ac:dyDescent="0.5">
      <c r="A491">
        <v>528.34100341796875</v>
      </c>
      <c r="B491">
        <v>354.5</v>
      </c>
    </row>
    <row r="492" spans="1:2" x14ac:dyDescent="0.5">
      <c r="A492">
        <v>528.35101318359375</v>
      </c>
      <c r="B492">
        <v>223.19999694824219</v>
      </c>
    </row>
    <row r="493" spans="1:2" x14ac:dyDescent="0.5">
      <c r="A493">
        <v>528.36102294921875</v>
      </c>
      <c r="B493">
        <v>129</v>
      </c>
    </row>
    <row r="494" spans="1:2" x14ac:dyDescent="0.5">
      <c r="A494">
        <v>528.3709716796875</v>
      </c>
      <c r="B494">
        <v>80.5</v>
      </c>
    </row>
    <row r="495" spans="1:2" x14ac:dyDescent="0.5">
      <c r="A495">
        <v>528.3809814453125</v>
      </c>
      <c r="B495">
        <v>45.5</v>
      </c>
    </row>
    <row r="496" spans="1:2" x14ac:dyDescent="0.5">
      <c r="A496">
        <v>528.3909912109375</v>
      </c>
      <c r="B496">
        <v>45</v>
      </c>
    </row>
    <row r="497" spans="1:2" x14ac:dyDescent="0.5">
      <c r="A497">
        <v>528.4010009765625</v>
      </c>
      <c r="B497">
        <v>42.25</v>
      </c>
    </row>
    <row r="498" spans="1:2" x14ac:dyDescent="0.5">
      <c r="A498">
        <v>528.4110107421875</v>
      </c>
      <c r="B498">
        <v>39.5</v>
      </c>
    </row>
    <row r="499" spans="1:2" x14ac:dyDescent="0.5">
      <c r="A499">
        <v>528.4210205078125</v>
      </c>
      <c r="B499">
        <v>51.75</v>
      </c>
    </row>
    <row r="500" spans="1:2" x14ac:dyDescent="0.5">
      <c r="A500">
        <v>528.4310302734375</v>
      </c>
      <c r="B500">
        <v>44.25</v>
      </c>
    </row>
    <row r="501" spans="1:2" x14ac:dyDescent="0.5">
      <c r="A501">
        <v>528.44097900390625</v>
      </c>
      <c r="B501">
        <v>20</v>
      </c>
    </row>
    <row r="502" spans="1:2" x14ac:dyDescent="0.5">
      <c r="A502">
        <v>528.45098876953125</v>
      </c>
      <c r="B502">
        <v>21.25</v>
      </c>
    </row>
    <row r="503" spans="1:2" x14ac:dyDescent="0.5">
      <c r="A503">
        <v>528.46099853515625</v>
      </c>
      <c r="B503">
        <v>38.5</v>
      </c>
    </row>
    <row r="504" spans="1:2" x14ac:dyDescent="0.5">
      <c r="A504">
        <v>528.47100830078125</v>
      </c>
      <c r="B504">
        <v>38.25</v>
      </c>
    </row>
    <row r="505" spans="1:2" x14ac:dyDescent="0.5">
      <c r="A505">
        <v>528.48101806640625</v>
      </c>
      <c r="B505">
        <v>23.75</v>
      </c>
    </row>
    <row r="506" spans="1:2" x14ac:dyDescent="0.5">
      <c r="A506">
        <v>528.49102783203125</v>
      </c>
      <c r="B506">
        <v>12.25</v>
      </c>
    </row>
    <row r="507" spans="1:2" x14ac:dyDescent="0.5">
      <c r="A507">
        <v>528.5009765625</v>
      </c>
      <c r="B507">
        <v>7.25</v>
      </c>
    </row>
    <row r="508" spans="1:2" x14ac:dyDescent="0.5">
      <c r="A508">
        <v>528.510986328125</v>
      </c>
      <c r="B508">
        <v>7.75</v>
      </c>
    </row>
    <row r="509" spans="1:2" x14ac:dyDescent="0.5">
      <c r="A509">
        <v>528.52099609375</v>
      </c>
      <c r="B509">
        <v>16</v>
      </c>
    </row>
    <row r="510" spans="1:2" x14ac:dyDescent="0.5">
      <c r="A510">
        <v>528.531005859375</v>
      </c>
      <c r="B510">
        <v>21.25</v>
      </c>
    </row>
    <row r="511" spans="1:2" x14ac:dyDescent="0.5">
      <c r="A511">
        <v>528.541015625</v>
      </c>
      <c r="B511">
        <v>27</v>
      </c>
    </row>
    <row r="512" spans="1:2" x14ac:dyDescent="0.5">
      <c r="A512">
        <v>528.552001953125</v>
      </c>
      <c r="B512">
        <v>73.25</v>
      </c>
    </row>
    <row r="513" spans="1:2" x14ac:dyDescent="0.5">
      <c r="A513">
        <v>528.56201171875</v>
      </c>
      <c r="B513">
        <v>107</v>
      </c>
    </row>
    <row r="514" spans="1:2" x14ac:dyDescent="0.5">
      <c r="A514">
        <v>528.572021484375</v>
      </c>
      <c r="B514">
        <v>74</v>
      </c>
    </row>
    <row r="515" spans="1:2" x14ac:dyDescent="0.5">
      <c r="A515">
        <v>528.58197021484375</v>
      </c>
      <c r="B515">
        <v>49</v>
      </c>
    </row>
    <row r="516" spans="1:2" x14ac:dyDescent="0.5">
      <c r="A516">
        <v>528.59197998046875</v>
      </c>
      <c r="B516">
        <v>48.75</v>
      </c>
    </row>
    <row r="517" spans="1:2" x14ac:dyDescent="0.5">
      <c r="A517">
        <v>528.60198974609375</v>
      </c>
      <c r="B517">
        <v>31.5</v>
      </c>
    </row>
    <row r="518" spans="1:2" x14ac:dyDescent="0.5">
      <c r="A518">
        <v>528.61199951171875</v>
      </c>
      <c r="B518">
        <v>12</v>
      </c>
    </row>
    <row r="519" spans="1:2" x14ac:dyDescent="0.5">
      <c r="A519">
        <v>528.62200927734375</v>
      </c>
      <c r="B519">
        <v>14.75</v>
      </c>
    </row>
    <row r="520" spans="1:2" x14ac:dyDescent="0.5">
      <c r="A520">
        <v>528.63201904296875</v>
      </c>
      <c r="B520">
        <v>28.5</v>
      </c>
    </row>
    <row r="521" spans="1:2" x14ac:dyDescent="0.5">
      <c r="A521">
        <v>528.64202880859375</v>
      </c>
      <c r="B521">
        <v>38.75</v>
      </c>
    </row>
    <row r="522" spans="1:2" x14ac:dyDescent="0.5">
      <c r="A522">
        <v>528.6519775390625</v>
      </c>
      <c r="B522">
        <v>84.5</v>
      </c>
    </row>
    <row r="523" spans="1:2" x14ac:dyDescent="0.5">
      <c r="A523">
        <v>528.6619873046875</v>
      </c>
      <c r="B523">
        <v>156</v>
      </c>
    </row>
    <row r="524" spans="1:2" x14ac:dyDescent="0.5">
      <c r="A524">
        <v>528.6719970703125</v>
      </c>
      <c r="B524">
        <v>155.80000305175781</v>
      </c>
    </row>
    <row r="525" spans="1:2" x14ac:dyDescent="0.5">
      <c r="A525">
        <v>528.6820068359375</v>
      </c>
      <c r="B525">
        <v>87</v>
      </c>
    </row>
    <row r="526" spans="1:2" x14ac:dyDescent="0.5">
      <c r="A526">
        <v>528.6920166015625</v>
      </c>
      <c r="B526">
        <v>42.5</v>
      </c>
    </row>
    <row r="527" spans="1:2" x14ac:dyDescent="0.5">
      <c r="A527">
        <v>528.7020263671875</v>
      </c>
      <c r="B527">
        <v>79.75</v>
      </c>
    </row>
    <row r="528" spans="1:2" x14ac:dyDescent="0.5">
      <c r="A528">
        <v>528.71197509765625</v>
      </c>
      <c r="B528">
        <v>185.30000305175781</v>
      </c>
    </row>
    <row r="529" spans="1:2" x14ac:dyDescent="0.5">
      <c r="A529">
        <v>528.72198486328125</v>
      </c>
      <c r="B529">
        <v>261</v>
      </c>
    </row>
    <row r="530" spans="1:2" x14ac:dyDescent="0.5">
      <c r="A530">
        <v>528.73199462890625</v>
      </c>
      <c r="B530">
        <v>261.5</v>
      </c>
    </row>
    <row r="531" spans="1:2" x14ac:dyDescent="0.5">
      <c r="A531">
        <v>528.74200439453125</v>
      </c>
      <c r="B531">
        <v>231</v>
      </c>
    </row>
    <row r="532" spans="1:2" x14ac:dyDescent="0.5">
      <c r="A532">
        <v>528.75201416015625</v>
      </c>
      <c r="B532">
        <v>216</v>
      </c>
    </row>
    <row r="533" spans="1:2" x14ac:dyDescent="0.5">
      <c r="A533">
        <v>528.76202392578125</v>
      </c>
      <c r="B533">
        <v>305.79998779296875</v>
      </c>
    </row>
    <row r="534" spans="1:2" x14ac:dyDescent="0.5">
      <c r="A534">
        <v>528.77197265625</v>
      </c>
      <c r="B534">
        <v>502</v>
      </c>
    </row>
    <row r="535" spans="1:2" x14ac:dyDescent="0.5">
      <c r="A535">
        <v>528.781982421875</v>
      </c>
      <c r="B535">
        <v>625.5</v>
      </c>
    </row>
    <row r="536" spans="1:2" x14ac:dyDescent="0.5">
      <c r="A536">
        <v>528.7919921875</v>
      </c>
      <c r="B536">
        <v>631.5</v>
      </c>
    </row>
    <row r="537" spans="1:2" x14ac:dyDescent="0.5">
      <c r="A537">
        <v>528.802001953125</v>
      </c>
      <c r="B537">
        <v>651.79998779296875</v>
      </c>
    </row>
    <row r="538" spans="1:2" x14ac:dyDescent="0.5">
      <c r="A538">
        <v>528.81201171875</v>
      </c>
      <c r="B538">
        <v>642.29998779296875</v>
      </c>
    </row>
    <row r="539" spans="1:2" x14ac:dyDescent="0.5">
      <c r="A539">
        <v>528.822998046875</v>
      </c>
      <c r="B539">
        <v>561.5</v>
      </c>
    </row>
    <row r="540" spans="1:2" x14ac:dyDescent="0.5">
      <c r="A540">
        <v>528.8330078125</v>
      </c>
      <c r="B540">
        <v>514.29998779296875</v>
      </c>
    </row>
    <row r="541" spans="1:2" x14ac:dyDescent="0.5">
      <c r="A541">
        <v>528.843017578125</v>
      </c>
      <c r="B541">
        <v>463.5</v>
      </c>
    </row>
    <row r="542" spans="1:2" x14ac:dyDescent="0.5">
      <c r="A542">
        <v>528.85302734375</v>
      </c>
      <c r="B542">
        <v>401.79998779296875</v>
      </c>
    </row>
    <row r="543" spans="1:2" x14ac:dyDescent="0.5">
      <c r="A543">
        <v>528.86297607421875</v>
      </c>
      <c r="B543">
        <v>341.79998779296875</v>
      </c>
    </row>
    <row r="544" spans="1:2" x14ac:dyDescent="0.5">
      <c r="A544">
        <v>528.87298583984375</v>
      </c>
      <c r="B544">
        <v>244.69999694824219</v>
      </c>
    </row>
    <row r="545" spans="1:2" x14ac:dyDescent="0.5">
      <c r="A545">
        <v>528.88299560546875</v>
      </c>
      <c r="B545">
        <v>209.5</v>
      </c>
    </row>
    <row r="546" spans="1:2" x14ac:dyDescent="0.5">
      <c r="A546">
        <v>528.89300537109375</v>
      </c>
      <c r="B546">
        <v>199.19999694824219</v>
      </c>
    </row>
    <row r="547" spans="1:2" x14ac:dyDescent="0.5">
      <c r="A547">
        <v>528.90301513671875</v>
      </c>
      <c r="B547">
        <v>146</v>
      </c>
    </row>
    <row r="548" spans="1:2" x14ac:dyDescent="0.5">
      <c r="A548">
        <v>528.91302490234375</v>
      </c>
      <c r="B548">
        <v>116.30000305175781</v>
      </c>
    </row>
    <row r="549" spans="1:2" x14ac:dyDescent="0.5">
      <c r="A549">
        <v>528.9229736328125</v>
      </c>
      <c r="B549">
        <v>90.75</v>
      </c>
    </row>
    <row r="550" spans="1:2" x14ac:dyDescent="0.5">
      <c r="A550">
        <v>528.9329833984375</v>
      </c>
      <c r="B550">
        <v>68.5</v>
      </c>
    </row>
    <row r="551" spans="1:2" x14ac:dyDescent="0.5">
      <c r="A551">
        <v>528.9429931640625</v>
      </c>
      <c r="B551">
        <v>68.75</v>
      </c>
    </row>
    <row r="552" spans="1:2" x14ac:dyDescent="0.5">
      <c r="A552">
        <v>528.9530029296875</v>
      </c>
      <c r="B552">
        <v>73.5</v>
      </c>
    </row>
    <row r="553" spans="1:2" x14ac:dyDescent="0.5">
      <c r="A553">
        <v>528.9630126953125</v>
      </c>
      <c r="B553">
        <v>56.25</v>
      </c>
    </row>
    <row r="554" spans="1:2" x14ac:dyDescent="0.5">
      <c r="A554">
        <v>528.9730224609375</v>
      </c>
      <c r="B554">
        <v>20.5</v>
      </c>
    </row>
    <row r="555" spans="1:2" x14ac:dyDescent="0.5">
      <c r="A555">
        <v>528.98297119140625</v>
      </c>
      <c r="B555">
        <v>10.75</v>
      </c>
    </row>
    <row r="556" spans="1:2" x14ac:dyDescent="0.5">
      <c r="A556">
        <v>528.99298095703125</v>
      </c>
      <c r="B556">
        <v>36</v>
      </c>
    </row>
    <row r="557" spans="1:2" x14ac:dyDescent="0.5">
      <c r="A557">
        <v>529.00299072265625</v>
      </c>
      <c r="B557">
        <v>64.5</v>
      </c>
    </row>
    <row r="558" spans="1:2" x14ac:dyDescent="0.5">
      <c r="A558">
        <v>529.01300048828125</v>
      </c>
      <c r="B558">
        <v>70.25</v>
      </c>
    </row>
    <row r="559" spans="1:2" x14ac:dyDescent="0.5">
      <c r="A559">
        <v>529.02301025390625</v>
      </c>
      <c r="B559">
        <v>65.25</v>
      </c>
    </row>
    <row r="560" spans="1:2" x14ac:dyDescent="0.5">
      <c r="A560">
        <v>529.03302001953125</v>
      </c>
      <c r="B560">
        <v>62.5</v>
      </c>
    </row>
    <row r="561" spans="1:2" x14ac:dyDescent="0.5">
      <c r="A561">
        <v>529.04302978515625</v>
      </c>
      <c r="B561">
        <v>56.5</v>
      </c>
    </row>
    <row r="562" spans="1:2" x14ac:dyDescent="0.5">
      <c r="A562">
        <v>529.052978515625</v>
      </c>
      <c r="B562">
        <v>48.25</v>
      </c>
    </row>
    <row r="563" spans="1:2" x14ac:dyDescent="0.5">
      <c r="A563">
        <v>529.06298828125</v>
      </c>
      <c r="B563">
        <v>46</v>
      </c>
    </row>
    <row r="564" spans="1:2" x14ac:dyDescent="0.5">
      <c r="A564">
        <v>529.072998046875</v>
      </c>
      <c r="B564">
        <v>37</v>
      </c>
    </row>
    <row r="565" spans="1:2" x14ac:dyDescent="0.5">
      <c r="A565">
        <v>529.0830078125</v>
      </c>
      <c r="B565">
        <v>18.25</v>
      </c>
    </row>
    <row r="566" spans="1:2" x14ac:dyDescent="0.5">
      <c r="A566">
        <v>529.093994140625</v>
      </c>
      <c r="B566">
        <v>5.75</v>
      </c>
    </row>
    <row r="567" spans="1:2" x14ac:dyDescent="0.5">
      <c r="A567">
        <v>529.10400390625</v>
      </c>
      <c r="B567">
        <v>3</v>
      </c>
    </row>
    <row r="568" spans="1:2" x14ac:dyDescent="0.5">
      <c r="A568">
        <v>529.114013671875</v>
      </c>
      <c r="B568">
        <v>25.75</v>
      </c>
    </row>
    <row r="569" spans="1:2" x14ac:dyDescent="0.5">
      <c r="A569">
        <v>529.1240234375</v>
      </c>
      <c r="B569">
        <v>45.5</v>
      </c>
    </row>
    <row r="570" spans="1:2" x14ac:dyDescent="0.5">
      <c r="A570">
        <v>529.13397216796875</v>
      </c>
      <c r="B570">
        <v>29.75</v>
      </c>
    </row>
    <row r="571" spans="1:2" x14ac:dyDescent="0.5">
      <c r="A571">
        <v>529.14398193359375</v>
      </c>
      <c r="B571">
        <v>21.25</v>
      </c>
    </row>
    <row r="572" spans="1:2" x14ac:dyDescent="0.5">
      <c r="A572">
        <v>529.15399169921875</v>
      </c>
      <c r="B572">
        <v>37.5</v>
      </c>
    </row>
    <row r="573" spans="1:2" x14ac:dyDescent="0.5">
      <c r="A573">
        <v>529.16400146484375</v>
      </c>
      <c r="B573">
        <v>65.75</v>
      </c>
    </row>
    <row r="574" spans="1:2" x14ac:dyDescent="0.5">
      <c r="A574">
        <v>529.17401123046875</v>
      </c>
      <c r="B574">
        <v>67.25</v>
      </c>
    </row>
    <row r="575" spans="1:2" x14ac:dyDescent="0.5">
      <c r="A575">
        <v>529.18402099609375</v>
      </c>
      <c r="B575">
        <v>43.25</v>
      </c>
    </row>
    <row r="576" spans="1:2" x14ac:dyDescent="0.5">
      <c r="A576">
        <v>529.1939697265625</v>
      </c>
      <c r="B576">
        <v>46</v>
      </c>
    </row>
    <row r="577" spans="1:2" x14ac:dyDescent="0.5">
      <c r="A577">
        <v>529.2039794921875</v>
      </c>
      <c r="B577">
        <v>66.75</v>
      </c>
    </row>
    <row r="578" spans="1:2" x14ac:dyDescent="0.5">
      <c r="A578">
        <v>529.2139892578125</v>
      </c>
      <c r="B578">
        <v>106.5</v>
      </c>
    </row>
    <row r="579" spans="1:2" x14ac:dyDescent="0.5">
      <c r="A579">
        <v>529.2239990234375</v>
      </c>
      <c r="B579">
        <v>156.30000305175781</v>
      </c>
    </row>
    <row r="580" spans="1:2" x14ac:dyDescent="0.5">
      <c r="A580">
        <v>529.2340087890625</v>
      </c>
      <c r="B580">
        <v>179.30000305175781</v>
      </c>
    </row>
    <row r="581" spans="1:2" x14ac:dyDescent="0.5">
      <c r="A581">
        <v>529.2440185546875</v>
      </c>
      <c r="B581">
        <v>208.69999694824219</v>
      </c>
    </row>
    <row r="582" spans="1:2" x14ac:dyDescent="0.5">
      <c r="A582">
        <v>529.2540283203125</v>
      </c>
      <c r="B582">
        <v>219.19999694824219</v>
      </c>
    </row>
    <row r="583" spans="1:2" x14ac:dyDescent="0.5">
      <c r="A583">
        <v>529.26397705078125</v>
      </c>
      <c r="B583">
        <v>180.80000305175781</v>
      </c>
    </row>
    <row r="584" spans="1:2" x14ac:dyDescent="0.5">
      <c r="A584">
        <v>529.27398681640625</v>
      </c>
      <c r="B584">
        <v>159.5</v>
      </c>
    </row>
    <row r="585" spans="1:2" x14ac:dyDescent="0.5">
      <c r="A585">
        <v>529.28399658203125</v>
      </c>
      <c r="B585">
        <v>139.5</v>
      </c>
    </row>
    <row r="586" spans="1:2" x14ac:dyDescent="0.5">
      <c r="A586">
        <v>529.29400634765625</v>
      </c>
      <c r="B586">
        <v>127.5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21.25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4.9413829005703789E-3</v>
      </c>
      <c r="M1">
        <f>I$7*(L$1*J1) + $I$4</f>
        <v>222.86404038386604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1.2184786378525738E-2</v>
      </c>
      <c r="O1">
        <f>I$10*(N$1*J1) + $I$4</f>
        <v>5828.6045090717334</v>
      </c>
      <c r="P1">
        <f>IF(ISNUMBER(D1),SUM(M1,O1)-$I$4,"")</f>
        <v>6051.4685494555997</v>
      </c>
      <c r="Q1">
        <f>IF(ISNUMBER(P1),P1-E1,"")</f>
        <v>6051.4685494555997</v>
      </c>
      <c r="R1">
        <f>IF(ISNUMBER(P1),Q1*Q1,"")</f>
        <v>36620271.605050258</v>
      </c>
      <c r="S1">
        <f>IF(ISNUMBER(P1),((IF(P1&gt;E1,I$5*(P1-E1),P1-E1)))^2,"")</f>
        <v>36620271.605050258</v>
      </c>
      <c r="T1">
        <f>IF(ISNUMBER(P1),(M1*D1),"")</f>
        <v>116730.38694987008</v>
      </c>
    </row>
    <row r="2" spans="1:20" ht="14.7" thickTop="1" x14ac:dyDescent="0.5">
      <c r="A2">
        <v>523.44500732421875</v>
      </c>
      <c r="B2">
        <v>6</v>
      </c>
      <c r="C2" s="2" t="s">
        <v>22</v>
      </c>
      <c r="D2">
        <v>524.27398681640625</v>
      </c>
      <c r="E2">
        <v>45600</v>
      </c>
      <c r="F2" s="3" t="s">
        <v>25</v>
      </c>
      <c r="G2" s="4">
        <v>3.052001953125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5.4784188694662631E-2</v>
      </c>
      <c r="M2">
        <f>I$7*((L$1*J2)+(L$2*J1)) + $I$4</f>
        <v>2604.7833837812263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7.8172029817171737E-2</v>
      </c>
      <c r="O2">
        <f>I$10*((N$1*J2)+(N$2*J1)) + $I$4</f>
        <v>40896.400330054996</v>
      </c>
      <c r="P2">
        <f t="shared" ref="P2:P30" si="3">IF(ISNUMBER(D2),SUM(M2,O2)-$I$4,"")</f>
        <v>43501.183713836224</v>
      </c>
      <c r="Q2">
        <f t="shared" ref="Q2:Q30" si="4">IF(ISNUMBER(P2),P2-E2,"")</f>
        <v>-2098.8162861637757</v>
      </c>
      <c r="R2">
        <f t="shared" ref="R2:R30" si="5">IF(ISNUMBER(P2),Q2*Q2,"")</f>
        <v>4405029.803066304</v>
      </c>
      <c r="S2">
        <f t="shared" ref="S2:S30" si="6">IF(ISNUMBER(P2),((IF(P2&gt;E2,I$5*(P2-E2),P2-E2)))^2,"")</f>
        <v>4405029.803066304</v>
      </c>
      <c r="T2">
        <f t="shared" ref="T2:T30" si="7">IF(ISNUMBER(P2),(M2*D2),"")</f>
        <v>1365620.1694081128</v>
      </c>
    </row>
    <row r="3" spans="1:20" x14ac:dyDescent="0.5">
      <c r="A3">
        <v>523.45501708984375</v>
      </c>
      <c r="B3">
        <v>10</v>
      </c>
      <c r="D3">
        <v>524.77398681640625</v>
      </c>
      <c r="E3">
        <v>135600</v>
      </c>
      <c r="F3" s="7" t="s">
        <v>19</v>
      </c>
      <c r="G3" s="8">
        <f>IF(ISBLANK(G2),"",$G$2*$G$6)</f>
        <v>6.10400390625</v>
      </c>
      <c r="H3" s="21" t="s">
        <v>435</v>
      </c>
      <c r="I3" s="21">
        <v>4.0000055013481672</v>
      </c>
      <c r="J3">
        <f>'hidden params'!J3</f>
        <v>0.20220994369181175</v>
      </c>
      <c r="K3">
        <f t="shared" si="0"/>
        <v>2</v>
      </c>
      <c r="L3">
        <f t="shared" si="1"/>
        <v>0.22776837733930091</v>
      </c>
      <c r="M3">
        <f>I$7*((L$1*J3)+(L$2*J2)+(L$3*J1)) + $I$4</f>
        <v>11802.64538360261</v>
      </c>
      <c r="N3">
        <f t="shared" si="2"/>
        <v>0.21041680223657019</v>
      </c>
      <c r="O3">
        <f>I$10*((N$1*J3)+(N$2*J2)+(N$3*J1)) + $I$4</f>
        <v>124303.62364068702</v>
      </c>
      <c r="P3">
        <f t="shared" si="3"/>
        <v>136106.26902428962</v>
      </c>
      <c r="Q3">
        <f t="shared" si="4"/>
        <v>506.26902428962057</v>
      </c>
      <c r="R3">
        <f t="shared" si="5"/>
        <v>256308.32495516443</v>
      </c>
      <c r="S3">
        <f t="shared" si="6"/>
        <v>256308.32495516443</v>
      </c>
      <c r="T3">
        <f t="shared" si="7"/>
        <v>6193721.2729333946</v>
      </c>
    </row>
    <row r="4" spans="1:20" x14ac:dyDescent="0.5">
      <c r="A4">
        <v>523.46502685546875</v>
      </c>
      <c r="B4">
        <v>20.25</v>
      </c>
      <c r="D4">
        <v>525.28497314453125</v>
      </c>
      <c r="E4">
        <v>240000</v>
      </c>
      <c r="F4" s="5" t="s">
        <v>26</v>
      </c>
      <c r="G4" s="6">
        <v>525.67010498046875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0.4208714839379108</v>
      </c>
      <c r="M4">
        <f>I$7*((L$1*J4)+(L$2*J3)+(L$3*J2)+(L$4*J1)) + $I$4</f>
        <v>25665.994489252746</v>
      </c>
      <c r="N4">
        <f t="shared" si="2"/>
        <v>0.30519660266325843</v>
      </c>
      <c r="O4">
        <f>I$10*((N$1*J4)+(N$2*J3)+(N$3*J2)+(N$4*J1)) + $I$4</f>
        <v>214327.25554342303</v>
      </c>
      <c r="P4">
        <f t="shared" si="3"/>
        <v>239993.25003267577</v>
      </c>
      <c r="Q4">
        <f t="shared" si="4"/>
        <v>-6.7499673242273275</v>
      </c>
      <c r="R4">
        <f t="shared" si="5"/>
        <v>45.562058878136625</v>
      </c>
      <c r="S4">
        <f t="shared" si="6"/>
        <v>45.562058878136625</v>
      </c>
      <c r="T4">
        <f t="shared" si="7"/>
        <v>13481961.226014815</v>
      </c>
    </row>
    <row r="5" spans="1:20" ht="14.7" thickBot="1" x14ac:dyDescent="0.55000000000000004">
      <c r="A5">
        <v>523.4749755859375</v>
      </c>
      <c r="B5">
        <v>36</v>
      </c>
      <c r="D5">
        <v>525.78497314453125</v>
      </c>
      <c r="E5">
        <v>258000</v>
      </c>
      <c r="F5" s="9" t="s">
        <v>27</v>
      </c>
      <c r="G5" s="10">
        <f>($G$4-1.00794)*$G$6</f>
        <v>1049.3243299609376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0.2916339209835303</v>
      </c>
      <c r="M5">
        <f>I$7*((L$1*J5)+(L$2*J4)+(L$3*J3)+(L$4*J2)+(L$5*J1)) + $I$4</f>
        <v>26761.389110810465</v>
      </c>
      <c r="N5">
        <f t="shared" si="2"/>
        <v>0.25325220041785945</v>
      </c>
      <c r="O5">
        <f>I$10*((N$1*J5)+(N$2*J4)+(N$3*J3)+(N$4*J2)+(N$5*J1)) + $I$4</f>
        <v>231126.02957227186</v>
      </c>
      <c r="P5">
        <f t="shared" si="3"/>
        <v>257887.41868308233</v>
      </c>
      <c r="Q5">
        <f t="shared" si="4"/>
        <v>-112.58131691766903</v>
      </c>
      <c r="R5">
        <f t="shared" si="5"/>
        <v>12674.55291891663</v>
      </c>
      <c r="S5">
        <f t="shared" si="6"/>
        <v>12674.55291891663</v>
      </c>
      <c r="T5">
        <f t="shared" si="7"/>
        <v>14070736.254937831</v>
      </c>
    </row>
    <row r="6" spans="1:20" ht="14.7" thickTop="1" x14ac:dyDescent="0.5">
      <c r="A6">
        <v>523.4849853515625</v>
      </c>
      <c r="B6">
        <v>49.5</v>
      </c>
      <c r="D6">
        <v>526.2860107421875</v>
      </c>
      <c r="E6">
        <v>175200</v>
      </c>
      <c r="F6" t="s">
        <v>28</v>
      </c>
      <c r="G6">
        <v>2</v>
      </c>
      <c r="H6" t="s">
        <v>437</v>
      </c>
      <c r="I6">
        <f>SUM(S1:S30)</f>
        <v>44468046.250646435</v>
      </c>
      <c r="J6">
        <f>'hidden params'!J6</f>
        <v>1.5654537401586068E-3</v>
      </c>
      <c r="K6">
        <f t="shared" si="0"/>
        <v>5</v>
      </c>
      <c r="L6">
        <f t="shared" si="1"/>
        <v>8.89371691261699E-7</v>
      </c>
      <c r="M6">
        <f>I$7*((L$1*J6)+(L$2*J5)+(L$3*J4)+(L$4*J3)+(L$5*J2)+(L$6*J1)) + $I$4</f>
        <v>12272.189311156782</v>
      </c>
      <c r="N6">
        <f t="shared" si="2"/>
        <v>0.11584193593834494</v>
      </c>
      <c r="O6">
        <f>I$10*((N$1*J6)+(N$2*J5)+(N$3*J4)+(N$4*J3)+(N$5*J2)+(N$6*J1)) + $I$4</f>
        <v>163054.22944964221</v>
      </c>
      <c r="P6">
        <f t="shared" si="3"/>
        <v>175326.41876079899</v>
      </c>
      <c r="Q6">
        <f t="shared" si="4"/>
        <v>126.41876079898793</v>
      </c>
      <c r="R6">
        <f t="shared" si="5"/>
        <v>15981.703081951728</v>
      </c>
      <c r="S6">
        <f t="shared" si="6"/>
        <v>15981.703081951728</v>
      </c>
      <c r="T6">
        <f t="shared" si="7"/>
        <v>6458681.5556416167</v>
      </c>
    </row>
    <row r="7" spans="1:20" x14ac:dyDescent="0.5">
      <c r="A7">
        <v>523.4949951171875</v>
      </c>
      <c r="B7">
        <v>47</v>
      </c>
      <c r="D7">
        <v>526.7860107421875</v>
      </c>
      <c r="E7">
        <v>81350</v>
      </c>
      <c r="F7" t="s">
        <v>29</v>
      </c>
      <c r="G7" s="11">
        <v>0.10000000149011612</v>
      </c>
      <c r="H7" s="21" t="s">
        <v>438</v>
      </c>
      <c r="I7" s="21">
        <v>45101.552514406656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3695.7083756853599</v>
      </c>
      <c r="N7">
        <f t="shared" si="2"/>
        <v>2.4229733879502939E-2</v>
      </c>
      <c r="O7">
        <f>I$10*((N$1*J7)+(N$2*J6)+(N$3*J5)+(N$4*J4)+(N$5*J3)+(N$6*J2)+(N$7*J1)) + $I$4</f>
        <v>77592.071906965328</v>
      </c>
      <c r="P7">
        <f t="shared" si="3"/>
        <v>81287.780282650681</v>
      </c>
      <c r="Q7">
        <f t="shared" si="4"/>
        <v>-62.219717349318671</v>
      </c>
      <c r="R7">
        <f t="shared" si="5"/>
        <v>3871.2932270291067</v>
      </c>
      <c r="S7">
        <f t="shared" si="6"/>
        <v>3871.2932270291067</v>
      </c>
      <c r="T7">
        <f t="shared" si="7"/>
        <v>1946847.4720937803</v>
      </c>
    </row>
    <row r="8" spans="1:20" x14ac:dyDescent="0.5">
      <c r="A8">
        <v>523.5050048828125</v>
      </c>
      <c r="B8">
        <v>34.25</v>
      </c>
      <c r="D8">
        <v>527.28802490234375</v>
      </c>
      <c r="E8">
        <v>26750</v>
      </c>
      <c r="F8" t="s">
        <v>30</v>
      </c>
      <c r="G8" s="11">
        <v>2.9999999329447746E-2</v>
      </c>
      <c r="H8" s="21" t="s">
        <v>439</v>
      </c>
      <c r="I8" s="21">
        <v>0.73486752867230543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845.24755536461873</v>
      </c>
      <c r="N8">
        <f t="shared" si="2"/>
        <v>7.7139799894860792E-4</v>
      </c>
      <c r="O8">
        <f>I$10*((N$1*J8)+(N$2*J7)+(N$3*J6)+(N$4*J5)+(N$5*J4)+(N$6*J3)+(N$7*J2)+(N$8*J1)) + $I$4</f>
        <v>26061.255238398389</v>
      </c>
      <c r="P8">
        <f t="shared" si="3"/>
        <v>26906.502793763008</v>
      </c>
      <c r="Q8">
        <f t="shared" si="4"/>
        <v>156.5027937630075</v>
      </c>
      <c r="R8">
        <f t="shared" si="5"/>
        <v>24493.124455626461</v>
      </c>
      <c r="S8">
        <f t="shared" si="6"/>
        <v>24493.124455626461</v>
      </c>
      <c r="T8">
        <f t="shared" si="7"/>
        <v>445688.91402174428</v>
      </c>
    </row>
    <row r="9" spans="1:20" x14ac:dyDescent="0.5">
      <c r="A9">
        <v>523.5150146484375</v>
      </c>
      <c r="B9">
        <v>38.75</v>
      </c>
      <c r="D9">
        <v>527.79901123046875</v>
      </c>
      <c r="E9">
        <v>7877</v>
      </c>
      <c r="F9" t="s">
        <v>31</v>
      </c>
      <c r="G9">
        <v>6</v>
      </c>
      <c r="H9" t="s">
        <v>445</v>
      </c>
      <c r="I9">
        <f>I3*I8</f>
        <v>2.9394741574513539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157.85782151813933</v>
      </c>
      <c r="N9">
        <f t="shared" si="2"/>
        <v>0</v>
      </c>
      <c r="O9">
        <f>I$10*((N$1*J9)+(N$2*J8)+(N$3*J7)+(N$4*J6)+(N$5*J5)+(N$6*J4)+(N$7*J3)+(N$8*J2)+(N$9*J1)) + $I$4</f>
        <v>6702.0441844567931</v>
      </c>
      <c r="P9">
        <f t="shared" si="3"/>
        <v>6859.9020059749328</v>
      </c>
      <c r="Q9">
        <f t="shared" si="4"/>
        <v>-1017.0979940250672</v>
      </c>
      <c r="R9">
        <f t="shared" si="5"/>
        <v>1034488.3294498157</v>
      </c>
      <c r="S9">
        <f t="shared" si="6"/>
        <v>1034488.3294498157</v>
      </c>
      <c r="T9">
        <f t="shared" si="7"/>
        <v>83317.202112269748</v>
      </c>
    </row>
    <row r="10" spans="1:20" x14ac:dyDescent="0.5">
      <c r="A10">
        <v>523.5250244140625</v>
      </c>
      <c r="B10">
        <v>56.75</v>
      </c>
      <c r="D10">
        <f>D9 + (1/$G$6)</f>
        <v>528.29901123046875</v>
      </c>
      <c r="E10">
        <v>0</v>
      </c>
      <c r="F10" s="2" t="s">
        <v>22</v>
      </c>
      <c r="G10">
        <v>524.26171875</v>
      </c>
      <c r="H10" s="22" t="s">
        <v>454</v>
      </c>
      <c r="I10" s="22">
        <v>478350.98031295545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25.119539213280806</v>
      </c>
      <c r="N10">
        <f t="shared" si="2"/>
        <v>0</v>
      </c>
      <c r="O10">
        <f>I$10*((N1*J$10)+(N2*J$9)+(N3*J$8)+(N4*J$7)+(N5*J$6)+(N6*J$5)+(N7*J$4)+(N8*J$3)+(N9*J$2)+(N10*J$1)) + $I$4</f>
        <v>1399.8587005411621</v>
      </c>
      <c r="P10">
        <f t="shared" si="3"/>
        <v>1424.9782397544429</v>
      </c>
      <c r="Q10">
        <f t="shared" si="4"/>
        <v>1424.9782397544429</v>
      </c>
      <c r="R10">
        <f t="shared" si="5"/>
        <v>2030562.9837736706</v>
      </c>
      <c r="S10">
        <f t="shared" si="6"/>
        <v>2030562.9837736706</v>
      </c>
      <c r="T10">
        <f t="shared" si="7"/>
        <v>13270.627728941237</v>
      </c>
    </row>
    <row r="11" spans="1:20" x14ac:dyDescent="0.5">
      <c r="A11">
        <v>523.53497314453125</v>
      </c>
      <c r="B11">
        <v>75.5</v>
      </c>
      <c r="D11">
        <f>D10 + (1/$G$6)</f>
        <v>528.79901123046875</v>
      </c>
      <c r="E11">
        <v>0</v>
      </c>
      <c r="F11" s="2" t="s">
        <v>32</v>
      </c>
      <c r="G11">
        <v>527.313720703125</v>
      </c>
      <c r="H11" s="22" t="s">
        <v>455</v>
      </c>
      <c r="I11" s="22">
        <v>0.50790170006658031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3.5009117865485706</v>
      </c>
      <c r="N11">
        <f t="shared" si="2"/>
        <v>0</v>
      </c>
      <c r="O11">
        <f t="shared" ref="O11:O30" si="9">I$10*((N2*J$10)+(N3*J$9)+(N4*J$8)+(N5*J$7)+(N6*J$6)+(N7*J$5)+(N8*J$4)+(N9*J$3)+(N10*J$2)+(N11*J$1)) + $I$4</f>
        <v>247.19014437520977</v>
      </c>
      <c r="P11">
        <f t="shared" si="3"/>
        <v>250.69105616175835</v>
      </c>
      <c r="Q11">
        <f t="shared" si="4"/>
        <v>250.69105616175835</v>
      </c>
      <c r="R11">
        <f t="shared" si="5"/>
        <v>62846.005639497882</v>
      </c>
      <c r="S11">
        <f t="shared" si="6"/>
        <v>62846.005639497882</v>
      </c>
      <c r="T11">
        <f t="shared" si="7"/>
        <v>1851.2786911319779</v>
      </c>
    </row>
    <row r="12" spans="1:20" x14ac:dyDescent="0.5">
      <c r="A12">
        <v>523.54498291015625</v>
      </c>
      <c r="B12">
        <v>97.75</v>
      </c>
      <c r="D12">
        <f>D11 + (1/$G$6)</f>
        <v>529.29901123046875</v>
      </c>
      <c r="E12">
        <v>0</v>
      </c>
      <c r="F12" t="s">
        <v>33</v>
      </c>
      <c r="G12" t="s">
        <v>34</v>
      </c>
      <c r="H12" t="s">
        <v>459</v>
      </c>
      <c r="I12">
        <f>I11*I22</f>
        <v>3.157078161269264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0.43550580933953353</v>
      </c>
      <c r="N12">
        <f t="shared" si="2"/>
        <v>0</v>
      </c>
      <c r="O12">
        <f t="shared" si="9"/>
        <v>37.94369388677088</v>
      </c>
      <c r="P12">
        <f t="shared" si="3"/>
        <v>38.379199696110412</v>
      </c>
      <c r="Q12">
        <f t="shared" si="4"/>
        <v>38.379199696110412</v>
      </c>
      <c r="R12">
        <f t="shared" si="5"/>
        <v>1472.9629693139216</v>
      </c>
      <c r="S12">
        <f t="shared" si="6"/>
        <v>1472.9629693139216</v>
      </c>
      <c r="T12">
        <f t="shared" si="7"/>
        <v>230.51279426854015</v>
      </c>
    </row>
    <row r="13" spans="1:20" x14ac:dyDescent="0.5">
      <c r="A13">
        <v>523.55499267578125</v>
      </c>
      <c r="B13">
        <v>83.25</v>
      </c>
      <c r="E13">
        <v>0</v>
      </c>
      <c r="F13">
        <v>25800</v>
      </c>
      <c r="H13" s="23"/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4.8722395804189605E-2</v>
      </c>
      <c r="N13">
        <f t="shared" si="2"/>
        <v>0</v>
      </c>
      <c r="O13">
        <f t="shared" si="9"/>
        <v>5.1627105696283824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36.25</v>
      </c>
      <c r="E14">
        <v>0</v>
      </c>
      <c r="F14">
        <v>25800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4.4137406475331332E-3</v>
      </c>
      <c r="N14">
        <f t="shared" si="2"/>
        <v>0</v>
      </c>
      <c r="O14">
        <f t="shared" si="9"/>
        <v>0.62817594371176488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18.5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1.3459823545178755E-8</v>
      </c>
      <c r="N15">
        <f t="shared" si="2"/>
        <v>0</v>
      </c>
      <c r="O15">
        <f t="shared" si="9"/>
        <v>6.6319891618047633E-2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27</v>
      </c>
      <c r="E16">
        <v>0</v>
      </c>
      <c r="F16">
        <v>51369214.824208573</v>
      </c>
      <c r="H16" t="s">
        <v>456</v>
      </c>
      <c r="I16">
        <f>I7/(I7+I10)</f>
        <v>8.6161685512908634E-2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5.0773351451150125E-3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39</v>
      </c>
      <c r="E17">
        <v>0</v>
      </c>
      <c r="F17">
        <v>44469099.482887715</v>
      </c>
      <c r="H17" t="s">
        <v>457</v>
      </c>
      <c r="I17">
        <f>I10/(I10+I7)</f>
        <v>0.9138383144870913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1.2381970052849738E-4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65.5</v>
      </c>
      <c r="E18">
        <v>0</v>
      </c>
      <c r="F18">
        <v>45335191.411886558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106.5</v>
      </c>
      <c r="E19">
        <v>0</v>
      </c>
      <c r="H19" t="s">
        <v>444</v>
      </c>
      <c r="I19">
        <v>7559.8618277676478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105.80000305175781</v>
      </c>
      <c r="E20">
        <v>0</v>
      </c>
      <c r="F20">
        <v>0.7196850885207936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69.25</v>
      </c>
      <c r="E21">
        <v>0</v>
      </c>
      <c r="F21">
        <v>0.50665085177852054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59.75</v>
      </c>
      <c r="E22">
        <v>0</v>
      </c>
      <c r="F22">
        <v>52442.292697545483</v>
      </c>
      <c r="H22" s="22" t="s">
        <v>458</v>
      </c>
      <c r="I22" s="22">
        <v>6.215923594773173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59</v>
      </c>
      <c r="E23">
        <v>0</v>
      </c>
      <c r="F23">
        <v>4.0947054980938642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75</v>
      </c>
      <c r="E24">
        <v>0</v>
      </c>
      <c r="F24">
        <v>6.2350271567080346</v>
      </c>
      <c r="H24" t="s">
        <v>446</v>
      </c>
      <c r="I24">
        <v>51369214.824208505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130.30000305175781</v>
      </c>
      <c r="E25">
        <v>0</v>
      </c>
      <c r="H25" t="s">
        <v>452</v>
      </c>
      <c r="I25">
        <v>51369214.824547864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144.80000305175781</v>
      </c>
      <c r="E26">
        <v>0</v>
      </c>
      <c r="H26" t="s">
        <v>453</v>
      </c>
      <c r="I26">
        <v>5.8751385546214223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104</v>
      </c>
      <c r="E27">
        <v>0</v>
      </c>
      <c r="H27" t="s">
        <v>474</v>
      </c>
      <c r="I27">
        <f xml:space="preserve"> 1 + 1.5*EXP(-(I22 * 0.000239 * I19))</f>
        <v>1.0000198857132658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98.25</v>
      </c>
      <c r="E28">
        <v>0</v>
      </c>
      <c r="H28" t="s">
        <v>473</v>
      </c>
      <c r="I28">
        <f>(2^0.5)*(ABS((I3*I8)-I22*I11))/((((I3*I8*(1-I8))+(I22*I11*(1-I11))))^0.5)</f>
        <v>0.20147902026061409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118.80000305175781</v>
      </c>
      <c r="H29" t="s">
        <v>475</v>
      </c>
      <c r="I29">
        <f>(I24-I25)/I25</f>
        <v>-6.6062727683841617E-12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161.69999694824219</v>
      </c>
      <c r="H30" t="s">
        <v>476</v>
      </c>
      <c r="I30">
        <f>(I25-I6)/I6</f>
        <v>0.15519387865620715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396.20001220703125</v>
      </c>
      <c r="H31" t="s">
        <v>477</v>
      </c>
      <c r="I31">
        <f>(0.25* 0.0058*I22*I19)*EXP(-((I17-0.5)^2)/(2*((0.174318)^2)))</f>
        <v>4.0693864941939886</v>
      </c>
    </row>
    <row r="32" spans="1:20" x14ac:dyDescent="0.5">
      <c r="A32">
        <v>523.7449951171875</v>
      </c>
      <c r="B32">
        <v>1262</v>
      </c>
      <c r="H32" t="s">
        <v>500</v>
      </c>
      <c r="I32">
        <f xml:space="preserve"> ($R$69 / 100)^-1</f>
        <v>9.316581102460593E-2</v>
      </c>
    </row>
    <row r="33" spans="1:9" x14ac:dyDescent="0.5">
      <c r="A33">
        <v>523.7550048828125</v>
      </c>
      <c r="B33">
        <v>3709</v>
      </c>
      <c r="F33">
        <v>7877</v>
      </c>
      <c r="H33" t="s">
        <v>501</v>
      </c>
      <c r="I33">
        <f xml:space="preserve"> ($R$72 / 100)^-1</f>
        <v>0.96204896559442576</v>
      </c>
    </row>
    <row r="34" spans="1:9" x14ac:dyDescent="0.5">
      <c r="A34">
        <v>523.7650146484375</v>
      </c>
      <c r="B34">
        <v>6902</v>
      </c>
    </row>
    <row r="35" spans="1:9" ht="14.7" thickBot="1" x14ac:dyDescent="0.55000000000000004">
      <c r="A35">
        <v>523.7750244140625</v>
      </c>
      <c r="B35">
        <v>7545</v>
      </c>
    </row>
    <row r="36" spans="1:9" x14ac:dyDescent="0.5">
      <c r="A36">
        <v>523.78497314453125</v>
      </c>
      <c r="B36">
        <v>5066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2340</v>
      </c>
      <c r="G37" s="13" t="s">
        <v>462</v>
      </c>
      <c r="H37">
        <f>AVERAGE(K101:K110)</f>
        <v>2.6967305142511409</v>
      </c>
      <c r="I37" s="19">
        <f>STDEV(K101:K110)</f>
        <v>0.38282973048818492</v>
      </c>
    </row>
    <row r="38" spans="1:9" x14ac:dyDescent="0.5">
      <c r="A38">
        <v>523.80499267578125</v>
      </c>
      <c r="B38">
        <v>1072</v>
      </c>
      <c r="G38" s="13" t="s">
        <v>464</v>
      </c>
      <c r="H38">
        <f>AVERAGE(M101:M110)</f>
        <v>3.4761742718375332</v>
      </c>
      <c r="I38" s="19">
        <f>STDEV(M101:M110)</f>
        <v>0.40828338531457664</v>
      </c>
    </row>
    <row r="39" spans="1:9" x14ac:dyDescent="0.5">
      <c r="A39">
        <v>523.81500244140625</v>
      </c>
      <c r="B39">
        <v>754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727.5</v>
      </c>
      <c r="G40" s="13" t="s">
        <v>509</v>
      </c>
      <c r="H40">
        <f>AVERAGE(Q101:Q110)</f>
        <v>0.42349400872044562</v>
      </c>
      <c r="I40" s="19">
        <f>STDEV(Q101:Q110)</f>
        <v>0.22402580311398268</v>
      </c>
    </row>
    <row r="41" spans="1:9" x14ac:dyDescent="0.5">
      <c r="A41">
        <v>523.83502197265625</v>
      </c>
      <c r="B41">
        <v>872</v>
      </c>
      <c r="G41" s="13" t="s">
        <v>510</v>
      </c>
      <c r="H41">
        <f>AVERAGE(R101:R110)</f>
        <v>0.57650599127955426</v>
      </c>
      <c r="I41" s="19">
        <f>STDEV(R101:R110)</f>
        <v>0.22402580311398279</v>
      </c>
    </row>
    <row r="42" spans="1:9" ht="14.7" thickBot="1" x14ac:dyDescent="0.55000000000000004">
      <c r="A42">
        <v>523.844970703125</v>
      </c>
      <c r="B42">
        <v>896.70001220703125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646</v>
      </c>
      <c r="F43">
        <v>76.953234777917388</v>
      </c>
    </row>
    <row r="44" spans="1:9" x14ac:dyDescent="0.5">
      <c r="A44">
        <v>523.864990234375</v>
      </c>
      <c r="B44">
        <v>371.20001220703125</v>
      </c>
      <c r="F44">
        <f xml:space="preserve"> $F$51 / 2</f>
        <v>76.953234777917388</v>
      </c>
    </row>
    <row r="45" spans="1:9" x14ac:dyDescent="0.5">
      <c r="A45">
        <v>523.875</v>
      </c>
      <c r="B45">
        <v>264</v>
      </c>
    </row>
    <row r="46" spans="1:9" x14ac:dyDescent="0.5">
      <c r="A46">
        <v>523.885009765625</v>
      </c>
      <c r="B46">
        <v>215.5</v>
      </c>
    </row>
    <row r="47" spans="1:9" x14ac:dyDescent="0.5">
      <c r="A47">
        <v>523.89501953125</v>
      </c>
      <c r="B47">
        <v>154.80000305175781</v>
      </c>
    </row>
    <row r="48" spans="1:9" x14ac:dyDescent="0.5">
      <c r="A48">
        <v>523.905029296875</v>
      </c>
      <c r="B48">
        <v>133</v>
      </c>
    </row>
    <row r="49" spans="1:16" x14ac:dyDescent="0.5">
      <c r="A49">
        <v>523.91497802734375</v>
      </c>
      <c r="B49">
        <v>131</v>
      </c>
    </row>
    <row r="50" spans="1:16" x14ac:dyDescent="0.5">
      <c r="A50">
        <v>523.92498779296875</v>
      </c>
      <c r="B50">
        <v>144</v>
      </c>
      <c r="E50" t="s">
        <v>440</v>
      </c>
      <c r="F50">
        <f>MEDIAN(F54:F67)</f>
        <v>128.35909201882103</v>
      </c>
    </row>
    <row r="51" spans="1:16" x14ac:dyDescent="0.5">
      <c r="A51">
        <v>523.93499755859375</v>
      </c>
      <c r="B51">
        <v>135.30000305175781</v>
      </c>
      <c r="E51" t="s">
        <v>441</v>
      </c>
      <c r="F51">
        <f>AVERAGE(F54:F67)</f>
        <v>153.90646955583478</v>
      </c>
    </row>
    <row r="52" spans="1:16" x14ac:dyDescent="0.5">
      <c r="A52">
        <v>523.94500732421875</v>
      </c>
      <c r="B52">
        <v>106</v>
      </c>
      <c r="E52" t="s">
        <v>442</v>
      </c>
      <c r="F52">
        <f>SUM(E$1:E$11)</f>
        <v>970377</v>
      </c>
    </row>
    <row r="53" spans="1:16" x14ac:dyDescent="0.5">
      <c r="A53">
        <v>523.95501708984375</v>
      </c>
      <c r="B53">
        <v>87</v>
      </c>
      <c r="E53" t="s">
        <v>443</v>
      </c>
      <c r="F53">
        <f>ABS(F52/F50)</f>
        <v>7559.8618277676478</v>
      </c>
    </row>
    <row r="54" spans="1:16" x14ac:dyDescent="0.5">
      <c r="A54">
        <v>523.96502685546875</v>
      </c>
      <c r="B54">
        <v>67.75</v>
      </c>
      <c r="F54">
        <f>AVERAGE(B1:B10)</f>
        <v>31.975000000000001</v>
      </c>
    </row>
    <row r="55" spans="1:16" x14ac:dyDescent="0.5">
      <c r="A55">
        <v>523.9749755859375</v>
      </c>
      <c r="B55">
        <v>72</v>
      </c>
      <c r="F55">
        <v>206</v>
      </c>
    </row>
    <row r="56" spans="1:16" x14ac:dyDescent="0.5">
      <c r="A56">
        <v>523.9849853515625</v>
      </c>
      <c r="B56">
        <v>183.30000305175781</v>
      </c>
      <c r="F56">
        <v>119.19999694824219</v>
      </c>
    </row>
    <row r="57" spans="1:16" x14ac:dyDescent="0.5">
      <c r="A57">
        <v>523.9949951171875</v>
      </c>
      <c r="B57">
        <v>346</v>
      </c>
      <c r="F57">
        <v>258.70001220703125</v>
      </c>
    </row>
    <row r="58" spans="1:16" x14ac:dyDescent="0.5">
      <c r="A58">
        <v>524.0050048828125</v>
      </c>
      <c r="B58">
        <v>339</v>
      </c>
      <c r="F58">
        <v>340.5</v>
      </c>
    </row>
    <row r="59" spans="1:16" x14ac:dyDescent="0.5">
      <c r="A59">
        <v>524.0150146484375</v>
      </c>
      <c r="B59">
        <v>206</v>
      </c>
      <c r="F59">
        <v>308.5</v>
      </c>
    </row>
    <row r="60" spans="1:16" x14ac:dyDescent="0.5">
      <c r="A60">
        <v>524.0250244140625</v>
      </c>
      <c r="B60">
        <v>139.30000305175781</v>
      </c>
      <c r="F60">
        <v>214</v>
      </c>
    </row>
    <row r="61" spans="1:16" x14ac:dyDescent="0.5">
      <c r="A61">
        <v>524.03497314453125</v>
      </c>
      <c r="B61">
        <v>132</v>
      </c>
      <c r="F61">
        <v>138.30000305175781</v>
      </c>
    </row>
    <row r="62" spans="1:16" x14ac:dyDescent="0.5">
      <c r="A62">
        <v>524.04498291015625</v>
      </c>
      <c r="B62">
        <v>124.19999694824219</v>
      </c>
      <c r="F62">
        <v>77.25</v>
      </c>
    </row>
    <row r="63" spans="1:16" x14ac:dyDescent="0.5">
      <c r="A63">
        <v>524.05499267578125</v>
      </c>
      <c r="B63">
        <v>101</v>
      </c>
      <c r="F63">
        <v>76.25</v>
      </c>
    </row>
    <row r="64" spans="1:16" x14ac:dyDescent="0.5">
      <c r="A64">
        <v>524.06500244140625</v>
      </c>
      <c r="B64">
        <v>83.25</v>
      </c>
      <c r="F64">
        <v>43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89.25</v>
      </c>
      <c r="F65">
        <v>58.75</v>
      </c>
      <c r="I65" t="s">
        <v>493</v>
      </c>
      <c r="L65">
        <v>0.99978670513559542</v>
      </c>
      <c r="M65">
        <v>0.99875931354065517</v>
      </c>
      <c r="N65">
        <v>0.99996334662766706</v>
      </c>
      <c r="O65">
        <v>0.99957345576588996</v>
      </c>
      <c r="P65">
        <v>0.99921800223746482</v>
      </c>
    </row>
    <row r="66" spans="1:20" x14ac:dyDescent="0.5">
      <c r="A66">
        <v>524.08502197265625</v>
      </c>
      <c r="B66">
        <v>89.5</v>
      </c>
      <c r="F66">
        <f>AVERAGE(B$576:B$586)</f>
        <v>128.35909201882103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75.25</v>
      </c>
      <c r="I67" t="s">
        <v>478</v>
      </c>
      <c r="J67">
        <v>4.0000055013481672</v>
      </c>
      <c r="K67">
        <v>6.8674288965729575</v>
      </c>
      <c r="L67">
        <v>0.58246041736875998</v>
      </c>
      <c r="M67">
        <v>2.4469118511449697</v>
      </c>
      <c r="N67">
        <v>-12.803987652571625</v>
      </c>
      <c r="O67">
        <v>20.803998655267961</v>
      </c>
      <c r="P67">
        <v>0.58146836993485196</v>
      </c>
      <c r="Q67" s="12" t="s">
        <v>492</v>
      </c>
      <c r="R67">
        <v>171.68548628891511</v>
      </c>
      <c r="S67">
        <v>0.9985876217530516</v>
      </c>
      <c r="T67" s="12" t="s">
        <v>492</v>
      </c>
    </row>
    <row r="68" spans="1:20" x14ac:dyDescent="0.5">
      <c r="A68">
        <v>524.10400390625</v>
      </c>
      <c r="B68">
        <v>64.5</v>
      </c>
      <c r="I68" t="s">
        <v>479</v>
      </c>
      <c r="J68">
        <v>0.73486752867230543</v>
      </c>
      <c r="K68">
        <v>1.0159800577634726</v>
      </c>
      <c r="L68">
        <v>0.72330900892878336</v>
      </c>
      <c r="M68">
        <v>2.4469118511449697</v>
      </c>
      <c r="N68">
        <v>-1.7511461151960863</v>
      </c>
      <c r="O68">
        <v>3.2208811725406972</v>
      </c>
      <c r="P68">
        <v>0.49670735521914522</v>
      </c>
      <c r="Q68" s="12" t="s">
        <v>492</v>
      </c>
      <c r="R68">
        <v>138.25349714377185</v>
      </c>
      <c r="S68">
        <v>0.99544173240430966</v>
      </c>
      <c r="T68" s="12" t="s">
        <v>492</v>
      </c>
    </row>
    <row r="69" spans="1:20" x14ac:dyDescent="0.5">
      <c r="A69">
        <v>524.114990234375</v>
      </c>
      <c r="B69">
        <v>62.5</v>
      </c>
      <c r="I69" t="s">
        <v>480</v>
      </c>
      <c r="J69">
        <v>45101.552514406656</v>
      </c>
      <c r="K69">
        <v>484099.82179508882</v>
      </c>
      <c r="L69">
        <v>9.3165811024605943E-2</v>
      </c>
      <c r="M69">
        <v>2.4469118511449697</v>
      </c>
      <c r="N69">
        <v>-1139448.038573164</v>
      </c>
      <c r="O69">
        <v>1229651.1436019773</v>
      </c>
      <c r="P69">
        <v>0.92880490951934347</v>
      </c>
      <c r="Q69" s="12" t="s">
        <v>492</v>
      </c>
      <c r="R69">
        <v>1073.3551170781855</v>
      </c>
      <c r="S69">
        <v>0.99999996992118689</v>
      </c>
      <c r="T69" s="12" t="s">
        <v>492</v>
      </c>
    </row>
    <row r="70" spans="1:20" x14ac:dyDescent="0.5">
      <c r="A70">
        <v>524.125</v>
      </c>
      <c r="B70">
        <v>47.25</v>
      </c>
      <c r="I70" t="s">
        <v>481</v>
      </c>
      <c r="J70">
        <v>6.215923594773173</v>
      </c>
      <c r="K70">
        <v>1.4964358163995075</v>
      </c>
      <c r="L70">
        <v>4.1538190456634263</v>
      </c>
      <c r="M70">
        <v>2.4469118511449697</v>
      </c>
      <c r="N70">
        <v>2.5542770611474199</v>
      </c>
      <c r="O70">
        <v>9.8775701283989257</v>
      </c>
      <c r="P70">
        <v>5.98552245407513E-3</v>
      </c>
      <c r="Q70" t="s">
        <v>486</v>
      </c>
      <c r="R70">
        <v>24.0742311835658</v>
      </c>
      <c r="S70">
        <v>0.11215198778789218</v>
      </c>
      <c r="T70" s="12" t="s">
        <v>492</v>
      </c>
    </row>
    <row r="71" spans="1:20" x14ac:dyDescent="0.5">
      <c r="A71">
        <v>524.135009765625</v>
      </c>
      <c r="B71">
        <v>33</v>
      </c>
      <c r="I71" t="s">
        <v>482</v>
      </c>
      <c r="J71">
        <v>0.50790170006658031</v>
      </c>
      <c r="K71">
        <v>0.11200823806526292</v>
      </c>
      <c r="L71">
        <v>4.5345030761991403</v>
      </c>
      <c r="M71">
        <v>2.4469118511449697</v>
      </c>
      <c r="N71">
        <v>0.23382741491882136</v>
      </c>
      <c r="O71">
        <v>0.7819759852143392</v>
      </c>
      <c r="P71">
        <v>3.9562226903667582E-3</v>
      </c>
      <c r="Q71" t="s">
        <v>486</v>
      </c>
      <c r="R71">
        <v>22.053133126071419</v>
      </c>
      <c r="S71">
        <v>7.9736013346781917E-2</v>
      </c>
      <c r="T71" s="12" t="s">
        <v>492</v>
      </c>
    </row>
    <row r="72" spans="1:20" x14ac:dyDescent="0.5">
      <c r="A72">
        <v>524.14398193359375</v>
      </c>
      <c r="B72">
        <v>59.25</v>
      </c>
      <c r="I72" t="s">
        <v>483</v>
      </c>
      <c r="J72">
        <v>478350.98031295545</v>
      </c>
      <c r="K72">
        <v>497221.03283734043</v>
      </c>
      <c r="L72">
        <v>0.96204896559442588</v>
      </c>
      <c r="M72">
        <v>2.4469118511449697</v>
      </c>
      <c r="N72">
        <v>-738305.05757527496</v>
      </c>
      <c r="O72">
        <v>1695007.0182011859</v>
      </c>
      <c r="P72">
        <v>0.37317712232263683</v>
      </c>
      <c r="Q72" s="12" t="s">
        <v>492</v>
      </c>
      <c r="R72">
        <v>103.94481318132546</v>
      </c>
      <c r="S72">
        <v>0.98066057076855606</v>
      </c>
      <c r="T72" s="12" t="s">
        <v>492</v>
      </c>
    </row>
    <row r="73" spans="1:20" x14ac:dyDescent="0.5">
      <c r="A73">
        <v>524.15399169921875</v>
      </c>
      <c r="B73">
        <v>104</v>
      </c>
    </row>
    <row r="74" spans="1:20" x14ac:dyDescent="0.5">
      <c r="A74">
        <v>524.16400146484375</v>
      </c>
      <c r="B74">
        <v>127.30000305175781</v>
      </c>
    </row>
    <row r="75" spans="1:20" x14ac:dyDescent="0.5">
      <c r="A75">
        <v>524.17401123046875</v>
      </c>
      <c r="B75">
        <v>146.5</v>
      </c>
    </row>
    <row r="76" spans="1:20" x14ac:dyDescent="0.5">
      <c r="A76">
        <v>524.18402099609375</v>
      </c>
      <c r="B76">
        <v>149.80000305175781</v>
      </c>
    </row>
    <row r="77" spans="1:20" x14ac:dyDescent="0.5">
      <c r="A77">
        <v>524.1939697265625</v>
      </c>
      <c r="B77">
        <v>154.80000305175781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197.5</v>
      </c>
      <c r="I78">
        <f>MIN(I32:I34)</f>
        <v>9.316581102460593E-2</v>
      </c>
      <c r="J78">
        <f>I30</f>
        <v>0.15519387865620715</v>
      </c>
      <c r="K78">
        <f>I28</f>
        <v>0.20147902026061409</v>
      </c>
    </row>
    <row r="79" spans="1:20" x14ac:dyDescent="0.5">
      <c r="A79">
        <v>524.2139892578125</v>
      </c>
      <c r="B79">
        <v>176.30000305175781</v>
      </c>
      <c r="I79">
        <f>8</f>
        <v>8</v>
      </c>
      <c r="J79">
        <f>J80*2</f>
        <v>8.1387729883879771</v>
      </c>
      <c r="K79">
        <v>2</v>
      </c>
    </row>
    <row r="80" spans="1:20" x14ac:dyDescent="0.5">
      <c r="A80">
        <v>524.2239990234375</v>
      </c>
      <c r="B80">
        <v>146</v>
      </c>
      <c r="I80">
        <f>4</f>
        <v>4</v>
      </c>
      <c r="J80">
        <f>I31</f>
        <v>4.0693864941939886</v>
      </c>
      <c r="K80">
        <v>1.5</v>
      </c>
    </row>
    <row r="81" spans="1:11" x14ac:dyDescent="0.5">
      <c r="A81">
        <v>524.2340087890625</v>
      </c>
      <c r="B81">
        <v>331.29998779296875</v>
      </c>
      <c r="I81">
        <f>2</f>
        <v>2</v>
      </c>
      <c r="J81">
        <f>J80/2</f>
        <v>2.0346932470969943</v>
      </c>
      <c r="K81">
        <v>1</v>
      </c>
    </row>
    <row r="82" spans="1:11" x14ac:dyDescent="0.5">
      <c r="A82">
        <v>524.2440185546875</v>
      </c>
      <c r="B82">
        <v>1803</v>
      </c>
    </row>
    <row r="83" spans="1:11" x14ac:dyDescent="0.5">
      <c r="A83">
        <v>524.2540283203125</v>
      </c>
      <c r="B83">
        <v>9575</v>
      </c>
    </row>
    <row r="84" spans="1:11" x14ac:dyDescent="0.5">
      <c r="A84">
        <v>524.26397705078125</v>
      </c>
      <c r="B84">
        <v>29410</v>
      </c>
    </row>
    <row r="85" spans="1:11" x14ac:dyDescent="0.5">
      <c r="A85">
        <v>524.27398681640625</v>
      </c>
      <c r="B85">
        <v>45600</v>
      </c>
    </row>
    <row r="86" spans="1:11" x14ac:dyDescent="0.5">
      <c r="A86">
        <v>524.28399658203125</v>
      </c>
      <c r="B86">
        <v>35750</v>
      </c>
    </row>
    <row r="87" spans="1:11" x14ac:dyDescent="0.5">
      <c r="A87">
        <v>524.29400634765625</v>
      </c>
      <c r="B87">
        <v>13960</v>
      </c>
    </row>
    <row r="88" spans="1:11" x14ac:dyDescent="0.5">
      <c r="A88">
        <v>524.30401611328125</v>
      </c>
      <c r="B88">
        <v>2886</v>
      </c>
    </row>
    <row r="89" spans="1:11" x14ac:dyDescent="0.5">
      <c r="A89">
        <v>524.31402587890625</v>
      </c>
      <c r="B89">
        <v>674.5</v>
      </c>
      <c r="I89">
        <v>51369214.824208505</v>
      </c>
    </row>
    <row r="90" spans="1:11" x14ac:dyDescent="0.5">
      <c r="A90">
        <v>524.323974609375</v>
      </c>
      <c r="B90">
        <v>489.5</v>
      </c>
      <c r="H90" t="s">
        <v>505</v>
      </c>
      <c r="I90">
        <f>((MIN(I24:I25)-I6)/(I98-I97))/((I6/(I96-I98)))</f>
        <v>5.1731292882858534E-2</v>
      </c>
    </row>
    <row r="91" spans="1:11" x14ac:dyDescent="0.5">
      <c r="A91">
        <v>524.333984375</v>
      </c>
      <c r="B91">
        <v>602.29998779296875</v>
      </c>
      <c r="H91" t="s">
        <v>506</v>
      </c>
      <c r="I91">
        <f>_xlfn.F.DIST(I90,I96-I97,I96-I98,FALSE)</f>
        <v>0.38791244791341567</v>
      </c>
    </row>
    <row r="92" spans="1:11" x14ac:dyDescent="0.5">
      <c r="A92">
        <v>524.343994140625</v>
      </c>
      <c r="B92">
        <v>630.5</v>
      </c>
      <c r="I92">
        <f>ROUND(I91,3-(1+INT(LOG10(I91))))</f>
        <v>0.38800000000000001</v>
      </c>
    </row>
    <row r="93" spans="1:11" x14ac:dyDescent="0.5">
      <c r="A93">
        <v>524.35400390625</v>
      </c>
      <c r="B93">
        <v>626.79998779296875</v>
      </c>
    </row>
    <row r="94" spans="1:11" x14ac:dyDescent="0.5">
      <c r="A94">
        <v>524.364013671875</v>
      </c>
      <c r="B94">
        <v>520.20001220703125</v>
      </c>
    </row>
    <row r="95" spans="1:11" x14ac:dyDescent="0.5">
      <c r="A95">
        <v>524.3740234375</v>
      </c>
      <c r="B95">
        <v>300</v>
      </c>
      <c r="I95" t="e">
        <f>ROUND(I94,3-(1+INT(LOG10(I94))))</f>
        <v>#NUM!</v>
      </c>
    </row>
    <row r="96" spans="1:11" x14ac:dyDescent="0.5">
      <c r="A96">
        <v>524.38397216796875</v>
      </c>
      <c r="B96">
        <v>157</v>
      </c>
      <c r="H96" t="s">
        <v>504</v>
      </c>
      <c r="I96">
        <v>8</v>
      </c>
    </row>
    <row r="97" spans="1:19" x14ac:dyDescent="0.5">
      <c r="A97">
        <v>524.39398193359375</v>
      </c>
      <c r="B97">
        <v>135.69999694824219</v>
      </c>
      <c r="H97" t="s">
        <v>23</v>
      </c>
      <c r="I97">
        <v>4</v>
      </c>
      <c r="J97" t="s">
        <v>468</v>
      </c>
      <c r="K97">
        <f>AVERAGE(K101:K120)</f>
        <v>2.6967305142511409</v>
      </c>
      <c r="L97">
        <f t="shared" ref="L97:P97" si="10">AVERAGE(L101:L120)</f>
        <v>220767.52309557874</v>
      </c>
      <c r="M97">
        <f t="shared" si="10"/>
        <v>3.4761742718375332</v>
      </c>
      <c r="N97">
        <f t="shared" si="10"/>
        <v>299273.67309398612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169.19999694824219</v>
      </c>
      <c r="H98" t="s">
        <v>24</v>
      </c>
      <c r="I98">
        <v>7</v>
      </c>
      <c r="J98" t="s">
        <v>469</v>
      </c>
      <c r="K98">
        <f>K99/AVERAGE(K101:K120)</f>
        <v>0.14196069220305221</v>
      </c>
      <c r="L98">
        <f t="shared" ref="L98:P98" si="11">L99/AVERAGE(L101:L120)</f>
        <v>0.54766922492497538</v>
      </c>
      <c r="M98">
        <f t="shared" si="11"/>
        <v>0.11745193232178053</v>
      </c>
      <c r="N98">
        <f t="shared" si="11"/>
        <v>0.39460941901076985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166</v>
      </c>
      <c r="H99" t="s">
        <v>1</v>
      </c>
      <c r="I99">
        <v>10</v>
      </c>
      <c r="J99" t="s">
        <v>460</v>
      </c>
      <c r="K99">
        <f>STDEV(K101:K120)</f>
        <v>0.38282973048818492</v>
      </c>
      <c r="L99">
        <f t="shared" ref="L99:P99" si="12">STDEV(L101:L120)</f>
        <v>120907.57826236222</v>
      </c>
      <c r="M99">
        <f t="shared" si="12"/>
        <v>0.40828338531457664</v>
      </c>
      <c r="N99">
        <f t="shared" si="12"/>
        <v>118096.21026483692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153.30000305175781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174.80000305175781</v>
      </c>
      <c r="J101">
        <v>1</v>
      </c>
      <c r="K101">
        <v>2.3203218049467083</v>
      </c>
      <c r="L101">
        <v>260405.93366420831</v>
      </c>
      <c r="M101">
        <v>4.1117809440678377</v>
      </c>
      <c r="N101">
        <v>231546.2154492492</v>
      </c>
      <c r="Q101">
        <f>L101/SUM(P101,N101,L101)</f>
        <v>0.52933183467840006</v>
      </c>
      <c r="R101">
        <f>N101/SUM(P101,N101,L101)</f>
        <v>0.47066816532159989</v>
      </c>
      <c r="S101">
        <f>P101/SUM(P101,N101,L101)</f>
        <v>0</v>
      </c>
    </row>
    <row r="102" spans="1:19" x14ac:dyDescent="0.5">
      <c r="A102">
        <v>524.4439697265625</v>
      </c>
      <c r="B102">
        <v>159.30000305175781</v>
      </c>
      <c r="J102">
        <v>2</v>
      </c>
      <c r="K102">
        <v>2.5162920885789801</v>
      </c>
      <c r="L102">
        <v>303203.74498100579</v>
      </c>
      <c r="M102">
        <v>4.1389450421908878</v>
      </c>
      <c r="N102">
        <v>218037.39614400617</v>
      </c>
      <c r="Q102">
        <f t="shared" ref="Q102:Q120" si="13">L102/SUM(P102,N102,L102)</f>
        <v>0.5816957278671272</v>
      </c>
      <c r="R102">
        <f t="shared" ref="R102:R120" si="14">N102/SUM(P102,N102,L102)</f>
        <v>0.4183042721328728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114.5</v>
      </c>
      <c r="J103">
        <v>3</v>
      </c>
      <c r="K103">
        <v>3.0302043437225499</v>
      </c>
      <c r="L103">
        <v>443989.51858024951</v>
      </c>
      <c r="M103">
        <v>3.2894304745905067</v>
      </c>
      <c r="N103">
        <v>111843.97438551518</v>
      </c>
      <c r="Q103">
        <f t="shared" si="13"/>
        <v>0.7987815131672823</v>
      </c>
      <c r="R103">
        <f t="shared" si="14"/>
        <v>0.20121848683271762</v>
      </c>
      <c r="S103">
        <f t="shared" si="15"/>
        <v>0</v>
      </c>
    </row>
    <row r="104" spans="1:19" x14ac:dyDescent="0.5">
      <c r="A104">
        <v>524.4639892578125</v>
      </c>
      <c r="B104">
        <v>93.25</v>
      </c>
      <c r="J104">
        <v>4</v>
      </c>
      <c r="K104">
        <v>2.467071040059301</v>
      </c>
      <c r="L104">
        <v>141320.08881896781</v>
      </c>
      <c r="M104">
        <v>3.268614792458171</v>
      </c>
      <c r="N104">
        <v>384274.22766813281</v>
      </c>
      <c r="Q104">
        <f t="shared" si="13"/>
        <v>0.26887674464119921</v>
      </c>
      <c r="R104">
        <f t="shared" si="14"/>
        <v>0.73112325535880063</v>
      </c>
      <c r="S104">
        <f t="shared" si="15"/>
        <v>0</v>
      </c>
    </row>
    <row r="105" spans="1:19" x14ac:dyDescent="0.5">
      <c r="A105">
        <v>524.4739990234375</v>
      </c>
      <c r="B105">
        <v>123</v>
      </c>
      <c r="J105">
        <v>5</v>
      </c>
      <c r="K105">
        <v>2.9998502374181917</v>
      </c>
      <c r="L105">
        <v>286036.62163290085</v>
      </c>
      <c r="M105">
        <v>3.1366453523190199</v>
      </c>
      <c r="N105">
        <v>224649.11894280749</v>
      </c>
      <c r="Q105">
        <f t="shared" si="13"/>
        <v>0.56010301229567305</v>
      </c>
      <c r="R105">
        <f t="shared" si="14"/>
        <v>0.439896987704327</v>
      </c>
      <c r="S105">
        <f t="shared" si="15"/>
        <v>0</v>
      </c>
    </row>
    <row r="106" spans="1:19" x14ac:dyDescent="0.5">
      <c r="A106">
        <v>524.4840087890625</v>
      </c>
      <c r="B106">
        <v>233.69999694824219</v>
      </c>
      <c r="J106">
        <v>6</v>
      </c>
      <c r="K106">
        <v>1.9162477282499513</v>
      </c>
      <c r="L106">
        <v>171078.01383953865</v>
      </c>
      <c r="M106">
        <v>3.5652659561049824</v>
      </c>
      <c r="N106">
        <v>326086.10300255939</v>
      </c>
      <c r="Q106">
        <f t="shared" si="13"/>
        <v>0.34410772629005709</v>
      </c>
      <c r="R106">
        <f t="shared" si="14"/>
        <v>0.65589227370994285</v>
      </c>
      <c r="S106">
        <f t="shared" si="15"/>
        <v>0</v>
      </c>
    </row>
    <row r="107" spans="1:19" x14ac:dyDescent="0.5">
      <c r="A107">
        <v>524.4940185546875</v>
      </c>
      <c r="B107">
        <v>281.70001220703125</v>
      </c>
      <c r="J107">
        <v>7</v>
      </c>
      <c r="K107">
        <v>3.0476470872227854</v>
      </c>
      <c r="L107">
        <v>129591.06285435945</v>
      </c>
      <c r="M107">
        <v>3.0948812563372061</v>
      </c>
      <c r="N107">
        <v>391746.3764582451</v>
      </c>
      <c r="Q107">
        <f t="shared" si="13"/>
        <v>0.24857424977041406</v>
      </c>
      <c r="R107">
        <f t="shared" si="14"/>
        <v>0.75142575022958591</v>
      </c>
      <c r="S107">
        <f t="shared" si="15"/>
        <v>0</v>
      </c>
    </row>
    <row r="108" spans="1:19" x14ac:dyDescent="0.5">
      <c r="A108">
        <v>524.5040283203125</v>
      </c>
      <c r="B108">
        <v>178.5</v>
      </c>
      <c r="J108">
        <v>8</v>
      </c>
      <c r="K108">
        <v>2.7202244725729581</v>
      </c>
      <c r="L108">
        <v>318074.15438371839</v>
      </c>
      <c r="M108">
        <v>3.8217273528690567</v>
      </c>
      <c r="N108">
        <v>200478.53223770831</v>
      </c>
      <c r="Q108">
        <f t="shared" si="13"/>
        <v>0.61338830670436928</v>
      </c>
      <c r="R108">
        <f t="shared" si="14"/>
        <v>0.38661169329563067</v>
      </c>
      <c r="S108">
        <f t="shared" si="15"/>
        <v>0</v>
      </c>
    </row>
    <row r="109" spans="1:19" x14ac:dyDescent="0.5">
      <c r="A109">
        <v>524.51397705078125</v>
      </c>
      <c r="B109">
        <v>106</v>
      </c>
      <c r="J109">
        <v>9</v>
      </c>
      <c r="K109">
        <v>3.0025478508777192</v>
      </c>
      <c r="L109">
        <v>101533.79950329322</v>
      </c>
      <c r="M109">
        <v>3.1754697276293222</v>
      </c>
      <c r="N109">
        <v>433246.61340100731</v>
      </c>
      <c r="Q109">
        <f t="shared" si="13"/>
        <v>0.18986072984962296</v>
      </c>
      <c r="R109">
        <f t="shared" si="14"/>
        <v>0.81013927015037712</v>
      </c>
      <c r="S109">
        <f t="shared" si="15"/>
        <v>0</v>
      </c>
    </row>
    <row r="110" spans="1:19" x14ac:dyDescent="0.5">
      <c r="A110">
        <v>524.52398681640625</v>
      </c>
      <c r="B110">
        <v>119.19999694824219</v>
      </c>
      <c r="J110">
        <v>10</v>
      </c>
      <c r="K110">
        <v>2.9468984888622631</v>
      </c>
      <c r="L110">
        <v>52442.292697545483</v>
      </c>
      <c r="M110">
        <v>3.158981819808333</v>
      </c>
      <c r="N110">
        <v>470828.17325063038</v>
      </c>
      <c r="Q110">
        <f t="shared" si="13"/>
        <v>0.10022024194031105</v>
      </c>
      <c r="R110">
        <f t="shared" si="14"/>
        <v>0.89977975805968891</v>
      </c>
      <c r="S110">
        <f t="shared" si="15"/>
        <v>0</v>
      </c>
    </row>
    <row r="111" spans="1:19" x14ac:dyDescent="0.5">
      <c r="A111">
        <v>524.53399658203125</v>
      </c>
      <c r="B111">
        <v>125.5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133.69999694824219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142.5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154.5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189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189.30000305175781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161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148.5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163.30000305175781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184.5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187</v>
      </c>
    </row>
    <row r="122" spans="1:19" x14ac:dyDescent="0.5">
      <c r="A122">
        <v>524.64398193359375</v>
      </c>
      <c r="B122">
        <v>173</v>
      </c>
    </row>
    <row r="123" spans="1:19" x14ac:dyDescent="0.5">
      <c r="A123">
        <v>524.65399169921875</v>
      </c>
      <c r="B123">
        <v>213.5</v>
      </c>
    </row>
    <row r="124" spans="1:19" x14ac:dyDescent="0.5">
      <c r="A124">
        <v>524.66400146484375</v>
      </c>
      <c r="B124">
        <v>343.29998779296875</v>
      </c>
    </row>
    <row r="125" spans="1:19" x14ac:dyDescent="0.5">
      <c r="A125">
        <v>524.67401123046875</v>
      </c>
      <c r="B125">
        <v>415.70001220703125</v>
      </c>
    </row>
    <row r="126" spans="1:19" x14ac:dyDescent="0.5">
      <c r="A126">
        <v>524.68402099609375</v>
      </c>
      <c r="B126">
        <v>377</v>
      </c>
    </row>
    <row r="127" spans="1:19" x14ac:dyDescent="0.5">
      <c r="A127">
        <v>524.6939697265625</v>
      </c>
      <c r="B127">
        <v>330</v>
      </c>
    </row>
    <row r="128" spans="1:19" x14ac:dyDescent="0.5">
      <c r="A128">
        <v>524.7039794921875</v>
      </c>
      <c r="B128">
        <v>378</v>
      </c>
    </row>
    <row r="129" spans="1:2" x14ac:dyDescent="0.5">
      <c r="A129">
        <v>524.7139892578125</v>
      </c>
      <c r="B129">
        <v>561.5</v>
      </c>
    </row>
    <row r="130" spans="1:2" x14ac:dyDescent="0.5">
      <c r="A130">
        <v>524.7239990234375</v>
      </c>
      <c r="B130">
        <v>713.79998779296875</v>
      </c>
    </row>
    <row r="131" spans="1:2" x14ac:dyDescent="0.5">
      <c r="A131">
        <v>524.7340087890625</v>
      </c>
      <c r="B131">
        <v>876</v>
      </c>
    </row>
    <row r="132" spans="1:2" x14ac:dyDescent="0.5">
      <c r="A132">
        <v>524.7440185546875</v>
      </c>
      <c r="B132">
        <v>2055</v>
      </c>
    </row>
    <row r="133" spans="1:2" x14ac:dyDescent="0.5">
      <c r="A133">
        <v>524.7540283203125</v>
      </c>
      <c r="B133">
        <v>11550</v>
      </c>
    </row>
    <row r="134" spans="1:2" x14ac:dyDescent="0.5">
      <c r="A134">
        <v>524.76397705078125</v>
      </c>
      <c r="B134">
        <v>62370</v>
      </c>
    </row>
    <row r="135" spans="1:2" x14ac:dyDescent="0.5">
      <c r="A135">
        <v>524.77398681640625</v>
      </c>
      <c r="B135">
        <v>135600</v>
      </c>
    </row>
    <row r="136" spans="1:2" x14ac:dyDescent="0.5">
      <c r="A136">
        <v>524.78399658203125</v>
      </c>
      <c r="B136">
        <v>130600</v>
      </c>
    </row>
    <row r="137" spans="1:2" x14ac:dyDescent="0.5">
      <c r="A137">
        <v>524.79400634765625</v>
      </c>
      <c r="B137">
        <v>56170</v>
      </c>
    </row>
    <row r="138" spans="1:2" x14ac:dyDescent="0.5">
      <c r="A138">
        <v>524.80401611328125</v>
      </c>
      <c r="B138">
        <v>10030</v>
      </c>
    </row>
    <row r="139" spans="1:2" x14ac:dyDescent="0.5">
      <c r="A139">
        <v>524.81402587890625</v>
      </c>
      <c r="B139">
        <v>1665</v>
      </c>
    </row>
    <row r="140" spans="1:2" x14ac:dyDescent="0.5">
      <c r="A140">
        <v>524.823974609375</v>
      </c>
      <c r="B140">
        <v>996.29998779296875</v>
      </c>
    </row>
    <row r="141" spans="1:2" x14ac:dyDescent="0.5">
      <c r="A141">
        <v>524.833984375</v>
      </c>
      <c r="B141">
        <v>1603</v>
      </c>
    </row>
    <row r="142" spans="1:2" x14ac:dyDescent="0.5">
      <c r="A142">
        <v>524.843994140625</v>
      </c>
      <c r="B142">
        <v>1950</v>
      </c>
    </row>
    <row r="143" spans="1:2" x14ac:dyDescent="0.5">
      <c r="A143">
        <v>524.85400390625</v>
      </c>
      <c r="B143">
        <v>1359</v>
      </c>
    </row>
    <row r="144" spans="1:2" x14ac:dyDescent="0.5">
      <c r="A144">
        <v>524.864013671875</v>
      </c>
      <c r="B144">
        <v>642.5</v>
      </c>
    </row>
    <row r="145" spans="1:2" x14ac:dyDescent="0.5">
      <c r="A145">
        <v>524.8740234375</v>
      </c>
      <c r="B145">
        <v>375.70001220703125</v>
      </c>
    </row>
    <row r="146" spans="1:2" x14ac:dyDescent="0.5">
      <c r="A146">
        <v>524.88397216796875</v>
      </c>
      <c r="B146">
        <v>406.70001220703125</v>
      </c>
    </row>
    <row r="147" spans="1:2" x14ac:dyDescent="0.5">
      <c r="A147">
        <v>524.89398193359375</v>
      </c>
      <c r="B147">
        <v>597.5</v>
      </c>
    </row>
    <row r="148" spans="1:2" x14ac:dyDescent="0.5">
      <c r="A148">
        <v>524.90399169921875</v>
      </c>
      <c r="B148">
        <v>688</v>
      </c>
    </row>
    <row r="149" spans="1:2" x14ac:dyDescent="0.5">
      <c r="A149">
        <v>524.91400146484375</v>
      </c>
      <c r="B149">
        <v>532.20001220703125</v>
      </c>
    </row>
    <row r="150" spans="1:2" x14ac:dyDescent="0.5">
      <c r="A150">
        <v>524.92401123046875</v>
      </c>
      <c r="B150">
        <v>321.70001220703125</v>
      </c>
    </row>
    <row r="151" spans="1:2" x14ac:dyDescent="0.5">
      <c r="A151">
        <v>524.93402099609375</v>
      </c>
      <c r="B151">
        <v>227</v>
      </c>
    </row>
    <row r="152" spans="1:2" x14ac:dyDescent="0.5">
      <c r="A152">
        <v>524.9439697265625</v>
      </c>
      <c r="B152">
        <v>196</v>
      </c>
    </row>
    <row r="153" spans="1:2" x14ac:dyDescent="0.5">
      <c r="A153">
        <v>524.9539794921875</v>
      </c>
      <c r="B153">
        <v>321.5</v>
      </c>
    </row>
    <row r="154" spans="1:2" x14ac:dyDescent="0.5">
      <c r="A154">
        <v>524.9639892578125</v>
      </c>
      <c r="B154">
        <v>627</v>
      </c>
    </row>
    <row r="155" spans="1:2" x14ac:dyDescent="0.5">
      <c r="A155">
        <v>524.9739990234375</v>
      </c>
      <c r="B155">
        <v>727.29998779296875</v>
      </c>
    </row>
    <row r="156" spans="1:2" x14ac:dyDescent="0.5">
      <c r="A156">
        <v>524.9840087890625</v>
      </c>
      <c r="B156">
        <v>530.5</v>
      </c>
    </row>
    <row r="157" spans="1:2" x14ac:dyDescent="0.5">
      <c r="A157">
        <v>524.9940185546875</v>
      </c>
      <c r="B157">
        <v>357</v>
      </c>
    </row>
    <row r="158" spans="1:2" x14ac:dyDescent="0.5">
      <c r="A158">
        <v>525.0040283203125</v>
      </c>
      <c r="B158">
        <v>301.79998779296875</v>
      </c>
    </row>
    <row r="159" spans="1:2" x14ac:dyDescent="0.5">
      <c r="A159">
        <v>525.01397705078125</v>
      </c>
      <c r="B159">
        <v>278</v>
      </c>
    </row>
    <row r="160" spans="1:2" x14ac:dyDescent="0.5">
      <c r="A160">
        <v>525.02398681640625</v>
      </c>
      <c r="B160">
        <v>258.70001220703125</v>
      </c>
    </row>
    <row r="161" spans="1:2" x14ac:dyDescent="0.5">
      <c r="A161">
        <v>525.03399658203125</v>
      </c>
      <c r="B161">
        <v>292</v>
      </c>
    </row>
    <row r="162" spans="1:2" x14ac:dyDescent="0.5">
      <c r="A162">
        <v>525.04400634765625</v>
      </c>
      <c r="B162">
        <v>341</v>
      </c>
    </row>
    <row r="163" spans="1:2" x14ac:dyDescent="0.5">
      <c r="A163">
        <v>525.05401611328125</v>
      </c>
      <c r="B163">
        <v>314.5</v>
      </c>
    </row>
    <row r="164" spans="1:2" x14ac:dyDescent="0.5">
      <c r="A164">
        <v>525.06402587890625</v>
      </c>
      <c r="B164">
        <v>245</v>
      </c>
    </row>
    <row r="165" spans="1:2" x14ac:dyDescent="0.5">
      <c r="A165">
        <v>525.073974609375</v>
      </c>
      <c r="B165">
        <v>231.30000305175781</v>
      </c>
    </row>
    <row r="166" spans="1:2" x14ac:dyDescent="0.5">
      <c r="A166">
        <v>525.083984375</v>
      </c>
      <c r="B166">
        <v>279.70001220703125</v>
      </c>
    </row>
    <row r="167" spans="1:2" x14ac:dyDescent="0.5">
      <c r="A167">
        <v>525.093994140625</v>
      </c>
      <c r="B167">
        <v>286.20001220703125</v>
      </c>
    </row>
    <row r="168" spans="1:2" x14ac:dyDescent="0.5">
      <c r="A168">
        <v>525.10400390625</v>
      </c>
      <c r="B168">
        <v>224.30000305175781</v>
      </c>
    </row>
    <row r="169" spans="1:2" x14ac:dyDescent="0.5">
      <c r="A169">
        <v>525.114013671875</v>
      </c>
      <c r="B169">
        <v>193.5</v>
      </c>
    </row>
    <row r="170" spans="1:2" x14ac:dyDescent="0.5">
      <c r="A170">
        <v>525.1240234375</v>
      </c>
      <c r="B170">
        <v>229.69999694824219</v>
      </c>
    </row>
    <row r="171" spans="1:2" x14ac:dyDescent="0.5">
      <c r="A171">
        <v>525.13397216796875</v>
      </c>
      <c r="B171">
        <v>252</v>
      </c>
    </row>
    <row r="172" spans="1:2" x14ac:dyDescent="0.5">
      <c r="A172">
        <v>525.14398193359375</v>
      </c>
      <c r="B172">
        <v>221.5</v>
      </c>
    </row>
    <row r="173" spans="1:2" x14ac:dyDescent="0.5">
      <c r="A173">
        <v>525.15399169921875</v>
      </c>
      <c r="B173">
        <v>181.5</v>
      </c>
    </row>
    <row r="174" spans="1:2" x14ac:dyDescent="0.5">
      <c r="A174">
        <v>525.16400146484375</v>
      </c>
      <c r="B174">
        <v>189.5</v>
      </c>
    </row>
    <row r="175" spans="1:2" x14ac:dyDescent="0.5">
      <c r="A175">
        <v>525.17401123046875</v>
      </c>
      <c r="B175">
        <v>272</v>
      </c>
    </row>
    <row r="176" spans="1:2" x14ac:dyDescent="0.5">
      <c r="A176">
        <v>525.18499755859375</v>
      </c>
      <c r="B176">
        <v>338.20001220703125</v>
      </c>
    </row>
    <row r="177" spans="1:2" x14ac:dyDescent="0.5">
      <c r="A177">
        <v>525.19500732421875</v>
      </c>
      <c r="B177">
        <v>325</v>
      </c>
    </row>
    <row r="178" spans="1:2" x14ac:dyDescent="0.5">
      <c r="A178">
        <v>525.2039794921875</v>
      </c>
      <c r="B178">
        <v>346.20001220703125</v>
      </c>
    </row>
    <row r="179" spans="1:2" x14ac:dyDescent="0.5">
      <c r="A179">
        <v>525.2139892578125</v>
      </c>
      <c r="B179">
        <v>381.70001220703125</v>
      </c>
    </row>
    <row r="180" spans="1:2" x14ac:dyDescent="0.5">
      <c r="A180">
        <v>525.2239990234375</v>
      </c>
      <c r="B180">
        <v>358.5</v>
      </c>
    </row>
    <row r="181" spans="1:2" x14ac:dyDescent="0.5">
      <c r="A181">
        <v>525.2340087890625</v>
      </c>
      <c r="B181">
        <v>565.5</v>
      </c>
    </row>
    <row r="182" spans="1:2" x14ac:dyDescent="0.5">
      <c r="A182">
        <v>525.2449951171875</v>
      </c>
      <c r="B182">
        <v>1410</v>
      </c>
    </row>
    <row r="183" spans="1:2" x14ac:dyDescent="0.5">
      <c r="A183">
        <v>525.2550048828125</v>
      </c>
      <c r="B183">
        <v>8136</v>
      </c>
    </row>
    <row r="184" spans="1:2" x14ac:dyDescent="0.5">
      <c r="A184">
        <v>525.2650146484375</v>
      </c>
      <c r="B184">
        <v>68640</v>
      </c>
    </row>
    <row r="185" spans="1:2" x14ac:dyDescent="0.5">
      <c r="A185">
        <v>525.2750244140625</v>
      </c>
      <c r="B185">
        <v>199300</v>
      </c>
    </row>
    <row r="186" spans="1:2" x14ac:dyDescent="0.5">
      <c r="A186">
        <v>525.28497314453125</v>
      </c>
      <c r="B186">
        <v>240000</v>
      </c>
    </row>
    <row r="187" spans="1:2" x14ac:dyDescent="0.5">
      <c r="A187">
        <v>525.29400634765625</v>
      </c>
      <c r="B187">
        <v>124100</v>
      </c>
    </row>
    <row r="188" spans="1:2" x14ac:dyDescent="0.5">
      <c r="A188">
        <v>525.30499267578125</v>
      </c>
      <c r="B188">
        <v>24410</v>
      </c>
    </row>
    <row r="189" spans="1:2" x14ac:dyDescent="0.5">
      <c r="A189">
        <v>525.31500244140625</v>
      </c>
      <c r="B189">
        <v>2963</v>
      </c>
    </row>
    <row r="190" spans="1:2" x14ac:dyDescent="0.5">
      <c r="A190">
        <v>525.32501220703125</v>
      </c>
      <c r="B190">
        <v>781.70001220703125</v>
      </c>
    </row>
    <row r="191" spans="1:2" x14ac:dyDescent="0.5">
      <c r="A191">
        <v>525.33502197265625</v>
      </c>
      <c r="B191">
        <v>1108</v>
      </c>
    </row>
    <row r="192" spans="1:2" x14ac:dyDescent="0.5">
      <c r="A192">
        <v>525.344970703125</v>
      </c>
      <c r="B192">
        <v>1605</v>
      </c>
    </row>
    <row r="193" spans="1:2" x14ac:dyDescent="0.5">
      <c r="A193">
        <v>525.35498046875</v>
      </c>
      <c r="B193">
        <v>1360</v>
      </c>
    </row>
    <row r="194" spans="1:2" x14ac:dyDescent="0.5">
      <c r="A194">
        <v>525.364990234375</v>
      </c>
      <c r="B194">
        <v>715.5</v>
      </c>
    </row>
    <row r="195" spans="1:2" x14ac:dyDescent="0.5">
      <c r="A195">
        <v>525.375</v>
      </c>
      <c r="B195">
        <v>401.5</v>
      </c>
    </row>
    <row r="196" spans="1:2" x14ac:dyDescent="0.5">
      <c r="A196">
        <v>525.385009765625</v>
      </c>
      <c r="B196">
        <v>521.79998779296875</v>
      </c>
    </row>
    <row r="197" spans="1:2" x14ac:dyDescent="0.5">
      <c r="A197">
        <v>525.39501953125</v>
      </c>
      <c r="B197">
        <v>969.29998779296875</v>
      </c>
    </row>
    <row r="198" spans="1:2" x14ac:dyDescent="0.5">
      <c r="A198">
        <v>525.405029296875</v>
      </c>
      <c r="B198">
        <v>1294</v>
      </c>
    </row>
    <row r="199" spans="1:2" x14ac:dyDescent="0.5">
      <c r="A199">
        <v>525.41497802734375</v>
      </c>
      <c r="B199">
        <v>999</v>
      </c>
    </row>
    <row r="200" spans="1:2" x14ac:dyDescent="0.5">
      <c r="A200">
        <v>525.42498779296875</v>
      </c>
      <c r="B200">
        <v>463.5</v>
      </c>
    </row>
    <row r="201" spans="1:2" x14ac:dyDescent="0.5">
      <c r="A201">
        <v>525.43499755859375</v>
      </c>
      <c r="B201">
        <v>221.69999694824219</v>
      </c>
    </row>
    <row r="202" spans="1:2" x14ac:dyDescent="0.5">
      <c r="A202">
        <v>525.44500732421875</v>
      </c>
      <c r="B202">
        <v>232.80000305175781</v>
      </c>
    </row>
    <row r="203" spans="1:2" x14ac:dyDescent="0.5">
      <c r="A203">
        <v>525.45501708984375</v>
      </c>
      <c r="B203">
        <v>413.79998779296875</v>
      </c>
    </row>
    <row r="204" spans="1:2" x14ac:dyDescent="0.5">
      <c r="A204">
        <v>525.46502685546875</v>
      </c>
      <c r="B204">
        <v>906.5</v>
      </c>
    </row>
    <row r="205" spans="1:2" x14ac:dyDescent="0.5">
      <c r="A205">
        <v>525.4749755859375</v>
      </c>
      <c r="B205">
        <v>1332</v>
      </c>
    </row>
    <row r="206" spans="1:2" x14ac:dyDescent="0.5">
      <c r="A206">
        <v>525.4849853515625</v>
      </c>
      <c r="B206">
        <v>1078</v>
      </c>
    </row>
    <row r="207" spans="1:2" x14ac:dyDescent="0.5">
      <c r="A207">
        <v>525.4949951171875</v>
      </c>
      <c r="B207">
        <v>564.79998779296875</v>
      </c>
    </row>
    <row r="208" spans="1:2" x14ac:dyDescent="0.5">
      <c r="A208">
        <v>525.5050048828125</v>
      </c>
      <c r="B208">
        <v>349</v>
      </c>
    </row>
    <row r="209" spans="1:2" x14ac:dyDescent="0.5">
      <c r="A209">
        <v>525.5150146484375</v>
      </c>
      <c r="B209">
        <v>300</v>
      </c>
    </row>
    <row r="210" spans="1:2" x14ac:dyDescent="0.5">
      <c r="A210">
        <v>525.5250244140625</v>
      </c>
      <c r="B210">
        <v>309</v>
      </c>
    </row>
    <row r="211" spans="1:2" x14ac:dyDescent="0.5">
      <c r="A211">
        <v>525.53497314453125</v>
      </c>
      <c r="B211">
        <v>340.5</v>
      </c>
    </row>
    <row r="212" spans="1:2" x14ac:dyDescent="0.5">
      <c r="A212">
        <v>525.54498291015625</v>
      </c>
      <c r="B212">
        <v>315</v>
      </c>
    </row>
    <row r="213" spans="1:2" x14ac:dyDescent="0.5">
      <c r="A213">
        <v>525.55499267578125</v>
      </c>
      <c r="B213">
        <v>270.79998779296875</v>
      </c>
    </row>
    <row r="214" spans="1:2" x14ac:dyDescent="0.5">
      <c r="A214">
        <v>525.56500244140625</v>
      </c>
      <c r="B214">
        <v>256.70001220703125</v>
      </c>
    </row>
    <row r="215" spans="1:2" x14ac:dyDescent="0.5">
      <c r="A215">
        <v>525.57501220703125</v>
      </c>
      <c r="B215">
        <v>260.5</v>
      </c>
    </row>
    <row r="216" spans="1:2" x14ac:dyDescent="0.5">
      <c r="A216">
        <v>525.58502197265625</v>
      </c>
      <c r="B216">
        <v>340</v>
      </c>
    </row>
    <row r="217" spans="1:2" x14ac:dyDescent="0.5">
      <c r="A217">
        <v>525.594970703125</v>
      </c>
      <c r="B217">
        <v>409.79998779296875</v>
      </c>
    </row>
    <row r="218" spans="1:2" x14ac:dyDescent="0.5">
      <c r="A218">
        <v>525.60498046875</v>
      </c>
      <c r="B218">
        <v>369.20001220703125</v>
      </c>
    </row>
    <row r="219" spans="1:2" x14ac:dyDescent="0.5">
      <c r="A219">
        <v>525.614990234375</v>
      </c>
      <c r="B219">
        <v>320.29998779296875</v>
      </c>
    </row>
    <row r="220" spans="1:2" x14ac:dyDescent="0.5">
      <c r="A220">
        <v>525.625</v>
      </c>
      <c r="B220">
        <v>284.20001220703125</v>
      </c>
    </row>
    <row r="221" spans="1:2" x14ac:dyDescent="0.5">
      <c r="A221">
        <v>525.635009765625</v>
      </c>
      <c r="B221">
        <v>287</v>
      </c>
    </row>
    <row r="222" spans="1:2" x14ac:dyDescent="0.5">
      <c r="A222">
        <v>525.64501953125</v>
      </c>
      <c r="B222">
        <v>339.79998779296875</v>
      </c>
    </row>
    <row r="223" spans="1:2" x14ac:dyDescent="0.5">
      <c r="A223">
        <v>525.655029296875</v>
      </c>
      <c r="B223">
        <v>351.79998779296875</v>
      </c>
    </row>
    <row r="224" spans="1:2" x14ac:dyDescent="0.5">
      <c r="A224">
        <v>525.66497802734375</v>
      </c>
      <c r="B224">
        <v>374.5</v>
      </c>
    </row>
    <row r="225" spans="1:2" x14ac:dyDescent="0.5">
      <c r="A225">
        <v>525.67498779296875</v>
      </c>
      <c r="B225">
        <v>396.70001220703125</v>
      </c>
    </row>
    <row r="226" spans="1:2" x14ac:dyDescent="0.5">
      <c r="A226">
        <v>525.68499755859375</v>
      </c>
      <c r="B226">
        <v>369.20001220703125</v>
      </c>
    </row>
    <row r="227" spans="1:2" x14ac:dyDescent="0.5">
      <c r="A227">
        <v>525.69500732421875</v>
      </c>
      <c r="B227">
        <v>399.79998779296875</v>
      </c>
    </row>
    <row r="228" spans="1:2" x14ac:dyDescent="0.5">
      <c r="A228">
        <v>525.70501708984375</v>
      </c>
      <c r="B228">
        <v>415</v>
      </c>
    </row>
    <row r="229" spans="1:2" x14ac:dyDescent="0.5">
      <c r="A229">
        <v>525.71502685546875</v>
      </c>
      <c r="B229">
        <v>467</v>
      </c>
    </row>
    <row r="230" spans="1:2" x14ac:dyDescent="0.5">
      <c r="A230">
        <v>525.7249755859375</v>
      </c>
      <c r="B230">
        <v>649.70001220703125</v>
      </c>
    </row>
    <row r="231" spans="1:2" x14ac:dyDescent="0.5">
      <c r="A231">
        <v>525.7349853515625</v>
      </c>
      <c r="B231">
        <v>699.70001220703125</v>
      </c>
    </row>
    <row r="232" spans="1:2" x14ac:dyDescent="0.5">
      <c r="A232">
        <v>525.7449951171875</v>
      </c>
      <c r="B232">
        <v>1049</v>
      </c>
    </row>
    <row r="233" spans="1:2" x14ac:dyDescent="0.5">
      <c r="A233">
        <v>525.7550048828125</v>
      </c>
      <c r="B233">
        <v>4847</v>
      </c>
    </row>
    <row r="234" spans="1:2" x14ac:dyDescent="0.5">
      <c r="A234">
        <v>525.7650146484375</v>
      </c>
      <c r="B234">
        <v>48040</v>
      </c>
    </row>
    <row r="235" spans="1:2" x14ac:dyDescent="0.5">
      <c r="A235">
        <v>525.7750244140625</v>
      </c>
      <c r="B235">
        <v>176400</v>
      </c>
    </row>
    <row r="236" spans="1:2" x14ac:dyDescent="0.5">
      <c r="A236">
        <v>525.78497314453125</v>
      </c>
      <c r="B236">
        <v>258000</v>
      </c>
    </row>
    <row r="237" spans="1:2" x14ac:dyDescent="0.5">
      <c r="A237">
        <v>525.79498291015625</v>
      </c>
      <c r="B237">
        <v>162000</v>
      </c>
    </row>
    <row r="238" spans="1:2" x14ac:dyDescent="0.5">
      <c r="A238">
        <v>525.80499267578125</v>
      </c>
      <c r="B238">
        <v>39890</v>
      </c>
    </row>
    <row r="239" spans="1:2" x14ac:dyDescent="0.5">
      <c r="A239">
        <v>525.81500244140625</v>
      </c>
      <c r="B239">
        <v>3769</v>
      </c>
    </row>
    <row r="240" spans="1:2" x14ac:dyDescent="0.5">
      <c r="A240">
        <v>525.82501220703125</v>
      </c>
      <c r="B240">
        <v>866</v>
      </c>
    </row>
    <row r="241" spans="1:2" x14ac:dyDescent="0.5">
      <c r="A241">
        <v>525.83502197265625</v>
      </c>
      <c r="B241">
        <v>1242</v>
      </c>
    </row>
    <row r="242" spans="1:2" x14ac:dyDescent="0.5">
      <c r="A242">
        <v>525.844970703125</v>
      </c>
      <c r="B242">
        <v>1887</v>
      </c>
    </row>
    <row r="243" spans="1:2" x14ac:dyDescent="0.5">
      <c r="A243">
        <v>525.85498046875</v>
      </c>
      <c r="B243">
        <v>1869</v>
      </c>
    </row>
    <row r="244" spans="1:2" x14ac:dyDescent="0.5">
      <c r="A244">
        <v>525.864990234375</v>
      </c>
      <c r="B244">
        <v>1069</v>
      </c>
    </row>
    <row r="245" spans="1:2" x14ac:dyDescent="0.5">
      <c r="A245">
        <v>525.875</v>
      </c>
      <c r="B245">
        <v>500.29998779296875</v>
      </c>
    </row>
    <row r="246" spans="1:2" x14ac:dyDescent="0.5">
      <c r="A246">
        <v>525.885009765625</v>
      </c>
      <c r="B246">
        <v>495.20001220703125</v>
      </c>
    </row>
    <row r="247" spans="1:2" x14ac:dyDescent="0.5">
      <c r="A247">
        <v>525.89501953125</v>
      </c>
      <c r="B247">
        <v>1180</v>
      </c>
    </row>
    <row r="248" spans="1:2" x14ac:dyDescent="0.5">
      <c r="A248">
        <v>525.905029296875</v>
      </c>
      <c r="B248">
        <v>2096</v>
      </c>
    </row>
    <row r="249" spans="1:2" x14ac:dyDescent="0.5">
      <c r="A249">
        <v>525.91497802734375</v>
      </c>
      <c r="B249">
        <v>1837</v>
      </c>
    </row>
    <row r="250" spans="1:2" x14ac:dyDescent="0.5">
      <c r="A250">
        <v>525.92498779296875</v>
      </c>
      <c r="B250">
        <v>828.29998779296875</v>
      </c>
    </row>
    <row r="251" spans="1:2" x14ac:dyDescent="0.5">
      <c r="A251">
        <v>525.93499755859375</v>
      </c>
      <c r="B251">
        <v>363.5</v>
      </c>
    </row>
    <row r="252" spans="1:2" x14ac:dyDescent="0.5">
      <c r="A252">
        <v>525.94500732421875</v>
      </c>
      <c r="B252">
        <v>294</v>
      </c>
    </row>
    <row r="253" spans="1:2" x14ac:dyDescent="0.5">
      <c r="A253">
        <v>525.95501708984375</v>
      </c>
      <c r="B253">
        <v>320.79998779296875</v>
      </c>
    </row>
    <row r="254" spans="1:2" x14ac:dyDescent="0.5">
      <c r="A254">
        <v>525.96502685546875</v>
      </c>
      <c r="B254">
        <v>730</v>
      </c>
    </row>
    <row r="255" spans="1:2" x14ac:dyDescent="0.5">
      <c r="A255">
        <v>525.9749755859375</v>
      </c>
      <c r="B255">
        <v>1248</v>
      </c>
    </row>
    <row r="256" spans="1:2" x14ac:dyDescent="0.5">
      <c r="A256">
        <v>525.9849853515625</v>
      </c>
      <c r="B256">
        <v>1157</v>
      </c>
    </row>
    <row r="257" spans="1:2" x14ac:dyDescent="0.5">
      <c r="A257">
        <v>525.9949951171875</v>
      </c>
      <c r="B257">
        <v>630.5</v>
      </c>
    </row>
    <row r="258" spans="1:2" x14ac:dyDescent="0.5">
      <c r="A258">
        <v>526.0050048828125</v>
      </c>
      <c r="B258">
        <v>256.5</v>
      </c>
    </row>
    <row r="259" spans="1:2" x14ac:dyDescent="0.5">
      <c r="A259">
        <v>526.0150146484375</v>
      </c>
      <c r="B259">
        <v>157</v>
      </c>
    </row>
    <row r="260" spans="1:2" x14ac:dyDescent="0.5">
      <c r="A260">
        <v>526.0250244140625</v>
      </c>
      <c r="B260">
        <v>229.5</v>
      </c>
    </row>
    <row r="261" spans="1:2" x14ac:dyDescent="0.5">
      <c r="A261">
        <v>526.03497314453125</v>
      </c>
      <c r="B261">
        <v>308.5</v>
      </c>
    </row>
    <row r="262" spans="1:2" x14ac:dyDescent="0.5">
      <c r="A262">
        <v>526.04498291015625</v>
      </c>
      <c r="B262">
        <v>255</v>
      </c>
    </row>
    <row r="263" spans="1:2" x14ac:dyDescent="0.5">
      <c r="A263">
        <v>526.05499267578125</v>
      </c>
      <c r="B263">
        <v>140.80000305175781</v>
      </c>
    </row>
    <row r="264" spans="1:2" x14ac:dyDescent="0.5">
      <c r="A264">
        <v>526.06500244140625</v>
      </c>
      <c r="B264">
        <v>151.80000305175781</v>
      </c>
    </row>
    <row r="265" spans="1:2" x14ac:dyDescent="0.5">
      <c r="A265">
        <v>526.07501220703125</v>
      </c>
      <c r="B265">
        <v>264.5</v>
      </c>
    </row>
    <row r="266" spans="1:2" x14ac:dyDescent="0.5">
      <c r="A266">
        <v>526.08502197265625</v>
      </c>
      <c r="B266">
        <v>327.70001220703125</v>
      </c>
    </row>
    <row r="267" spans="1:2" x14ac:dyDescent="0.5">
      <c r="A267">
        <v>526.094970703125</v>
      </c>
      <c r="B267">
        <v>294.70001220703125</v>
      </c>
    </row>
    <row r="268" spans="1:2" x14ac:dyDescent="0.5">
      <c r="A268">
        <v>526.10498046875</v>
      </c>
      <c r="B268">
        <v>221.5</v>
      </c>
    </row>
    <row r="269" spans="1:2" x14ac:dyDescent="0.5">
      <c r="A269">
        <v>526.114990234375</v>
      </c>
      <c r="B269">
        <v>181.5</v>
      </c>
    </row>
    <row r="270" spans="1:2" x14ac:dyDescent="0.5">
      <c r="A270">
        <v>526.125</v>
      </c>
      <c r="B270">
        <v>163.80000305175781</v>
      </c>
    </row>
    <row r="271" spans="1:2" x14ac:dyDescent="0.5">
      <c r="A271">
        <v>526.135009765625</v>
      </c>
      <c r="B271">
        <v>162.30000305175781</v>
      </c>
    </row>
    <row r="272" spans="1:2" x14ac:dyDescent="0.5">
      <c r="A272">
        <v>526.14501953125</v>
      </c>
      <c r="B272">
        <v>197</v>
      </c>
    </row>
    <row r="273" spans="1:2" x14ac:dyDescent="0.5">
      <c r="A273">
        <v>526.155029296875</v>
      </c>
      <c r="B273">
        <v>211.5</v>
      </c>
    </row>
    <row r="274" spans="1:2" x14ac:dyDescent="0.5">
      <c r="A274">
        <v>526.16497802734375</v>
      </c>
      <c r="B274">
        <v>206.69999694824219</v>
      </c>
    </row>
    <row r="275" spans="1:2" x14ac:dyDescent="0.5">
      <c r="A275">
        <v>526.17498779296875</v>
      </c>
      <c r="B275">
        <v>202.30000305175781</v>
      </c>
    </row>
    <row r="276" spans="1:2" x14ac:dyDescent="0.5">
      <c r="A276">
        <v>526.18499755859375</v>
      </c>
      <c r="B276">
        <v>193.80000305175781</v>
      </c>
    </row>
    <row r="277" spans="1:2" x14ac:dyDescent="0.5">
      <c r="A277">
        <v>526.19500732421875</v>
      </c>
      <c r="B277">
        <v>241</v>
      </c>
    </row>
    <row r="278" spans="1:2" x14ac:dyDescent="0.5">
      <c r="A278">
        <v>526.20501708984375</v>
      </c>
      <c r="B278">
        <v>345.5</v>
      </c>
    </row>
    <row r="279" spans="1:2" x14ac:dyDescent="0.5">
      <c r="A279">
        <v>526.21502685546875</v>
      </c>
      <c r="B279">
        <v>421.5</v>
      </c>
    </row>
    <row r="280" spans="1:2" x14ac:dyDescent="0.5">
      <c r="A280">
        <v>526.2249755859375</v>
      </c>
      <c r="B280">
        <v>411.20001220703125</v>
      </c>
    </row>
    <row r="281" spans="1:2" x14ac:dyDescent="0.5">
      <c r="A281">
        <v>526.2349853515625</v>
      </c>
      <c r="B281">
        <v>463.79998779296875</v>
      </c>
    </row>
    <row r="282" spans="1:2" x14ac:dyDescent="0.5">
      <c r="A282">
        <v>526.2449951171875</v>
      </c>
      <c r="B282">
        <v>735.29998779296875</v>
      </c>
    </row>
    <row r="283" spans="1:2" x14ac:dyDescent="0.5">
      <c r="A283">
        <v>526.2550048828125</v>
      </c>
      <c r="B283">
        <v>2969</v>
      </c>
    </row>
    <row r="284" spans="1:2" x14ac:dyDescent="0.5">
      <c r="A284">
        <v>526.2659912109375</v>
      </c>
      <c r="B284">
        <v>24610</v>
      </c>
    </row>
    <row r="285" spans="1:2" x14ac:dyDescent="0.5">
      <c r="A285">
        <v>526.2760009765625</v>
      </c>
      <c r="B285">
        <v>102300</v>
      </c>
    </row>
    <row r="286" spans="1:2" x14ac:dyDescent="0.5">
      <c r="A286">
        <v>526.2860107421875</v>
      </c>
      <c r="B286">
        <v>175200</v>
      </c>
    </row>
    <row r="287" spans="1:2" x14ac:dyDescent="0.5">
      <c r="A287">
        <v>526.2960205078125</v>
      </c>
      <c r="B287">
        <v>134200</v>
      </c>
    </row>
    <row r="288" spans="1:2" x14ac:dyDescent="0.5">
      <c r="A288">
        <v>526.3060302734375</v>
      </c>
      <c r="B288">
        <v>44310</v>
      </c>
    </row>
    <row r="289" spans="1:2" x14ac:dyDescent="0.5">
      <c r="A289">
        <v>526.31597900390625</v>
      </c>
      <c r="B289">
        <v>5707</v>
      </c>
    </row>
    <row r="290" spans="1:2" x14ac:dyDescent="0.5">
      <c r="A290">
        <v>526.32598876953125</v>
      </c>
      <c r="B290">
        <v>968.20001220703125</v>
      </c>
    </row>
    <row r="291" spans="1:2" x14ac:dyDescent="0.5">
      <c r="A291">
        <v>526.33599853515625</v>
      </c>
      <c r="B291">
        <v>806.29998779296875</v>
      </c>
    </row>
    <row r="292" spans="1:2" x14ac:dyDescent="0.5">
      <c r="A292">
        <v>526.34600830078125</v>
      </c>
      <c r="B292">
        <v>1084</v>
      </c>
    </row>
    <row r="293" spans="1:2" x14ac:dyDescent="0.5">
      <c r="A293">
        <v>526.35601806640625</v>
      </c>
      <c r="B293">
        <v>1085</v>
      </c>
    </row>
    <row r="294" spans="1:2" x14ac:dyDescent="0.5">
      <c r="A294">
        <v>526.36602783203125</v>
      </c>
      <c r="B294">
        <v>726.5</v>
      </c>
    </row>
    <row r="295" spans="1:2" x14ac:dyDescent="0.5">
      <c r="A295">
        <v>526.3759765625</v>
      </c>
      <c r="B295">
        <v>410.29998779296875</v>
      </c>
    </row>
    <row r="296" spans="1:2" x14ac:dyDescent="0.5">
      <c r="A296">
        <v>526.385986328125</v>
      </c>
      <c r="B296">
        <v>306</v>
      </c>
    </row>
    <row r="297" spans="1:2" x14ac:dyDescent="0.5">
      <c r="A297">
        <v>526.39599609375</v>
      </c>
      <c r="B297">
        <v>666.20001220703125</v>
      </c>
    </row>
    <row r="298" spans="1:2" x14ac:dyDescent="0.5">
      <c r="A298">
        <v>526.406005859375</v>
      </c>
      <c r="B298">
        <v>1461</v>
      </c>
    </row>
    <row r="299" spans="1:2" x14ac:dyDescent="0.5">
      <c r="A299">
        <v>526.416015625</v>
      </c>
      <c r="B299">
        <v>1577</v>
      </c>
    </row>
    <row r="300" spans="1:2" x14ac:dyDescent="0.5">
      <c r="A300">
        <v>526.426025390625</v>
      </c>
      <c r="B300">
        <v>834.5</v>
      </c>
    </row>
    <row r="301" spans="1:2" x14ac:dyDescent="0.5">
      <c r="A301">
        <v>526.43597412109375</v>
      </c>
      <c r="B301">
        <v>279</v>
      </c>
    </row>
    <row r="302" spans="1:2" x14ac:dyDescent="0.5">
      <c r="A302">
        <v>526.44598388671875</v>
      </c>
      <c r="B302">
        <v>142.5</v>
      </c>
    </row>
    <row r="303" spans="1:2" x14ac:dyDescent="0.5">
      <c r="A303">
        <v>526.45599365234375</v>
      </c>
      <c r="B303">
        <v>121</v>
      </c>
    </row>
    <row r="304" spans="1:2" x14ac:dyDescent="0.5">
      <c r="A304">
        <v>526.46600341796875</v>
      </c>
      <c r="B304">
        <v>215.5</v>
      </c>
    </row>
    <row r="305" spans="1:2" x14ac:dyDescent="0.5">
      <c r="A305">
        <v>526.47601318359375</v>
      </c>
      <c r="B305">
        <v>444.70001220703125</v>
      </c>
    </row>
    <row r="306" spans="1:2" x14ac:dyDescent="0.5">
      <c r="A306">
        <v>526.48602294921875</v>
      </c>
      <c r="B306">
        <v>531</v>
      </c>
    </row>
    <row r="307" spans="1:2" x14ac:dyDescent="0.5">
      <c r="A307">
        <v>526.4959716796875</v>
      </c>
      <c r="B307">
        <v>353</v>
      </c>
    </row>
    <row r="308" spans="1:2" x14ac:dyDescent="0.5">
      <c r="A308">
        <v>526.5059814453125</v>
      </c>
      <c r="B308">
        <v>177.30000305175781</v>
      </c>
    </row>
    <row r="309" spans="1:2" x14ac:dyDescent="0.5">
      <c r="A309">
        <v>526.5159912109375</v>
      </c>
      <c r="B309">
        <v>141.30000305175781</v>
      </c>
    </row>
    <row r="310" spans="1:2" x14ac:dyDescent="0.5">
      <c r="A310">
        <v>526.5260009765625</v>
      </c>
      <c r="B310">
        <v>185</v>
      </c>
    </row>
    <row r="311" spans="1:2" x14ac:dyDescent="0.5">
      <c r="A311">
        <v>526.5360107421875</v>
      </c>
      <c r="B311">
        <v>214</v>
      </c>
    </row>
    <row r="312" spans="1:2" x14ac:dyDescent="0.5">
      <c r="A312">
        <v>526.5460205078125</v>
      </c>
      <c r="B312">
        <v>219</v>
      </c>
    </row>
    <row r="313" spans="1:2" x14ac:dyDescent="0.5">
      <c r="A313">
        <v>526.5560302734375</v>
      </c>
      <c r="B313">
        <v>231.5</v>
      </c>
    </row>
    <row r="314" spans="1:2" x14ac:dyDescent="0.5">
      <c r="A314">
        <v>526.56597900390625</v>
      </c>
      <c r="B314">
        <v>212.5</v>
      </c>
    </row>
    <row r="315" spans="1:2" x14ac:dyDescent="0.5">
      <c r="A315">
        <v>526.57598876953125</v>
      </c>
      <c r="B315">
        <v>221.19999694824219</v>
      </c>
    </row>
    <row r="316" spans="1:2" x14ac:dyDescent="0.5">
      <c r="A316">
        <v>526.58599853515625</v>
      </c>
      <c r="B316">
        <v>286.20001220703125</v>
      </c>
    </row>
    <row r="317" spans="1:2" x14ac:dyDescent="0.5">
      <c r="A317">
        <v>526.59600830078125</v>
      </c>
      <c r="B317">
        <v>276</v>
      </c>
    </row>
    <row r="318" spans="1:2" x14ac:dyDescent="0.5">
      <c r="A318">
        <v>526.60601806640625</v>
      </c>
      <c r="B318">
        <v>195.80000305175781</v>
      </c>
    </row>
    <row r="319" spans="1:2" x14ac:dyDescent="0.5">
      <c r="A319">
        <v>526.61602783203125</v>
      </c>
      <c r="B319">
        <v>139</v>
      </c>
    </row>
    <row r="320" spans="1:2" x14ac:dyDescent="0.5">
      <c r="A320">
        <v>526.6259765625</v>
      </c>
      <c r="B320">
        <v>114</v>
      </c>
    </row>
    <row r="321" spans="1:2" x14ac:dyDescent="0.5">
      <c r="A321">
        <v>526.635986328125</v>
      </c>
      <c r="B321">
        <v>102.5</v>
      </c>
    </row>
    <row r="322" spans="1:2" x14ac:dyDescent="0.5">
      <c r="A322">
        <v>526.64599609375</v>
      </c>
      <c r="B322">
        <v>89.25</v>
      </c>
    </row>
    <row r="323" spans="1:2" x14ac:dyDescent="0.5">
      <c r="A323">
        <v>526.656005859375</v>
      </c>
      <c r="B323">
        <v>87.75</v>
      </c>
    </row>
    <row r="324" spans="1:2" x14ac:dyDescent="0.5">
      <c r="A324">
        <v>526.666015625</v>
      </c>
      <c r="B324">
        <v>98</v>
      </c>
    </row>
    <row r="325" spans="1:2" x14ac:dyDescent="0.5">
      <c r="A325">
        <v>526.676025390625</v>
      </c>
      <c r="B325">
        <v>148</v>
      </c>
    </row>
    <row r="326" spans="1:2" x14ac:dyDescent="0.5">
      <c r="A326">
        <v>526.68597412109375</v>
      </c>
      <c r="B326">
        <v>236.5</v>
      </c>
    </row>
    <row r="327" spans="1:2" x14ac:dyDescent="0.5">
      <c r="A327">
        <v>526.69598388671875</v>
      </c>
      <c r="B327">
        <v>252.5</v>
      </c>
    </row>
    <row r="328" spans="1:2" x14ac:dyDescent="0.5">
      <c r="A328">
        <v>526.70599365234375</v>
      </c>
      <c r="B328">
        <v>240.5</v>
      </c>
    </row>
    <row r="329" spans="1:2" x14ac:dyDescent="0.5">
      <c r="A329">
        <v>526.71600341796875</v>
      </c>
      <c r="B329">
        <v>323.5</v>
      </c>
    </row>
    <row r="330" spans="1:2" x14ac:dyDescent="0.5">
      <c r="A330">
        <v>526.72601318359375</v>
      </c>
      <c r="B330">
        <v>427.70001220703125</v>
      </c>
    </row>
    <row r="331" spans="1:2" x14ac:dyDescent="0.5">
      <c r="A331">
        <v>526.73602294921875</v>
      </c>
      <c r="B331">
        <v>496.29998779296875</v>
      </c>
    </row>
    <row r="332" spans="1:2" x14ac:dyDescent="0.5">
      <c r="A332">
        <v>526.7459716796875</v>
      </c>
      <c r="B332">
        <v>692.5</v>
      </c>
    </row>
    <row r="333" spans="1:2" x14ac:dyDescent="0.5">
      <c r="A333">
        <v>526.7559814453125</v>
      </c>
      <c r="B333">
        <v>2140</v>
      </c>
    </row>
    <row r="334" spans="1:2" x14ac:dyDescent="0.5">
      <c r="A334">
        <v>526.7659912109375</v>
      </c>
      <c r="B334">
        <v>12220</v>
      </c>
    </row>
    <row r="335" spans="1:2" x14ac:dyDescent="0.5">
      <c r="A335">
        <v>526.7760009765625</v>
      </c>
      <c r="B335">
        <v>45990</v>
      </c>
    </row>
    <row r="336" spans="1:2" x14ac:dyDescent="0.5">
      <c r="A336">
        <v>526.7860107421875</v>
      </c>
      <c r="B336">
        <v>81350</v>
      </c>
    </row>
    <row r="337" spans="1:2" x14ac:dyDescent="0.5">
      <c r="A337">
        <v>526.7960205078125</v>
      </c>
      <c r="B337">
        <v>70360</v>
      </c>
    </row>
    <row r="338" spans="1:2" x14ac:dyDescent="0.5">
      <c r="A338">
        <v>526.8060302734375</v>
      </c>
      <c r="B338">
        <v>30210</v>
      </c>
    </row>
    <row r="339" spans="1:2" x14ac:dyDescent="0.5">
      <c r="A339">
        <v>526.81597900390625</v>
      </c>
      <c r="B339">
        <v>6633</v>
      </c>
    </row>
    <row r="340" spans="1:2" x14ac:dyDescent="0.5">
      <c r="A340">
        <v>526.8270263671875</v>
      </c>
      <c r="B340">
        <v>1343</v>
      </c>
    </row>
    <row r="341" spans="1:2" x14ac:dyDescent="0.5">
      <c r="A341">
        <v>526.83697509765625</v>
      </c>
      <c r="B341">
        <v>801</v>
      </c>
    </row>
    <row r="342" spans="1:2" x14ac:dyDescent="0.5">
      <c r="A342">
        <v>526.84698486328125</v>
      </c>
      <c r="B342">
        <v>801.20001220703125</v>
      </c>
    </row>
    <row r="343" spans="1:2" x14ac:dyDescent="0.5">
      <c r="A343">
        <v>526.85699462890625</v>
      </c>
      <c r="B343">
        <v>897.5</v>
      </c>
    </row>
    <row r="344" spans="1:2" x14ac:dyDescent="0.5">
      <c r="A344">
        <v>526.86700439453125</v>
      </c>
      <c r="B344">
        <v>829.29998779296875</v>
      </c>
    </row>
    <row r="345" spans="1:2" x14ac:dyDescent="0.5">
      <c r="A345">
        <v>526.87701416015625</v>
      </c>
      <c r="B345">
        <v>500.29998779296875</v>
      </c>
    </row>
    <row r="346" spans="1:2" x14ac:dyDescent="0.5">
      <c r="A346">
        <v>526.88702392578125</v>
      </c>
      <c r="B346">
        <v>222.5</v>
      </c>
    </row>
    <row r="347" spans="1:2" x14ac:dyDescent="0.5">
      <c r="A347">
        <v>526.89697265625</v>
      </c>
      <c r="B347">
        <v>240</v>
      </c>
    </row>
    <row r="348" spans="1:2" x14ac:dyDescent="0.5">
      <c r="A348">
        <v>526.906982421875</v>
      </c>
      <c r="B348">
        <v>454</v>
      </c>
    </row>
    <row r="349" spans="1:2" x14ac:dyDescent="0.5">
      <c r="A349">
        <v>526.9169921875</v>
      </c>
      <c r="B349">
        <v>560.5</v>
      </c>
    </row>
    <row r="350" spans="1:2" x14ac:dyDescent="0.5">
      <c r="A350">
        <v>526.927001953125</v>
      </c>
      <c r="B350">
        <v>419.20001220703125</v>
      </c>
    </row>
    <row r="351" spans="1:2" x14ac:dyDescent="0.5">
      <c r="A351">
        <v>526.93701171875</v>
      </c>
      <c r="B351">
        <v>203.30000305175781</v>
      </c>
    </row>
    <row r="352" spans="1:2" x14ac:dyDescent="0.5">
      <c r="A352">
        <v>526.947021484375</v>
      </c>
      <c r="B352">
        <v>72.75</v>
      </c>
    </row>
    <row r="353" spans="1:2" x14ac:dyDescent="0.5">
      <c r="A353">
        <v>526.95697021484375</v>
      </c>
      <c r="B353">
        <v>56.25</v>
      </c>
    </row>
    <row r="354" spans="1:2" x14ac:dyDescent="0.5">
      <c r="A354">
        <v>526.96697998046875</v>
      </c>
      <c r="B354">
        <v>101.5</v>
      </c>
    </row>
    <row r="355" spans="1:2" x14ac:dyDescent="0.5">
      <c r="A355">
        <v>526.97698974609375</v>
      </c>
      <c r="B355">
        <v>144.19999694824219</v>
      </c>
    </row>
    <row r="356" spans="1:2" x14ac:dyDescent="0.5">
      <c r="A356">
        <v>526.98699951171875</v>
      </c>
      <c r="B356">
        <v>165.5</v>
      </c>
    </row>
    <row r="357" spans="1:2" x14ac:dyDescent="0.5">
      <c r="A357">
        <v>526.99700927734375</v>
      </c>
      <c r="B357">
        <v>194.19999694824219</v>
      </c>
    </row>
    <row r="358" spans="1:2" x14ac:dyDescent="0.5">
      <c r="A358">
        <v>527.00701904296875</v>
      </c>
      <c r="B358">
        <v>192.30000305175781</v>
      </c>
    </row>
    <row r="359" spans="1:2" x14ac:dyDescent="0.5">
      <c r="A359">
        <v>527.01702880859375</v>
      </c>
      <c r="B359">
        <v>151</v>
      </c>
    </row>
    <row r="360" spans="1:2" x14ac:dyDescent="0.5">
      <c r="A360">
        <v>527.0269775390625</v>
      </c>
      <c r="B360">
        <v>138.30000305175781</v>
      </c>
    </row>
    <row r="361" spans="1:2" x14ac:dyDescent="0.5">
      <c r="A361">
        <v>527.0369873046875</v>
      </c>
      <c r="B361">
        <v>127</v>
      </c>
    </row>
    <row r="362" spans="1:2" x14ac:dyDescent="0.5">
      <c r="A362">
        <v>527.0469970703125</v>
      </c>
      <c r="B362">
        <v>127</v>
      </c>
    </row>
    <row r="363" spans="1:2" x14ac:dyDescent="0.5">
      <c r="A363">
        <v>527.0570068359375</v>
      </c>
      <c r="B363">
        <v>189.30000305175781</v>
      </c>
    </row>
    <row r="364" spans="1:2" x14ac:dyDescent="0.5">
      <c r="A364">
        <v>527.0670166015625</v>
      </c>
      <c r="B364">
        <v>239.30000305175781</v>
      </c>
    </row>
    <row r="365" spans="1:2" x14ac:dyDescent="0.5">
      <c r="A365">
        <v>527.0770263671875</v>
      </c>
      <c r="B365">
        <v>206.5</v>
      </c>
    </row>
    <row r="366" spans="1:2" x14ac:dyDescent="0.5">
      <c r="A366">
        <v>527.08697509765625</v>
      </c>
      <c r="B366">
        <v>162.5</v>
      </c>
    </row>
    <row r="367" spans="1:2" x14ac:dyDescent="0.5">
      <c r="A367">
        <v>527.09698486328125</v>
      </c>
      <c r="B367">
        <v>144.80000305175781</v>
      </c>
    </row>
    <row r="368" spans="1:2" x14ac:dyDescent="0.5">
      <c r="A368">
        <v>527.10699462890625</v>
      </c>
      <c r="B368">
        <v>123.19999694824219</v>
      </c>
    </row>
    <row r="369" spans="1:2" x14ac:dyDescent="0.5">
      <c r="A369">
        <v>527.11700439453125</v>
      </c>
      <c r="B369">
        <v>101</v>
      </c>
    </row>
    <row r="370" spans="1:2" x14ac:dyDescent="0.5">
      <c r="A370">
        <v>527.12701416015625</v>
      </c>
      <c r="B370">
        <v>72.75</v>
      </c>
    </row>
    <row r="371" spans="1:2" x14ac:dyDescent="0.5">
      <c r="A371">
        <v>527.13702392578125</v>
      </c>
      <c r="B371">
        <v>61.25</v>
      </c>
    </row>
    <row r="372" spans="1:2" x14ac:dyDescent="0.5">
      <c r="A372">
        <v>527.14697265625</v>
      </c>
      <c r="B372">
        <v>93</v>
      </c>
    </row>
    <row r="373" spans="1:2" x14ac:dyDescent="0.5">
      <c r="A373">
        <v>527.156982421875</v>
      </c>
      <c r="B373">
        <v>119.19999694824219</v>
      </c>
    </row>
    <row r="374" spans="1:2" x14ac:dyDescent="0.5">
      <c r="A374">
        <v>527.1669921875</v>
      </c>
      <c r="B374">
        <v>151.5</v>
      </c>
    </row>
    <row r="375" spans="1:2" x14ac:dyDescent="0.5">
      <c r="A375">
        <v>527.177001953125</v>
      </c>
      <c r="B375">
        <v>175.19999694824219</v>
      </c>
    </row>
    <row r="376" spans="1:2" x14ac:dyDescent="0.5">
      <c r="A376">
        <v>527.18701171875</v>
      </c>
      <c r="B376">
        <v>121.80000305175781</v>
      </c>
    </row>
    <row r="377" spans="1:2" x14ac:dyDescent="0.5">
      <c r="A377">
        <v>527.197021484375</v>
      </c>
      <c r="B377">
        <v>80.75</v>
      </c>
    </row>
    <row r="378" spans="1:2" x14ac:dyDescent="0.5">
      <c r="A378">
        <v>527.20697021484375</v>
      </c>
      <c r="B378">
        <v>74.25</v>
      </c>
    </row>
    <row r="379" spans="1:2" x14ac:dyDescent="0.5">
      <c r="A379">
        <v>527.21697998046875</v>
      </c>
      <c r="B379">
        <v>60</v>
      </c>
    </row>
    <row r="380" spans="1:2" x14ac:dyDescent="0.5">
      <c r="A380">
        <v>527.22698974609375</v>
      </c>
      <c r="B380">
        <v>73</v>
      </c>
    </row>
    <row r="381" spans="1:2" x14ac:dyDescent="0.5">
      <c r="A381">
        <v>527.23699951171875</v>
      </c>
      <c r="B381">
        <v>175.80000305175781</v>
      </c>
    </row>
    <row r="382" spans="1:2" x14ac:dyDescent="0.5">
      <c r="A382">
        <v>527.24700927734375</v>
      </c>
      <c r="B382">
        <v>406</v>
      </c>
    </row>
    <row r="383" spans="1:2" x14ac:dyDescent="0.5">
      <c r="A383">
        <v>527.25799560546875</v>
      </c>
      <c r="B383">
        <v>1154</v>
      </c>
    </row>
    <row r="384" spans="1:2" x14ac:dyDescent="0.5">
      <c r="A384">
        <v>527.26800537109375</v>
      </c>
      <c r="B384">
        <v>4466</v>
      </c>
    </row>
    <row r="385" spans="1:2" x14ac:dyDescent="0.5">
      <c r="A385">
        <v>527.27801513671875</v>
      </c>
      <c r="B385">
        <v>14750</v>
      </c>
    </row>
    <row r="386" spans="1:2" x14ac:dyDescent="0.5">
      <c r="A386">
        <v>527.28802490234375</v>
      </c>
      <c r="B386">
        <v>26750</v>
      </c>
    </row>
    <row r="387" spans="1:2" x14ac:dyDescent="0.5">
      <c r="A387">
        <v>527.2979736328125</v>
      </c>
      <c r="B387">
        <v>25340</v>
      </c>
    </row>
    <row r="388" spans="1:2" x14ac:dyDescent="0.5">
      <c r="A388">
        <v>527.3079833984375</v>
      </c>
      <c r="B388">
        <v>12740</v>
      </c>
    </row>
    <row r="389" spans="1:2" x14ac:dyDescent="0.5">
      <c r="A389">
        <v>527.3179931640625</v>
      </c>
      <c r="B389">
        <v>3610</v>
      </c>
    </row>
    <row r="390" spans="1:2" x14ac:dyDescent="0.5">
      <c r="A390">
        <v>527.3280029296875</v>
      </c>
      <c r="B390">
        <v>807.20001220703125</v>
      </c>
    </row>
    <row r="391" spans="1:2" x14ac:dyDescent="0.5">
      <c r="A391">
        <v>527.3380126953125</v>
      </c>
      <c r="B391">
        <v>264.5</v>
      </c>
    </row>
    <row r="392" spans="1:2" x14ac:dyDescent="0.5">
      <c r="A392">
        <v>527.3480224609375</v>
      </c>
      <c r="B392">
        <v>123.5</v>
      </c>
    </row>
    <row r="393" spans="1:2" x14ac:dyDescent="0.5">
      <c r="A393">
        <v>527.35797119140625</v>
      </c>
      <c r="B393">
        <v>78</v>
      </c>
    </row>
    <row r="394" spans="1:2" x14ac:dyDescent="0.5">
      <c r="A394">
        <v>527.36798095703125</v>
      </c>
      <c r="B394">
        <v>87.5</v>
      </c>
    </row>
    <row r="395" spans="1:2" x14ac:dyDescent="0.5">
      <c r="A395">
        <v>527.37799072265625</v>
      </c>
      <c r="B395">
        <v>95</v>
      </c>
    </row>
    <row r="396" spans="1:2" x14ac:dyDescent="0.5">
      <c r="A396">
        <v>527.38800048828125</v>
      </c>
      <c r="B396">
        <v>87.5</v>
      </c>
    </row>
    <row r="397" spans="1:2" x14ac:dyDescent="0.5">
      <c r="A397">
        <v>527.39801025390625</v>
      </c>
      <c r="B397">
        <v>90.75</v>
      </c>
    </row>
    <row r="398" spans="1:2" x14ac:dyDescent="0.5">
      <c r="A398">
        <v>527.40802001953125</v>
      </c>
      <c r="B398">
        <v>106</v>
      </c>
    </row>
    <row r="399" spans="1:2" x14ac:dyDescent="0.5">
      <c r="A399">
        <v>527.41802978515625</v>
      </c>
      <c r="B399">
        <v>96</v>
      </c>
    </row>
    <row r="400" spans="1:2" x14ac:dyDescent="0.5">
      <c r="A400">
        <v>527.427978515625</v>
      </c>
      <c r="B400">
        <v>91.5</v>
      </c>
    </row>
    <row r="401" spans="1:2" x14ac:dyDescent="0.5">
      <c r="A401">
        <v>527.43798828125</v>
      </c>
      <c r="B401">
        <v>98.75</v>
      </c>
    </row>
    <row r="402" spans="1:2" x14ac:dyDescent="0.5">
      <c r="A402">
        <v>527.447998046875</v>
      </c>
      <c r="B402">
        <v>71.25</v>
      </c>
    </row>
    <row r="403" spans="1:2" x14ac:dyDescent="0.5">
      <c r="A403">
        <v>527.4580078125</v>
      </c>
      <c r="B403">
        <v>71.25</v>
      </c>
    </row>
    <row r="404" spans="1:2" x14ac:dyDescent="0.5">
      <c r="A404">
        <v>527.468017578125</v>
      </c>
      <c r="B404">
        <v>109</v>
      </c>
    </row>
    <row r="405" spans="1:2" x14ac:dyDescent="0.5">
      <c r="A405">
        <v>527.47802734375</v>
      </c>
      <c r="B405">
        <v>97.75</v>
      </c>
    </row>
    <row r="406" spans="1:2" x14ac:dyDescent="0.5">
      <c r="A406">
        <v>527.48797607421875</v>
      </c>
      <c r="B406">
        <v>75.5</v>
      </c>
    </row>
    <row r="407" spans="1:2" x14ac:dyDescent="0.5">
      <c r="A407">
        <v>527.49798583984375</v>
      </c>
      <c r="B407">
        <v>87.25</v>
      </c>
    </row>
    <row r="408" spans="1:2" x14ac:dyDescent="0.5">
      <c r="A408">
        <v>527.50799560546875</v>
      </c>
      <c r="B408">
        <v>87.5</v>
      </c>
    </row>
    <row r="409" spans="1:2" x14ac:dyDescent="0.5">
      <c r="A409">
        <v>527.51800537109375</v>
      </c>
      <c r="B409">
        <v>62.25</v>
      </c>
    </row>
    <row r="410" spans="1:2" x14ac:dyDescent="0.5">
      <c r="A410">
        <v>527.52801513671875</v>
      </c>
      <c r="B410">
        <v>55.5</v>
      </c>
    </row>
    <row r="411" spans="1:2" x14ac:dyDescent="0.5">
      <c r="A411">
        <v>527.53802490234375</v>
      </c>
      <c r="B411">
        <v>77.25</v>
      </c>
    </row>
    <row r="412" spans="1:2" x14ac:dyDescent="0.5">
      <c r="A412">
        <v>527.5479736328125</v>
      </c>
      <c r="B412">
        <v>81.25</v>
      </c>
    </row>
    <row r="413" spans="1:2" x14ac:dyDescent="0.5">
      <c r="A413">
        <v>527.5579833984375</v>
      </c>
      <c r="B413">
        <v>84</v>
      </c>
    </row>
    <row r="414" spans="1:2" x14ac:dyDescent="0.5">
      <c r="A414">
        <v>527.5679931640625</v>
      </c>
      <c r="B414">
        <v>118.5</v>
      </c>
    </row>
    <row r="415" spans="1:2" x14ac:dyDescent="0.5">
      <c r="A415">
        <v>527.5780029296875</v>
      </c>
      <c r="B415">
        <v>138.80000305175781</v>
      </c>
    </row>
    <row r="416" spans="1:2" x14ac:dyDescent="0.5">
      <c r="A416">
        <v>527.5880126953125</v>
      </c>
      <c r="B416">
        <v>115</v>
      </c>
    </row>
    <row r="417" spans="1:2" x14ac:dyDescent="0.5">
      <c r="A417">
        <v>527.5980224609375</v>
      </c>
      <c r="B417">
        <v>113</v>
      </c>
    </row>
    <row r="418" spans="1:2" x14ac:dyDescent="0.5">
      <c r="A418">
        <v>527.60797119140625</v>
      </c>
      <c r="B418">
        <v>130.5</v>
      </c>
    </row>
    <row r="419" spans="1:2" x14ac:dyDescent="0.5">
      <c r="A419">
        <v>527.61798095703125</v>
      </c>
      <c r="B419">
        <v>102.30000305175781</v>
      </c>
    </row>
    <row r="420" spans="1:2" x14ac:dyDescent="0.5">
      <c r="A420">
        <v>527.62799072265625</v>
      </c>
      <c r="B420">
        <v>64.25</v>
      </c>
    </row>
    <row r="421" spans="1:2" x14ac:dyDescent="0.5">
      <c r="A421">
        <v>527.63800048828125</v>
      </c>
      <c r="B421">
        <v>82</v>
      </c>
    </row>
    <row r="422" spans="1:2" x14ac:dyDescent="0.5">
      <c r="A422">
        <v>527.64801025390625</v>
      </c>
      <c r="B422">
        <v>189.80000305175781</v>
      </c>
    </row>
    <row r="423" spans="1:2" x14ac:dyDescent="0.5">
      <c r="A423">
        <v>527.65899658203125</v>
      </c>
      <c r="B423">
        <v>245.30000305175781</v>
      </c>
    </row>
    <row r="424" spans="1:2" x14ac:dyDescent="0.5">
      <c r="A424">
        <v>527.66900634765625</v>
      </c>
      <c r="B424">
        <v>154.30000305175781</v>
      </c>
    </row>
    <row r="425" spans="1:2" x14ac:dyDescent="0.5">
      <c r="A425">
        <v>527.67901611328125</v>
      </c>
      <c r="B425">
        <v>70.25</v>
      </c>
    </row>
    <row r="426" spans="1:2" x14ac:dyDescent="0.5">
      <c r="A426">
        <v>527.68902587890625</v>
      </c>
      <c r="B426">
        <v>34.75</v>
      </c>
    </row>
    <row r="427" spans="1:2" x14ac:dyDescent="0.5">
      <c r="A427">
        <v>527.698974609375</v>
      </c>
      <c r="B427">
        <v>32.75</v>
      </c>
    </row>
    <row r="428" spans="1:2" x14ac:dyDescent="0.5">
      <c r="A428">
        <v>527.708984375</v>
      </c>
      <c r="B428">
        <v>79</v>
      </c>
    </row>
    <row r="429" spans="1:2" x14ac:dyDescent="0.5">
      <c r="A429">
        <v>527.718994140625</v>
      </c>
      <c r="B429">
        <v>148.80000305175781</v>
      </c>
    </row>
    <row r="430" spans="1:2" x14ac:dyDescent="0.5">
      <c r="A430">
        <v>527.72900390625</v>
      </c>
      <c r="B430">
        <v>222.30000305175781</v>
      </c>
    </row>
    <row r="431" spans="1:2" x14ac:dyDescent="0.5">
      <c r="A431">
        <v>527.739013671875</v>
      </c>
      <c r="B431">
        <v>237.69999694824219</v>
      </c>
    </row>
    <row r="432" spans="1:2" x14ac:dyDescent="0.5">
      <c r="A432">
        <v>527.7490234375</v>
      </c>
      <c r="B432">
        <v>253.80000305175781</v>
      </c>
    </row>
    <row r="433" spans="1:2" x14ac:dyDescent="0.5">
      <c r="A433">
        <v>527.75897216796875</v>
      </c>
      <c r="B433">
        <v>514.5</v>
      </c>
    </row>
    <row r="434" spans="1:2" x14ac:dyDescent="0.5">
      <c r="A434">
        <v>527.76898193359375</v>
      </c>
      <c r="B434">
        <v>1688</v>
      </c>
    </row>
    <row r="435" spans="1:2" x14ac:dyDescent="0.5">
      <c r="A435">
        <v>527.77899169921875</v>
      </c>
      <c r="B435">
        <v>4527</v>
      </c>
    </row>
    <row r="436" spans="1:2" x14ac:dyDescent="0.5">
      <c r="A436">
        <v>527.78900146484375</v>
      </c>
      <c r="B436">
        <v>7604</v>
      </c>
    </row>
    <row r="437" spans="1:2" x14ac:dyDescent="0.5">
      <c r="A437">
        <v>527.79901123046875</v>
      </c>
      <c r="B437">
        <v>7877</v>
      </c>
    </row>
    <row r="438" spans="1:2" x14ac:dyDescent="0.5">
      <c r="A438">
        <v>527.80902099609375</v>
      </c>
      <c r="B438">
        <v>5107</v>
      </c>
    </row>
    <row r="439" spans="1:2" x14ac:dyDescent="0.5">
      <c r="A439">
        <v>527.8189697265625</v>
      </c>
      <c r="B439">
        <v>2132</v>
      </c>
    </row>
    <row r="440" spans="1:2" x14ac:dyDescent="0.5">
      <c r="A440">
        <v>527.8289794921875</v>
      </c>
      <c r="B440">
        <v>757.20001220703125</v>
      </c>
    </row>
    <row r="441" spans="1:2" x14ac:dyDescent="0.5">
      <c r="A441">
        <v>527.8389892578125</v>
      </c>
      <c r="B441">
        <v>456.5</v>
      </c>
    </row>
    <row r="442" spans="1:2" x14ac:dyDescent="0.5">
      <c r="A442">
        <v>527.8489990234375</v>
      </c>
      <c r="B442">
        <v>326.29998779296875</v>
      </c>
    </row>
    <row r="443" spans="1:2" x14ac:dyDescent="0.5">
      <c r="A443">
        <v>527.8590087890625</v>
      </c>
      <c r="B443">
        <v>181.69999694824219</v>
      </c>
    </row>
    <row r="444" spans="1:2" x14ac:dyDescent="0.5">
      <c r="A444">
        <v>527.8690185546875</v>
      </c>
      <c r="B444">
        <v>125.80000305175781</v>
      </c>
    </row>
    <row r="445" spans="1:2" x14ac:dyDescent="0.5">
      <c r="A445">
        <v>527.8790283203125</v>
      </c>
      <c r="B445">
        <v>132.69999694824219</v>
      </c>
    </row>
    <row r="446" spans="1:2" x14ac:dyDescent="0.5">
      <c r="A446">
        <v>527.88897705078125</v>
      </c>
      <c r="B446">
        <v>133.5</v>
      </c>
    </row>
    <row r="447" spans="1:2" x14ac:dyDescent="0.5">
      <c r="A447">
        <v>527.89898681640625</v>
      </c>
      <c r="B447">
        <v>134</v>
      </c>
    </row>
    <row r="448" spans="1:2" x14ac:dyDescent="0.5">
      <c r="A448">
        <v>527.90899658203125</v>
      </c>
      <c r="B448">
        <v>139</v>
      </c>
    </row>
    <row r="449" spans="1:2" x14ac:dyDescent="0.5">
      <c r="A449">
        <v>527.91900634765625</v>
      </c>
      <c r="B449">
        <v>127.80000305175781</v>
      </c>
    </row>
    <row r="450" spans="1:2" x14ac:dyDescent="0.5">
      <c r="A450">
        <v>527.92901611328125</v>
      </c>
      <c r="B450">
        <v>139.30000305175781</v>
      </c>
    </row>
    <row r="451" spans="1:2" x14ac:dyDescent="0.5">
      <c r="A451">
        <v>527.93902587890625</v>
      </c>
      <c r="B451">
        <v>168.30000305175781</v>
      </c>
    </row>
    <row r="452" spans="1:2" x14ac:dyDescent="0.5">
      <c r="A452">
        <v>527.948974609375</v>
      </c>
      <c r="B452">
        <v>136</v>
      </c>
    </row>
    <row r="453" spans="1:2" x14ac:dyDescent="0.5">
      <c r="A453">
        <v>527.958984375</v>
      </c>
      <c r="B453">
        <v>68</v>
      </c>
    </row>
    <row r="454" spans="1:2" x14ac:dyDescent="0.5">
      <c r="A454">
        <v>527.969970703125</v>
      </c>
      <c r="B454">
        <v>48.5</v>
      </c>
    </row>
    <row r="455" spans="1:2" x14ac:dyDescent="0.5">
      <c r="A455">
        <v>527.97998046875</v>
      </c>
      <c r="B455">
        <v>98.25</v>
      </c>
    </row>
    <row r="456" spans="1:2" x14ac:dyDescent="0.5">
      <c r="A456">
        <v>527.989990234375</v>
      </c>
      <c r="B456">
        <v>169.80000305175781</v>
      </c>
    </row>
    <row r="457" spans="1:2" x14ac:dyDescent="0.5">
      <c r="A457">
        <v>528</v>
      </c>
      <c r="B457">
        <v>191.30000305175781</v>
      </c>
    </row>
    <row r="458" spans="1:2" x14ac:dyDescent="0.5">
      <c r="A458">
        <v>528.010009765625</v>
      </c>
      <c r="B458">
        <v>132.30000305175781</v>
      </c>
    </row>
    <row r="459" spans="1:2" x14ac:dyDescent="0.5">
      <c r="A459">
        <v>528.02001953125</v>
      </c>
      <c r="B459">
        <v>66.25</v>
      </c>
    </row>
    <row r="460" spans="1:2" x14ac:dyDescent="0.5">
      <c r="A460">
        <v>528.030029296875</v>
      </c>
      <c r="B460">
        <v>52.25</v>
      </c>
    </row>
    <row r="461" spans="1:2" x14ac:dyDescent="0.5">
      <c r="A461">
        <v>528.03997802734375</v>
      </c>
      <c r="B461">
        <v>76.25</v>
      </c>
    </row>
    <row r="462" spans="1:2" x14ac:dyDescent="0.5">
      <c r="A462">
        <v>528.04998779296875</v>
      </c>
      <c r="B462">
        <v>99</v>
      </c>
    </row>
    <row r="463" spans="1:2" x14ac:dyDescent="0.5">
      <c r="A463">
        <v>528.05999755859375</v>
      </c>
      <c r="B463">
        <v>77.5</v>
      </c>
    </row>
    <row r="464" spans="1:2" x14ac:dyDescent="0.5">
      <c r="A464">
        <v>528.07000732421875</v>
      </c>
      <c r="B464">
        <v>64.5</v>
      </c>
    </row>
    <row r="465" spans="1:2" x14ac:dyDescent="0.5">
      <c r="A465">
        <v>528.08001708984375</v>
      </c>
      <c r="B465">
        <v>66.75</v>
      </c>
    </row>
    <row r="466" spans="1:2" x14ac:dyDescent="0.5">
      <c r="A466">
        <v>528.09002685546875</v>
      </c>
      <c r="B466">
        <v>39.75</v>
      </c>
    </row>
    <row r="467" spans="1:2" x14ac:dyDescent="0.5">
      <c r="A467">
        <v>528.0999755859375</v>
      </c>
      <c r="B467">
        <v>23.5</v>
      </c>
    </row>
    <row r="468" spans="1:2" x14ac:dyDescent="0.5">
      <c r="A468">
        <v>528.1099853515625</v>
      </c>
      <c r="B468">
        <v>21.25</v>
      </c>
    </row>
    <row r="469" spans="1:2" x14ac:dyDescent="0.5">
      <c r="A469">
        <v>528.1199951171875</v>
      </c>
      <c r="B469">
        <v>22.5</v>
      </c>
    </row>
    <row r="470" spans="1:2" x14ac:dyDescent="0.5">
      <c r="A470">
        <v>528.1300048828125</v>
      </c>
      <c r="B470">
        <v>34.75</v>
      </c>
    </row>
    <row r="471" spans="1:2" x14ac:dyDescent="0.5">
      <c r="A471">
        <v>528.1400146484375</v>
      </c>
      <c r="B471">
        <v>34.25</v>
      </c>
    </row>
    <row r="472" spans="1:2" x14ac:dyDescent="0.5">
      <c r="A472">
        <v>528.1500244140625</v>
      </c>
      <c r="B472">
        <v>20.5</v>
      </c>
    </row>
    <row r="473" spans="1:2" x14ac:dyDescent="0.5">
      <c r="A473">
        <v>528.15997314453125</v>
      </c>
      <c r="B473">
        <v>12.5</v>
      </c>
    </row>
    <row r="474" spans="1:2" x14ac:dyDescent="0.5">
      <c r="A474">
        <v>528.16998291015625</v>
      </c>
      <c r="B474">
        <v>9</v>
      </c>
    </row>
    <row r="475" spans="1:2" x14ac:dyDescent="0.5">
      <c r="A475">
        <v>528.17999267578125</v>
      </c>
      <c r="B475">
        <v>4.5</v>
      </c>
    </row>
    <row r="476" spans="1:2" x14ac:dyDescent="0.5">
      <c r="A476">
        <v>528.19000244140625</v>
      </c>
      <c r="B476">
        <v>2.5</v>
      </c>
    </row>
    <row r="477" spans="1:2" x14ac:dyDescent="0.5">
      <c r="A477">
        <v>528.20001220703125</v>
      </c>
      <c r="B477">
        <v>21</v>
      </c>
    </row>
    <row r="478" spans="1:2" x14ac:dyDescent="0.5">
      <c r="A478">
        <v>528.21002197265625</v>
      </c>
      <c r="B478">
        <v>50</v>
      </c>
    </row>
    <row r="479" spans="1:2" x14ac:dyDescent="0.5">
      <c r="A479">
        <v>528.219970703125</v>
      </c>
      <c r="B479">
        <v>59.25</v>
      </c>
    </row>
    <row r="480" spans="1:2" x14ac:dyDescent="0.5">
      <c r="A480">
        <v>528.22998046875</v>
      </c>
      <c r="B480">
        <v>77.25</v>
      </c>
    </row>
    <row r="481" spans="1:2" x14ac:dyDescent="0.5">
      <c r="A481">
        <v>528.239990234375</v>
      </c>
      <c r="B481">
        <v>118.80000305175781</v>
      </c>
    </row>
    <row r="482" spans="1:2" x14ac:dyDescent="0.5">
      <c r="A482">
        <v>528.25</v>
      </c>
      <c r="B482">
        <v>146</v>
      </c>
    </row>
    <row r="483" spans="1:2" x14ac:dyDescent="0.5">
      <c r="A483">
        <v>528.260009765625</v>
      </c>
      <c r="B483">
        <v>175</v>
      </c>
    </row>
    <row r="484" spans="1:2" x14ac:dyDescent="0.5">
      <c r="A484">
        <v>528.27099609375</v>
      </c>
      <c r="B484">
        <v>436.20001220703125</v>
      </c>
    </row>
    <row r="485" spans="1:2" x14ac:dyDescent="0.5">
      <c r="A485">
        <v>528.281005859375</v>
      </c>
      <c r="B485">
        <v>1134</v>
      </c>
    </row>
    <row r="486" spans="1:2" x14ac:dyDescent="0.5">
      <c r="A486">
        <v>528.291015625</v>
      </c>
      <c r="B486">
        <v>1871</v>
      </c>
    </row>
    <row r="487" spans="1:2" x14ac:dyDescent="0.5">
      <c r="A487">
        <v>528.301025390625</v>
      </c>
      <c r="B487">
        <v>1948</v>
      </c>
    </row>
    <row r="488" spans="1:2" x14ac:dyDescent="0.5">
      <c r="A488">
        <v>528.31097412109375</v>
      </c>
      <c r="B488">
        <v>1298</v>
      </c>
    </row>
    <row r="489" spans="1:2" x14ac:dyDescent="0.5">
      <c r="A489">
        <v>528.32098388671875</v>
      </c>
      <c r="B489">
        <v>618.79998779296875</v>
      </c>
    </row>
    <row r="490" spans="1:2" x14ac:dyDescent="0.5">
      <c r="A490">
        <v>528.33099365234375</v>
      </c>
      <c r="B490">
        <v>430.29998779296875</v>
      </c>
    </row>
    <row r="491" spans="1:2" x14ac:dyDescent="0.5">
      <c r="A491">
        <v>528.34100341796875</v>
      </c>
      <c r="B491">
        <v>469.5</v>
      </c>
    </row>
    <row r="492" spans="1:2" x14ac:dyDescent="0.5">
      <c r="A492">
        <v>528.35101318359375</v>
      </c>
      <c r="B492">
        <v>346</v>
      </c>
    </row>
    <row r="493" spans="1:2" x14ac:dyDescent="0.5">
      <c r="A493">
        <v>528.36102294921875</v>
      </c>
      <c r="B493">
        <v>154.30000305175781</v>
      </c>
    </row>
    <row r="494" spans="1:2" x14ac:dyDescent="0.5">
      <c r="A494">
        <v>528.3709716796875</v>
      </c>
      <c r="B494">
        <v>75.25</v>
      </c>
    </row>
    <row r="495" spans="1:2" x14ac:dyDescent="0.5">
      <c r="A495">
        <v>528.3809814453125</v>
      </c>
      <c r="B495">
        <v>91.25</v>
      </c>
    </row>
    <row r="496" spans="1:2" x14ac:dyDescent="0.5">
      <c r="A496">
        <v>528.3909912109375</v>
      </c>
      <c r="B496">
        <v>103.80000305175781</v>
      </c>
    </row>
    <row r="497" spans="1:2" x14ac:dyDescent="0.5">
      <c r="A497">
        <v>528.4010009765625</v>
      </c>
      <c r="B497">
        <v>60.75</v>
      </c>
    </row>
    <row r="498" spans="1:2" x14ac:dyDescent="0.5">
      <c r="A498">
        <v>528.4110107421875</v>
      </c>
      <c r="B498">
        <v>28.75</v>
      </c>
    </row>
    <row r="499" spans="1:2" x14ac:dyDescent="0.5">
      <c r="A499">
        <v>528.4210205078125</v>
      </c>
      <c r="B499">
        <v>22</v>
      </c>
    </row>
    <row r="500" spans="1:2" x14ac:dyDescent="0.5">
      <c r="A500">
        <v>528.4310302734375</v>
      </c>
      <c r="B500">
        <v>12.25</v>
      </c>
    </row>
    <row r="501" spans="1:2" x14ac:dyDescent="0.5">
      <c r="A501">
        <v>528.44097900390625</v>
      </c>
      <c r="B501">
        <v>6</v>
      </c>
    </row>
    <row r="502" spans="1:2" x14ac:dyDescent="0.5">
      <c r="A502">
        <v>528.45098876953125</v>
      </c>
      <c r="B502">
        <v>16</v>
      </c>
    </row>
    <row r="503" spans="1:2" x14ac:dyDescent="0.5">
      <c r="A503">
        <v>528.46099853515625</v>
      </c>
      <c r="B503">
        <v>33</v>
      </c>
    </row>
    <row r="504" spans="1:2" x14ac:dyDescent="0.5">
      <c r="A504">
        <v>528.47100830078125</v>
      </c>
      <c r="B504">
        <v>23.25</v>
      </c>
    </row>
    <row r="505" spans="1:2" x14ac:dyDescent="0.5">
      <c r="A505">
        <v>528.48101806640625</v>
      </c>
      <c r="B505">
        <v>5.75</v>
      </c>
    </row>
    <row r="506" spans="1:2" x14ac:dyDescent="0.5">
      <c r="A506">
        <v>528.49102783203125</v>
      </c>
      <c r="B506">
        <v>9.75</v>
      </c>
    </row>
    <row r="507" spans="1:2" x14ac:dyDescent="0.5">
      <c r="A507">
        <v>528.5009765625</v>
      </c>
      <c r="B507">
        <v>18.5</v>
      </c>
    </row>
    <row r="508" spans="1:2" x14ac:dyDescent="0.5">
      <c r="A508">
        <v>528.510986328125</v>
      </c>
      <c r="B508">
        <v>28.75</v>
      </c>
    </row>
    <row r="509" spans="1:2" x14ac:dyDescent="0.5">
      <c r="A509">
        <v>528.52099609375</v>
      </c>
      <c r="B509">
        <v>43</v>
      </c>
    </row>
    <row r="510" spans="1:2" x14ac:dyDescent="0.5">
      <c r="A510">
        <v>528.531005859375</v>
      </c>
      <c r="B510">
        <v>32.75</v>
      </c>
    </row>
    <row r="511" spans="1:2" x14ac:dyDescent="0.5">
      <c r="A511">
        <v>528.541015625</v>
      </c>
      <c r="B511">
        <v>43</v>
      </c>
    </row>
    <row r="512" spans="1:2" x14ac:dyDescent="0.5">
      <c r="A512">
        <v>528.552001953125</v>
      </c>
      <c r="B512">
        <v>84.25</v>
      </c>
    </row>
    <row r="513" spans="1:2" x14ac:dyDescent="0.5">
      <c r="A513">
        <v>528.56201171875</v>
      </c>
      <c r="B513">
        <v>77.5</v>
      </c>
    </row>
    <row r="514" spans="1:2" x14ac:dyDescent="0.5">
      <c r="A514">
        <v>528.572021484375</v>
      </c>
      <c r="B514">
        <v>70</v>
      </c>
    </row>
    <row r="515" spans="1:2" x14ac:dyDescent="0.5">
      <c r="A515">
        <v>528.58197021484375</v>
      </c>
      <c r="B515">
        <v>91</v>
      </c>
    </row>
    <row r="516" spans="1:2" x14ac:dyDescent="0.5">
      <c r="A516">
        <v>528.59197998046875</v>
      </c>
      <c r="B516">
        <v>70.75</v>
      </c>
    </row>
    <row r="517" spans="1:2" x14ac:dyDescent="0.5">
      <c r="A517">
        <v>528.60198974609375</v>
      </c>
      <c r="B517">
        <v>30.75</v>
      </c>
    </row>
    <row r="518" spans="1:2" x14ac:dyDescent="0.5">
      <c r="A518">
        <v>528.61199951171875</v>
      </c>
      <c r="B518">
        <v>22.75</v>
      </c>
    </row>
    <row r="519" spans="1:2" x14ac:dyDescent="0.5">
      <c r="A519">
        <v>528.62200927734375</v>
      </c>
      <c r="B519">
        <v>29</v>
      </c>
    </row>
    <row r="520" spans="1:2" x14ac:dyDescent="0.5">
      <c r="A520">
        <v>528.63201904296875</v>
      </c>
      <c r="B520">
        <v>27</v>
      </c>
    </row>
    <row r="521" spans="1:2" x14ac:dyDescent="0.5">
      <c r="A521">
        <v>528.64202880859375</v>
      </c>
      <c r="B521">
        <v>66.25</v>
      </c>
    </row>
    <row r="522" spans="1:2" x14ac:dyDescent="0.5">
      <c r="A522">
        <v>528.6519775390625</v>
      </c>
      <c r="B522">
        <v>153.80000305175781</v>
      </c>
    </row>
    <row r="523" spans="1:2" x14ac:dyDescent="0.5">
      <c r="A523">
        <v>528.6619873046875</v>
      </c>
      <c r="B523">
        <v>162.5</v>
      </c>
    </row>
    <row r="524" spans="1:2" x14ac:dyDescent="0.5">
      <c r="A524">
        <v>528.6719970703125</v>
      </c>
      <c r="B524">
        <v>85.75</v>
      </c>
    </row>
    <row r="525" spans="1:2" x14ac:dyDescent="0.5">
      <c r="A525">
        <v>528.6820068359375</v>
      </c>
      <c r="B525">
        <v>84</v>
      </c>
    </row>
    <row r="526" spans="1:2" x14ac:dyDescent="0.5">
      <c r="A526">
        <v>528.6920166015625</v>
      </c>
      <c r="B526">
        <v>141</v>
      </c>
    </row>
    <row r="527" spans="1:2" x14ac:dyDescent="0.5">
      <c r="A527">
        <v>528.7020263671875</v>
      </c>
      <c r="B527">
        <v>137</v>
      </c>
    </row>
    <row r="528" spans="1:2" x14ac:dyDescent="0.5">
      <c r="A528">
        <v>528.71197509765625</v>
      </c>
      <c r="B528">
        <v>148</v>
      </c>
    </row>
    <row r="529" spans="1:2" x14ac:dyDescent="0.5">
      <c r="A529">
        <v>528.72198486328125</v>
      </c>
      <c r="B529">
        <v>237.69999694824219</v>
      </c>
    </row>
    <row r="530" spans="1:2" x14ac:dyDescent="0.5">
      <c r="A530">
        <v>528.73199462890625</v>
      </c>
      <c r="B530">
        <v>307.5</v>
      </c>
    </row>
    <row r="531" spans="1:2" x14ac:dyDescent="0.5">
      <c r="A531">
        <v>528.74200439453125</v>
      </c>
      <c r="B531">
        <v>310.29998779296875</v>
      </c>
    </row>
    <row r="532" spans="1:2" x14ac:dyDescent="0.5">
      <c r="A532">
        <v>528.75201416015625</v>
      </c>
      <c r="B532">
        <v>304</v>
      </c>
    </row>
    <row r="533" spans="1:2" x14ac:dyDescent="0.5">
      <c r="A533">
        <v>528.76202392578125</v>
      </c>
      <c r="B533">
        <v>421.29998779296875</v>
      </c>
    </row>
    <row r="534" spans="1:2" x14ac:dyDescent="0.5">
      <c r="A534">
        <v>528.77197265625</v>
      </c>
      <c r="B534">
        <v>675.29998779296875</v>
      </c>
    </row>
    <row r="535" spans="1:2" x14ac:dyDescent="0.5">
      <c r="A535">
        <v>528.781982421875</v>
      </c>
      <c r="B535">
        <v>855.5</v>
      </c>
    </row>
    <row r="536" spans="1:2" x14ac:dyDescent="0.5">
      <c r="A536">
        <v>528.7919921875</v>
      </c>
      <c r="B536">
        <v>893.20001220703125</v>
      </c>
    </row>
    <row r="537" spans="1:2" x14ac:dyDescent="0.5">
      <c r="A537">
        <v>528.802001953125</v>
      </c>
      <c r="B537">
        <v>844</v>
      </c>
    </row>
    <row r="538" spans="1:2" x14ac:dyDescent="0.5">
      <c r="A538">
        <v>528.81201171875</v>
      </c>
      <c r="B538">
        <v>694.20001220703125</v>
      </c>
    </row>
    <row r="539" spans="1:2" x14ac:dyDescent="0.5">
      <c r="A539">
        <v>528.822998046875</v>
      </c>
      <c r="B539">
        <v>561.5</v>
      </c>
    </row>
    <row r="540" spans="1:2" x14ac:dyDescent="0.5">
      <c r="A540">
        <v>528.8330078125</v>
      </c>
      <c r="B540">
        <v>511.70001220703125</v>
      </c>
    </row>
    <row r="541" spans="1:2" x14ac:dyDescent="0.5">
      <c r="A541">
        <v>528.843017578125</v>
      </c>
      <c r="B541">
        <v>448.20001220703125</v>
      </c>
    </row>
    <row r="542" spans="1:2" x14ac:dyDescent="0.5">
      <c r="A542">
        <v>528.85302734375</v>
      </c>
      <c r="B542">
        <v>362.70001220703125</v>
      </c>
    </row>
    <row r="543" spans="1:2" x14ac:dyDescent="0.5">
      <c r="A543">
        <v>528.86297607421875</v>
      </c>
      <c r="B543">
        <v>251.5</v>
      </c>
    </row>
    <row r="544" spans="1:2" x14ac:dyDescent="0.5">
      <c r="A544">
        <v>528.87298583984375</v>
      </c>
      <c r="B544">
        <v>213.19999694824219</v>
      </c>
    </row>
    <row r="545" spans="1:2" x14ac:dyDescent="0.5">
      <c r="A545">
        <v>528.88299560546875</v>
      </c>
      <c r="B545">
        <v>254.30000305175781</v>
      </c>
    </row>
    <row r="546" spans="1:2" x14ac:dyDescent="0.5">
      <c r="A546">
        <v>528.89300537109375</v>
      </c>
      <c r="B546">
        <v>192.5</v>
      </c>
    </row>
    <row r="547" spans="1:2" x14ac:dyDescent="0.5">
      <c r="A547">
        <v>528.90301513671875</v>
      </c>
      <c r="B547">
        <v>101.80000305175781</v>
      </c>
    </row>
    <row r="548" spans="1:2" x14ac:dyDescent="0.5">
      <c r="A548">
        <v>528.91302490234375</v>
      </c>
      <c r="B548">
        <v>90</v>
      </c>
    </row>
    <row r="549" spans="1:2" x14ac:dyDescent="0.5">
      <c r="A549">
        <v>528.9229736328125</v>
      </c>
      <c r="B549">
        <v>101.5</v>
      </c>
    </row>
    <row r="550" spans="1:2" x14ac:dyDescent="0.5">
      <c r="A550">
        <v>528.9329833984375</v>
      </c>
      <c r="B550">
        <v>112.69999694824219</v>
      </c>
    </row>
    <row r="551" spans="1:2" x14ac:dyDescent="0.5">
      <c r="A551">
        <v>528.9429931640625</v>
      </c>
      <c r="B551">
        <v>111.5</v>
      </c>
    </row>
    <row r="552" spans="1:2" x14ac:dyDescent="0.5">
      <c r="A552">
        <v>528.9530029296875</v>
      </c>
      <c r="B552">
        <v>78.5</v>
      </c>
    </row>
    <row r="553" spans="1:2" x14ac:dyDescent="0.5">
      <c r="A553">
        <v>528.9630126953125</v>
      </c>
      <c r="B553">
        <v>68.5</v>
      </c>
    </row>
    <row r="554" spans="1:2" x14ac:dyDescent="0.5">
      <c r="A554">
        <v>528.9730224609375</v>
      </c>
      <c r="B554">
        <v>85</v>
      </c>
    </row>
    <row r="555" spans="1:2" x14ac:dyDescent="0.5">
      <c r="A555">
        <v>528.98297119140625</v>
      </c>
      <c r="B555">
        <v>121.80000305175781</v>
      </c>
    </row>
    <row r="556" spans="1:2" x14ac:dyDescent="0.5">
      <c r="A556">
        <v>528.99298095703125</v>
      </c>
      <c r="B556">
        <v>233.30000305175781</v>
      </c>
    </row>
    <row r="557" spans="1:2" x14ac:dyDescent="0.5">
      <c r="A557">
        <v>529.00299072265625</v>
      </c>
      <c r="B557">
        <v>278.29998779296875</v>
      </c>
    </row>
    <row r="558" spans="1:2" x14ac:dyDescent="0.5">
      <c r="A558">
        <v>529.01300048828125</v>
      </c>
      <c r="B558">
        <v>168.80000305175781</v>
      </c>
    </row>
    <row r="559" spans="1:2" x14ac:dyDescent="0.5">
      <c r="A559">
        <v>529.02301025390625</v>
      </c>
      <c r="B559">
        <v>83.75</v>
      </c>
    </row>
    <row r="560" spans="1:2" x14ac:dyDescent="0.5">
      <c r="A560">
        <v>529.03302001953125</v>
      </c>
      <c r="B560">
        <v>70.75</v>
      </c>
    </row>
    <row r="561" spans="1:2" x14ac:dyDescent="0.5">
      <c r="A561">
        <v>529.04302978515625</v>
      </c>
      <c r="B561">
        <v>58.75</v>
      </c>
    </row>
    <row r="562" spans="1:2" x14ac:dyDescent="0.5">
      <c r="A562">
        <v>529.052978515625</v>
      </c>
      <c r="B562">
        <v>52</v>
      </c>
    </row>
    <row r="563" spans="1:2" x14ac:dyDescent="0.5">
      <c r="A563">
        <v>529.06298828125</v>
      </c>
      <c r="B563">
        <v>61.5</v>
      </c>
    </row>
    <row r="564" spans="1:2" x14ac:dyDescent="0.5">
      <c r="A564">
        <v>529.072998046875</v>
      </c>
      <c r="B564">
        <v>69</v>
      </c>
    </row>
    <row r="565" spans="1:2" x14ac:dyDescent="0.5">
      <c r="A565">
        <v>529.0830078125</v>
      </c>
      <c r="B565">
        <v>48</v>
      </c>
    </row>
    <row r="566" spans="1:2" x14ac:dyDescent="0.5">
      <c r="A566">
        <v>529.093994140625</v>
      </c>
      <c r="B566">
        <v>16</v>
      </c>
    </row>
    <row r="567" spans="1:2" x14ac:dyDescent="0.5">
      <c r="A567">
        <v>529.10400390625</v>
      </c>
      <c r="B567">
        <v>4.75</v>
      </c>
    </row>
    <row r="568" spans="1:2" x14ac:dyDescent="0.5">
      <c r="A568">
        <v>529.114013671875</v>
      </c>
      <c r="B568">
        <v>6.75</v>
      </c>
    </row>
    <row r="569" spans="1:2" x14ac:dyDescent="0.5">
      <c r="A569">
        <v>529.1240234375</v>
      </c>
      <c r="B569">
        <v>4.5</v>
      </c>
    </row>
    <row r="570" spans="1:2" x14ac:dyDescent="0.5">
      <c r="A570">
        <v>529.13397216796875</v>
      </c>
      <c r="B570">
        <v>0.75</v>
      </c>
    </row>
    <row r="571" spans="1:2" x14ac:dyDescent="0.5">
      <c r="A571">
        <v>529.14398193359375</v>
      </c>
      <c r="B571">
        <v>0</v>
      </c>
    </row>
    <row r="572" spans="1:2" x14ac:dyDescent="0.5">
      <c r="A572">
        <v>529.15399169921875</v>
      </c>
      <c r="B572">
        <v>0</v>
      </c>
    </row>
    <row r="573" spans="1:2" x14ac:dyDescent="0.5">
      <c r="A573">
        <v>529.16400146484375</v>
      </c>
      <c r="B573">
        <v>6</v>
      </c>
    </row>
    <row r="574" spans="1:2" x14ac:dyDescent="0.5">
      <c r="A574">
        <v>529.17401123046875</v>
      </c>
      <c r="B574">
        <v>38.75</v>
      </c>
    </row>
    <row r="575" spans="1:2" x14ac:dyDescent="0.5">
      <c r="A575">
        <v>529.18402099609375</v>
      </c>
      <c r="B575">
        <v>67.5</v>
      </c>
    </row>
    <row r="576" spans="1:2" x14ac:dyDescent="0.5">
      <c r="A576">
        <v>529.1939697265625</v>
      </c>
      <c r="B576">
        <v>45.75</v>
      </c>
    </row>
    <row r="577" spans="1:2" x14ac:dyDescent="0.5">
      <c r="A577">
        <v>529.2039794921875</v>
      </c>
      <c r="B577">
        <v>35.5</v>
      </c>
    </row>
    <row r="578" spans="1:2" x14ac:dyDescent="0.5">
      <c r="A578">
        <v>529.2139892578125</v>
      </c>
      <c r="B578">
        <v>118.30000305175781</v>
      </c>
    </row>
    <row r="579" spans="1:2" x14ac:dyDescent="0.5">
      <c r="A579">
        <v>529.2239990234375</v>
      </c>
      <c r="B579">
        <v>197.5</v>
      </c>
    </row>
    <row r="580" spans="1:2" x14ac:dyDescent="0.5">
      <c r="A580">
        <v>529.2340087890625</v>
      </c>
      <c r="B580">
        <v>162.30000305175781</v>
      </c>
    </row>
    <row r="581" spans="1:2" x14ac:dyDescent="0.5">
      <c r="A581">
        <v>529.2440185546875</v>
      </c>
      <c r="B581">
        <v>94.5</v>
      </c>
    </row>
    <row r="582" spans="1:2" x14ac:dyDescent="0.5">
      <c r="A582">
        <v>529.2540283203125</v>
      </c>
      <c r="B582">
        <v>78.5</v>
      </c>
    </row>
    <row r="583" spans="1:2" x14ac:dyDescent="0.5">
      <c r="A583">
        <v>529.26397705078125</v>
      </c>
      <c r="B583">
        <v>105.30000305175781</v>
      </c>
    </row>
    <row r="584" spans="1:2" x14ac:dyDescent="0.5">
      <c r="A584">
        <v>529.27398681640625</v>
      </c>
      <c r="B584">
        <v>143.5</v>
      </c>
    </row>
    <row r="585" spans="1:2" x14ac:dyDescent="0.5">
      <c r="A585">
        <v>529.28399658203125</v>
      </c>
      <c r="B585">
        <v>198</v>
      </c>
    </row>
    <row r="586" spans="1:2" x14ac:dyDescent="0.5">
      <c r="A586">
        <v>529.29400634765625</v>
      </c>
      <c r="B586">
        <v>232.80000305175781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18</v>
      </c>
      <c r="C1" s="2" t="s">
        <v>21</v>
      </c>
      <c r="D1">
        <f>D2 - (1/$G$6)</f>
        <v>523.77398681640625</v>
      </c>
      <c r="E1">
        <v>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2.8981500342869853E-4</v>
      </c>
      <c r="M1">
        <f>I$7*(L$1*J1) + $I$4</f>
        <v>84.241038518113342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8.6043068514090413E-5</v>
      </c>
      <c r="O1">
        <f>I$10*(N$1*J1) + $I$4</f>
        <v>18.365811449898224</v>
      </c>
      <c r="P1">
        <f>IF(ISNUMBER(D1),SUM(M1,O1)-$I$4,"")</f>
        <v>102.60684996723147</v>
      </c>
      <c r="Q1">
        <f>IF(ISNUMBER(P1),P1-E1,"")</f>
        <v>102.60684996723147</v>
      </c>
      <c r="R1">
        <f>IF(ISNUMBER(P1),Q1*Q1,"")</f>
        <v>10528.165660197948</v>
      </c>
      <c r="S1">
        <f>IF(ISNUMBER(P1),((IF(P1&gt;E1,I$5*(P1-E1),P1-E1)))^2,"")</f>
        <v>10528.165660197948</v>
      </c>
      <c r="T1">
        <f>IF(ISNUMBER(P1),(M1*D1),"")</f>
        <v>44123.264598186666</v>
      </c>
    </row>
    <row r="2" spans="1:20" ht="14.7" thickTop="1" x14ac:dyDescent="0.5">
      <c r="A2">
        <v>523.44500732421875</v>
      </c>
      <c r="B2">
        <v>18.5</v>
      </c>
      <c r="C2" s="2" t="s">
        <v>22</v>
      </c>
      <c r="D2">
        <f>D3 - (1/$G$6)</f>
        <v>524.27398681640625</v>
      </c>
      <c r="E2">
        <v>0</v>
      </c>
      <c r="F2" s="3" t="s">
        <v>25</v>
      </c>
      <c r="G2" s="4">
        <v>3.25787353515625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5.3468991980397422E-3</v>
      </c>
      <c r="M2">
        <f>I$7*((L$1*J2)+(L$2*J1)) + $I$4</f>
        <v>1604.8177603654804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1.6502610607277812E-3</v>
      </c>
      <c r="O2">
        <f>I$10*((N$1*J2)+(N$2*J1)) + $I$4</f>
        <v>363.28369929097613</v>
      </c>
      <c r="P2">
        <f t="shared" ref="P2:P30" si="3">IF(ISNUMBER(D2),SUM(M2,O2)-$I$4,"")</f>
        <v>1968.1014596556763</v>
      </c>
      <c r="Q2">
        <f t="shared" ref="Q2:Q30" si="4">IF(ISNUMBER(P2),P2-E2,"")</f>
        <v>1968.1014596556763</v>
      </c>
      <c r="R2">
        <f t="shared" ref="R2:R30" si="5">IF(ISNUMBER(P2),Q2*Q2,"")</f>
        <v>3873423.3554988038</v>
      </c>
      <c r="S2">
        <f t="shared" ref="S2:S30" si="6">IF(ISNUMBER(P2),((IF(P2&gt;E2,I$5*(P2-E2),P2-E2)))^2,"")</f>
        <v>3873423.3554988038</v>
      </c>
      <c r="T2">
        <f t="shared" ref="T2:T30" si="7">IF(ISNUMBER(P2),(M2*D2),"")</f>
        <v>841364.20534058649</v>
      </c>
    </row>
    <row r="3" spans="1:20" x14ac:dyDescent="0.5">
      <c r="A3">
        <v>523.45501708984375</v>
      </c>
      <c r="B3">
        <v>24.25</v>
      </c>
      <c r="D3">
        <v>524.77398681640625</v>
      </c>
      <c r="E3">
        <v>16640</v>
      </c>
      <c r="F3" s="7" t="s">
        <v>19</v>
      </c>
      <c r="G3" s="8">
        <f>IF(ISBLANK(G2),"",$G$2*$G$6)</f>
        <v>6.5157470703125</v>
      </c>
      <c r="H3" s="21" t="s">
        <v>435</v>
      </c>
      <c r="I3" s="21">
        <v>5.578527455824374</v>
      </c>
      <c r="J3">
        <f>'hidden params'!J3</f>
        <v>0.20220994369181175</v>
      </c>
      <c r="K3">
        <f t="shared" si="0"/>
        <v>2</v>
      </c>
      <c r="L3">
        <f t="shared" si="1"/>
        <v>4.0481759548511805E-2</v>
      </c>
      <c r="M3">
        <f>I$7*((L$1*J3)+(L$2*J2)+(L$3*J1)) + $I$4</f>
        <v>12717.939819148665</v>
      </c>
      <c r="N3">
        <f t="shared" si="2"/>
        <v>1.3633670042198873E-2</v>
      </c>
      <c r="O3">
        <f>I$10*((N$1*J3)+(N$2*J2)+(N$3*J1)) + $I$4</f>
        <v>3125.4923483403359</v>
      </c>
      <c r="P3">
        <f t="shared" si="3"/>
        <v>15843.432167488221</v>
      </c>
      <c r="Q3">
        <f t="shared" si="4"/>
        <v>-796.56783251177876</v>
      </c>
      <c r="R3">
        <f t="shared" si="5"/>
        <v>634520.31179251324</v>
      </c>
      <c r="S3">
        <f t="shared" si="6"/>
        <v>634520.31179251324</v>
      </c>
      <c r="T3">
        <f t="shared" si="7"/>
        <v>6674043.9829857694</v>
      </c>
    </row>
    <row r="4" spans="1:20" x14ac:dyDescent="0.5">
      <c r="A4">
        <v>523.46502685546875</v>
      </c>
      <c r="B4">
        <v>19.75</v>
      </c>
      <c r="D4">
        <v>525.28497314453125</v>
      </c>
      <c r="E4">
        <v>65340</v>
      </c>
      <c r="F4" s="5" t="s">
        <v>26</v>
      </c>
      <c r="G4" s="6">
        <v>526.48553466796875</v>
      </c>
      <c r="H4" t="s">
        <v>11</v>
      </c>
      <c r="I4">
        <v>7.801021925349117E-10</v>
      </c>
      <c r="J4">
        <f>'hidden params'!J4</f>
        <v>4.9195920044795109E-2</v>
      </c>
      <c r="K4">
        <f t="shared" si="0"/>
        <v>3</v>
      </c>
      <c r="L4">
        <f t="shared" si="1"/>
        <v>0.15969967670341828</v>
      </c>
      <c r="M4">
        <f>I$7*((L$1*J4)+(L$2*J3)+(L$3*J2)+(L$4*J1)) + $I$4</f>
        <v>53809.992977062066</v>
      </c>
      <c r="N4">
        <f t="shared" si="2"/>
        <v>6.3017621127661322E-2</v>
      </c>
      <c r="O4">
        <f>I$10*((N$1*J4)+(N$2*J3)+(N$3*J2)+(N$4*J1)) + $I$4</f>
        <v>15272.020435081728</v>
      </c>
      <c r="P4">
        <f t="shared" si="3"/>
        <v>69082.013412143002</v>
      </c>
      <c r="Q4">
        <f t="shared" si="4"/>
        <v>3742.0134121430019</v>
      </c>
      <c r="R4">
        <f t="shared" si="5"/>
        <v>14002664.376658112</v>
      </c>
      <c r="S4">
        <f t="shared" si="6"/>
        <v>14002664.376658112</v>
      </c>
      <c r="T4">
        <f t="shared" si="7"/>
        <v>28265580.715863463</v>
      </c>
    </row>
    <row r="5" spans="1:20" ht="14.7" thickBot="1" x14ac:dyDescent="0.55000000000000004">
      <c r="A5">
        <v>523.4749755859375</v>
      </c>
      <c r="B5">
        <v>6</v>
      </c>
      <c r="D5">
        <v>525.78497314453125</v>
      </c>
      <c r="E5">
        <v>179400</v>
      </c>
      <c r="F5" s="9" t="s">
        <v>27</v>
      </c>
      <c r="G5" s="10">
        <f>($G$4-1.00794)*$G$6</f>
        <v>1050.9551893359376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0.34046883351530438</v>
      </c>
      <c r="M5">
        <f>I$7*((L$1*J5)+(L$2*J4)+(L$3*J3)+(L$4*J2)+(L$5*J1)) + $I$4</f>
        <v>129317.80424987634</v>
      </c>
      <c r="N5">
        <f t="shared" si="2"/>
        <v>0.17660979847533392</v>
      </c>
      <c r="O5">
        <f>I$10*((N$1*J5)+(N$2*J4)+(N$3*J3)+(N$4*J2)+(N$5*J1)) + $I$4</f>
        <v>46386.635194047907</v>
      </c>
      <c r="P5">
        <f t="shared" si="3"/>
        <v>175704.43944392345</v>
      </c>
      <c r="Q5">
        <f t="shared" si="4"/>
        <v>-3695.5605560765543</v>
      </c>
      <c r="R5">
        <f t="shared" si="5"/>
        <v>13657167.823628852</v>
      </c>
      <c r="S5">
        <f t="shared" si="6"/>
        <v>13657167.823628852</v>
      </c>
      <c r="T5">
        <f t="shared" si="7"/>
        <v>67993358.234630987</v>
      </c>
    </row>
    <row r="6" spans="1:20" ht="14.7" thickTop="1" x14ac:dyDescent="0.5">
      <c r="A6">
        <v>523.4849853515625</v>
      </c>
      <c r="B6">
        <v>6.25</v>
      </c>
      <c r="D6">
        <v>526.2860107421875</v>
      </c>
      <c r="E6">
        <v>260500</v>
      </c>
      <c r="F6" t="s">
        <v>28</v>
      </c>
      <c r="G6">
        <v>2</v>
      </c>
      <c r="H6" t="s">
        <v>437</v>
      </c>
      <c r="I6">
        <f>SUM(S1:S30)</f>
        <v>50227234.584185146</v>
      </c>
      <c r="J6">
        <f>'hidden params'!J6</f>
        <v>1.5654537401586068E-3</v>
      </c>
      <c r="K6">
        <f t="shared" si="0"/>
        <v>5</v>
      </c>
      <c r="L6">
        <f t="shared" si="1"/>
        <v>0.35548481635663126</v>
      </c>
      <c r="M6">
        <f>I$7*((L$1*J6)+(L$2*J5)+(L$3*J4)+(L$4*J3)+(L$5*J2)+(L$6*J1)) + $I$4</f>
        <v>172783.28905075163</v>
      </c>
      <c r="N6">
        <f t="shared" si="2"/>
        <v>0.30213536691761095</v>
      </c>
      <c r="O6">
        <f>I$10*((N$1*J6)+(N$2*J5)+(N$3*J4)+(N$4*J3)+(N$5*J2)+(N$6*J1)) + $I$4</f>
        <v>90011.350666873652</v>
      </c>
      <c r="P6">
        <f t="shared" si="3"/>
        <v>262794.63971762452</v>
      </c>
      <c r="Q6">
        <f t="shared" si="4"/>
        <v>2294.6397176245227</v>
      </c>
      <c r="R6">
        <f t="shared" si="5"/>
        <v>5265371.4336999496</v>
      </c>
      <c r="S6">
        <f t="shared" si="6"/>
        <v>5265371.4336999496</v>
      </c>
      <c r="T6">
        <f t="shared" si="7"/>
        <v>90933427.917434365</v>
      </c>
    </row>
    <row r="7" spans="1:20" x14ac:dyDescent="0.5">
      <c r="A7">
        <v>523.4949951171875</v>
      </c>
      <c r="B7">
        <v>14.75</v>
      </c>
      <c r="D7">
        <v>526.7860107421875</v>
      </c>
      <c r="E7">
        <v>229100</v>
      </c>
      <c r="F7" t="s">
        <v>29</v>
      </c>
      <c r="G7" s="11">
        <v>0.10000000149011612</v>
      </c>
      <c r="H7" s="21" t="s">
        <v>438</v>
      </c>
      <c r="I7" s="21">
        <v>290671.76481792657</v>
      </c>
      <c r="J7">
        <f>'hidden params'!J7</f>
        <v>2.2288478874357397E-4</v>
      </c>
      <c r="K7">
        <f t="shared" si="0"/>
        <v>6</v>
      </c>
      <c r="L7">
        <f t="shared" si="1"/>
        <v>0.1133588253340856</v>
      </c>
      <c r="M7">
        <f>I$7*((L$1*J7)+(L$2*J6)+(L$3*J5)+(L$4*J4)+(L$5*J3)+(L$6*J2)+(L$7*J1)) + $I$4</f>
        <v>117456.90488097793</v>
      </c>
      <c r="N7">
        <f t="shared" si="2"/>
        <v>0.29696500924895436</v>
      </c>
      <c r="O7">
        <f>I$10*((N$1*J7)+(N$2*J6)+(N$3*J5)+(N$4*J4)+(N$5*J3)+(N$6*J2)+(N$7*J1)) + $I$4</f>
        <v>110455.70799233917</v>
      </c>
      <c r="P7">
        <f t="shared" si="3"/>
        <v>227912.61287331631</v>
      </c>
      <c r="Q7">
        <f t="shared" si="4"/>
        <v>-1187.3871266836941</v>
      </c>
      <c r="R7">
        <f t="shared" si="5"/>
        <v>1409888.1886141589</v>
      </c>
      <c r="S7">
        <f t="shared" si="6"/>
        <v>1409888.1886141589</v>
      </c>
      <c r="T7">
        <f t="shared" si="7"/>
        <v>61874654.356374934</v>
      </c>
    </row>
    <row r="8" spans="1:20" x14ac:dyDescent="0.5">
      <c r="A8">
        <v>523.5050048828125</v>
      </c>
      <c r="B8">
        <v>12.5</v>
      </c>
      <c r="D8">
        <v>527.2979736328125</v>
      </c>
      <c r="E8">
        <v>127700</v>
      </c>
      <c r="F8" t="s">
        <v>30</v>
      </c>
      <c r="G8" s="11">
        <v>2.9999999329447746E-2</v>
      </c>
      <c r="H8" s="21" t="s">
        <v>439</v>
      </c>
      <c r="I8" s="21">
        <v>0.76783105983379052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46027.182189437102</v>
      </c>
      <c r="N8">
        <f t="shared" si="2"/>
        <v>0.13749026020390043</v>
      </c>
      <c r="O8">
        <f>I$10*((N$1*J8)+(N$2*J7)+(N$3*J6)+(N$4*J5)+(N$5*J4)+(N$6*J3)+(N$7*J2)+(N$8*J1)) + $I$4</f>
        <v>82468.31999064346</v>
      </c>
      <c r="P8">
        <f t="shared" si="3"/>
        <v>128495.50218007978</v>
      </c>
      <c r="Q8">
        <f t="shared" si="4"/>
        <v>795.50218007978401</v>
      </c>
      <c r="R8">
        <f t="shared" si="5"/>
        <v>632823.71851168911</v>
      </c>
      <c r="S8">
        <f t="shared" si="6"/>
        <v>632823.71851168911</v>
      </c>
      <c r="T8">
        <f t="shared" si="7"/>
        <v>24270039.900518462</v>
      </c>
    </row>
    <row r="9" spans="1:20" x14ac:dyDescent="0.5">
      <c r="A9">
        <v>523.5150146484375</v>
      </c>
      <c r="B9">
        <v>15.5</v>
      </c>
      <c r="D9">
        <v>527.79901123046875</v>
      </c>
      <c r="E9">
        <v>49830</v>
      </c>
      <c r="F9" t="s">
        <v>31</v>
      </c>
      <c r="G9">
        <v>6</v>
      </c>
      <c r="H9" t="s">
        <v>445</v>
      </c>
      <c r="I9">
        <f>I3*I8</f>
        <v>4.2833666487175277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12767.956530459676</v>
      </c>
      <c r="N9">
        <f t="shared" si="2"/>
        <v>1.0044734663352999E-2</v>
      </c>
      <c r="O9">
        <f>I$10*((N$1*J9)+(N$2*J8)+(N$3*J7)+(N$4*J6)+(N$5*J5)+(N$6*J4)+(N$7*J3)+(N$8*J2)+(N$9*J1)) + $I$4</f>
        <v>36152.722729185327</v>
      </c>
      <c r="P9">
        <f t="shared" si="3"/>
        <v>48920.679259644225</v>
      </c>
      <c r="Q9">
        <f t="shared" si="4"/>
        <v>-909.32074035577534</v>
      </c>
      <c r="R9">
        <f t="shared" si="5"/>
        <v>826864.20884117542</v>
      </c>
      <c r="S9">
        <f t="shared" si="6"/>
        <v>826864.20884117542</v>
      </c>
      <c r="T9">
        <f t="shared" si="7"/>
        <v>6738914.8322102232</v>
      </c>
    </row>
    <row r="10" spans="1:20" x14ac:dyDescent="0.5">
      <c r="A10">
        <v>523.5250244140625</v>
      </c>
      <c r="B10">
        <v>28.5</v>
      </c>
      <c r="D10">
        <v>528.301025390625</v>
      </c>
      <c r="E10">
        <v>13830</v>
      </c>
      <c r="F10" s="2" t="s">
        <v>22</v>
      </c>
      <c r="G10">
        <v>524.87274169921875</v>
      </c>
      <c r="H10" s="22" t="s">
        <v>454</v>
      </c>
      <c r="I10" s="22">
        <v>213449.05250689122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2774.7387478852033</v>
      </c>
      <c r="N10">
        <f t="shared" si="2"/>
        <v>0</v>
      </c>
      <c r="O10">
        <f>I$10*((N1*J$10)+(N2*J$9)+(N3*J$8)+(N4*J$7)+(N5*J$6)+(N6*J$5)+(N7*J$4)+(N8*J$3)+(N9*J$2)+(N10*J$1)) + $I$4</f>
        <v>11019.940344555471</v>
      </c>
      <c r="P10">
        <f t="shared" si="3"/>
        <v>13794.679092439894</v>
      </c>
      <c r="Q10">
        <f t="shared" si="4"/>
        <v>-35.320907560106207</v>
      </c>
      <c r="R10">
        <f t="shared" si="5"/>
        <v>1247.5665108695678</v>
      </c>
      <c r="S10">
        <f t="shared" si="6"/>
        <v>1247.5665108695678</v>
      </c>
      <c r="T10">
        <f t="shared" si="7"/>
        <v>1465897.3256988518</v>
      </c>
    </row>
    <row r="11" spans="1:20" x14ac:dyDescent="0.5">
      <c r="A11">
        <v>523.53497314453125</v>
      </c>
      <c r="B11">
        <v>26.75</v>
      </c>
      <c r="D11">
        <f>D10 + (1/$G$6)</f>
        <v>528.801025390625</v>
      </c>
      <c r="E11">
        <v>0</v>
      </c>
      <c r="F11" s="2" t="s">
        <v>32</v>
      </c>
      <c r="G11">
        <v>528.130615234375</v>
      </c>
      <c r="H11" s="22" t="s">
        <v>455</v>
      </c>
      <c r="I11" s="22">
        <v>0.72650924148803542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500.25780808260964</v>
      </c>
      <c r="N11">
        <f t="shared" si="2"/>
        <v>0</v>
      </c>
      <c r="O11">
        <f t="shared" ref="O11:O30" si="9">I$10*((N2*J$10)+(N3*J$9)+(N4*J$8)+(N5*J$7)+(N6*J$6)+(N7*J$5)+(N8*J$4)+(N9*J$3)+(N10*J$2)+(N11*J$1)) + $I$4</f>
        <v>2593.2088864998891</v>
      </c>
      <c r="P11">
        <f t="shared" si="3"/>
        <v>3093.4666945817189</v>
      </c>
      <c r="Q11">
        <f t="shared" si="4"/>
        <v>3093.4666945817189</v>
      </c>
      <c r="R11">
        <f t="shared" si="5"/>
        <v>9569536.1904863454</v>
      </c>
      <c r="S11">
        <f t="shared" si="6"/>
        <v>9569536.1904863454</v>
      </c>
      <c r="T11">
        <f t="shared" si="7"/>
        <v>264536.8418737505</v>
      </c>
    </row>
    <row r="12" spans="1:20" x14ac:dyDescent="0.5">
      <c r="A12">
        <v>523.54498291015625</v>
      </c>
      <c r="B12">
        <v>12.25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5.245409735326791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77.556885561294735</v>
      </c>
      <c r="N12">
        <f t="shared" si="2"/>
        <v>0</v>
      </c>
      <c r="O12">
        <f t="shared" si="9"/>
        <v>500.8286911371776</v>
      </c>
      <c r="P12">
        <f t="shared" si="3"/>
        <v>578.38557669769216</v>
      </c>
      <c r="Q12">
        <f t="shared" si="4"/>
        <v>578.38557669769216</v>
      </c>
      <c r="R12">
        <f t="shared" si="5"/>
        <v>334529.87533192191</v>
      </c>
      <c r="S12">
        <f t="shared" si="6"/>
        <v>334529.87533192191</v>
      </c>
      <c r="T12">
        <f t="shared" si="7"/>
        <v>41050.93905369666</v>
      </c>
    </row>
    <row r="13" spans="1:20" x14ac:dyDescent="0.5">
      <c r="A13">
        <v>523.55499267578125</v>
      </c>
      <c r="B13">
        <v>6</v>
      </c>
      <c r="D13">
        <f>D12 + (1/$G$6)</f>
        <v>529.801025390625</v>
      </c>
      <c r="E13">
        <v>0</v>
      </c>
      <c r="F13">
        <v>26050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10.592310499393129</v>
      </c>
      <c r="N13">
        <f t="shared" si="2"/>
        <v>0</v>
      </c>
      <c r="O13">
        <f t="shared" si="9"/>
        <v>82.517135587967559</v>
      </c>
      <c r="P13">
        <f t="shared" si="3"/>
        <v>93.109446086580576</v>
      </c>
      <c r="Q13">
        <f t="shared" si="4"/>
        <v>93.109446086580576</v>
      </c>
      <c r="R13">
        <f t="shared" si="5"/>
        <v>8669.3689505498551</v>
      </c>
      <c r="S13">
        <f t="shared" si="6"/>
        <v>8669.3689505498551</v>
      </c>
      <c r="T13">
        <f t="shared" si="7"/>
        <v>5611.8169638343625</v>
      </c>
    </row>
    <row r="14" spans="1:20" x14ac:dyDescent="0.5">
      <c r="A14">
        <v>523.56500244140625</v>
      </c>
      <c r="B14">
        <v>38.25</v>
      </c>
      <c r="E14">
        <v>0</v>
      </c>
      <c r="F14">
        <v>26050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1.2951422288895524</v>
      </c>
      <c r="N14">
        <f t="shared" si="2"/>
        <v>0</v>
      </c>
      <c r="O14">
        <f t="shared" si="9"/>
        <v>11.905297890923368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81.75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0.14076903980754951</v>
      </c>
      <c r="N15">
        <f t="shared" si="2"/>
        <v>0</v>
      </c>
      <c r="O15">
        <f t="shared" si="9"/>
        <v>1.531228282781613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64</v>
      </c>
      <c r="E16">
        <v>0</v>
      </c>
      <c r="F16">
        <v>180343558.86063281</v>
      </c>
      <c r="H16" t="s">
        <v>456</v>
      </c>
      <c r="I16">
        <f>I7/(I7+I10)</f>
        <v>0.57659147337024053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1.1056630292616875E-2</v>
      </c>
      <c r="N16">
        <f t="shared" si="2"/>
        <v>0</v>
      </c>
      <c r="O16">
        <f t="shared" si="9"/>
        <v>0.176228412766333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27</v>
      </c>
      <c r="E17">
        <v>0</v>
      </c>
      <c r="F17">
        <v>50227234.519562855</v>
      </c>
      <c r="H17" t="s">
        <v>457</v>
      </c>
      <c r="I17">
        <f>I10/(I10+I7)</f>
        <v>0.42340852662975947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7.801021925349117E-10</v>
      </c>
      <c r="N17">
        <f t="shared" si="2"/>
        <v>0</v>
      </c>
      <c r="O17">
        <f t="shared" si="9"/>
        <v>1.6751193009886603E-2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18.75</v>
      </c>
      <c r="E18">
        <v>0</v>
      </c>
      <c r="F18">
        <v>50273428.359937601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7.801021925349117E-10</v>
      </c>
      <c r="N18">
        <f t="shared" si="2"/>
        <v>0</v>
      </c>
      <c r="O18">
        <f t="shared" si="9"/>
        <v>7.1944524138032337E-4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13.25</v>
      </c>
      <c r="E19">
        <v>0</v>
      </c>
      <c r="H19" t="s">
        <v>444</v>
      </c>
      <c r="I19">
        <v>6261.395348837209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7.801021925349117E-10</v>
      </c>
      <c r="N19">
        <f t="shared" si="2"/>
        <v>0</v>
      </c>
      <c r="O19">
        <f t="shared" si="9"/>
        <v>7.801021925349117E-10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22.5</v>
      </c>
      <c r="E20">
        <v>0</v>
      </c>
      <c r="F20">
        <v>0.76783105983379052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7.801021925349117E-10</v>
      </c>
      <c r="N20">
        <f t="shared" si="2"/>
        <v>0</v>
      </c>
      <c r="O20">
        <f t="shared" si="9"/>
        <v>7.801021925349117E-10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49</v>
      </c>
      <c r="E21">
        <v>0</v>
      </c>
      <c r="F21">
        <v>0.72650924148803542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7.801021925349117E-10</v>
      </c>
      <c r="N21">
        <f t="shared" si="2"/>
        <v>0</v>
      </c>
      <c r="O21">
        <f t="shared" si="9"/>
        <v>7.801021925349117E-10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71</v>
      </c>
      <c r="E22">
        <v>0</v>
      </c>
      <c r="F22">
        <v>290671.76481792657</v>
      </c>
      <c r="H22" s="22" t="s">
        <v>458</v>
      </c>
      <c r="I22" s="22">
        <v>7.2200179100036621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7.801021925349117E-10</v>
      </c>
      <c r="N22">
        <f t="shared" si="2"/>
        <v>0</v>
      </c>
      <c r="O22">
        <f t="shared" si="9"/>
        <v>7.801021925349117E-10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66.75</v>
      </c>
      <c r="E23">
        <v>0</v>
      </c>
      <c r="F23">
        <v>5.578527455824374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7.801021925349117E-10</v>
      </c>
      <c r="N23">
        <f t="shared" si="2"/>
        <v>0</v>
      </c>
      <c r="O23">
        <f t="shared" si="9"/>
        <v>7.801021925349117E-10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57.5</v>
      </c>
      <c r="E24">
        <v>0</v>
      </c>
      <c r="F24">
        <v>7.2200180148492263</v>
      </c>
      <c r="H24" t="s">
        <v>446</v>
      </c>
      <c r="I24">
        <v>180343558.86062452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7.801021925349117E-10</v>
      </c>
      <c r="N24">
        <f t="shared" si="2"/>
        <v>0</v>
      </c>
      <c r="O24">
        <f t="shared" si="9"/>
        <v>7.801021925349117E-10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91.25</v>
      </c>
      <c r="E25">
        <v>0</v>
      </c>
      <c r="H25" t="s">
        <v>452</v>
      </c>
      <c r="I25">
        <v>180343558.86062735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7.801021925349117E-10</v>
      </c>
      <c r="N25">
        <f t="shared" si="2"/>
        <v>0</v>
      </c>
      <c r="O25">
        <f t="shared" si="9"/>
        <v>7.801021925349117E-10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117.5</v>
      </c>
      <c r="E26">
        <v>0</v>
      </c>
      <c r="H26" t="s">
        <v>453</v>
      </c>
      <c r="I26">
        <v>6.6405106027139373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7.801021925349117E-10</v>
      </c>
      <c r="N26">
        <f t="shared" si="2"/>
        <v>0</v>
      </c>
      <c r="O26">
        <f t="shared" si="9"/>
        <v>7.801021925349117E-10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107</v>
      </c>
      <c r="E27">
        <v>0</v>
      </c>
      <c r="H27" t="s">
        <v>474</v>
      </c>
      <c r="I27">
        <f xml:space="preserve"> 1 + 1.5*EXP(-(I22 * 0.000239 * I19))</f>
        <v>1.0000304598760499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7.801021925349117E-10</v>
      </c>
      <c r="N27">
        <f t="shared" si="2"/>
        <v>0</v>
      </c>
      <c r="O27">
        <f t="shared" si="9"/>
        <v>7.801021925349117E-10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95.75</v>
      </c>
      <c r="E28">
        <v>0</v>
      </c>
      <c r="H28" t="s">
        <v>473</v>
      </c>
      <c r="I28">
        <f>(2^0.5)*(ABS((I3*I8)-I22*I11))/((((I3*I8*(1-I8))+(I22*I11*(1-I11))))^0.5)</f>
        <v>0.87295642272452068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7.801021925349117E-10</v>
      </c>
      <c r="N28">
        <f t="shared" si="2"/>
        <v>0</v>
      </c>
      <c r="O28">
        <f t="shared" si="9"/>
        <v>7.801021925349117E-10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87</v>
      </c>
      <c r="H29" t="s">
        <v>475</v>
      </c>
      <c r="I29">
        <f>(I24-I25)/I25</f>
        <v>-1.5699039348663799E-14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7.801021925349117E-10</v>
      </c>
      <c r="N29">
        <f t="shared" si="2"/>
        <v>0</v>
      </c>
      <c r="O29">
        <f t="shared" si="9"/>
        <v>7.801021925349117E-10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91.75</v>
      </c>
      <c r="H30" t="s">
        <v>476</v>
      </c>
      <c r="I30">
        <f>(I25-I6)/I6</f>
        <v>2.5905532198543821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7.801021925349117E-10</v>
      </c>
      <c r="N30">
        <f t="shared" si="2"/>
        <v>0</v>
      </c>
      <c r="O30">
        <f t="shared" si="9"/>
        <v>7.801021925349117E-10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135.5</v>
      </c>
      <c r="H31" t="s">
        <v>477</v>
      </c>
      <c r="I31">
        <f>(0.25* 0.0058*I22*I19)*EXP(-((I17-0.5)^2)/(2*((0.174318)^2)))</f>
        <v>59.519118987837608</v>
      </c>
    </row>
    <row r="32" spans="1:20" x14ac:dyDescent="0.5">
      <c r="A32">
        <v>523.7449951171875</v>
      </c>
      <c r="B32">
        <v>252.30000305175781</v>
      </c>
      <c r="H32" t="s">
        <v>500</v>
      </c>
      <c r="I32">
        <f xml:space="preserve"> ($R$69 / 100)^-1</f>
        <v>3.1438379301418608E-2</v>
      </c>
    </row>
    <row r="33" spans="1:9" x14ac:dyDescent="0.5">
      <c r="A33">
        <v>523.7550048828125</v>
      </c>
      <c r="B33">
        <v>410.5</v>
      </c>
      <c r="F33">
        <v>13830</v>
      </c>
      <c r="H33" t="s">
        <v>501</v>
      </c>
      <c r="I33">
        <f xml:space="preserve"> ($R$72 / 100)^-1</f>
        <v>2.2875416403671234E-2</v>
      </c>
    </row>
    <row r="34" spans="1:9" x14ac:dyDescent="0.5">
      <c r="A34">
        <v>523.7650146484375</v>
      </c>
      <c r="B34">
        <v>532</v>
      </c>
    </row>
    <row r="35" spans="1:9" ht="14.7" thickBot="1" x14ac:dyDescent="0.55000000000000004">
      <c r="A35">
        <v>523.7750244140625</v>
      </c>
      <c r="B35">
        <v>554.5</v>
      </c>
    </row>
    <row r="36" spans="1:9" x14ac:dyDescent="0.5">
      <c r="A36">
        <v>523.78497314453125</v>
      </c>
      <c r="B36">
        <v>480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438.5</v>
      </c>
      <c r="G37" s="13" t="s">
        <v>462</v>
      </c>
      <c r="H37">
        <f>AVERAGE(K101:K110)</f>
        <v>4.3968364461087779</v>
      </c>
      <c r="I37" s="19">
        <f>STDEV(K101:K110)</f>
        <v>0.16805604756969403</v>
      </c>
    </row>
    <row r="38" spans="1:9" x14ac:dyDescent="0.5">
      <c r="A38">
        <v>523.80499267578125</v>
      </c>
      <c r="B38">
        <v>416.5</v>
      </c>
      <c r="G38" s="13" t="s">
        <v>464</v>
      </c>
      <c r="H38">
        <f>AVERAGE(M101:M110)</f>
        <v>5.5218772146253965</v>
      </c>
      <c r="I38" s="19">
        <f>STDEV(M101:M110)</f>
        <v>0.49823771486159257</v>
      </c>
    </row>
    <row r="39" spans="1:9" x14ac:dyDescent="0.5">
      <c r="A39">
        <v>523.81500244140625</v>
      </c>
      <c r="B39">
        <v>362.29998779296875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441.20001220703125</v>
      </c>
      <c r="G40" s="13" t="s">
        <v>509</v>
      </c>
      <c r="H40">
        <f>AVERAGE(Q101:Q110)</f>
        <v>0.67325057796128607</v>
      </c>
      <c r="I40" s="19">
        <f>STDEV(Q101:Q110)</f>
        <v>0.19056653186488481</v>
      </c>
    </row>
    <row r="41" spans="1:9" x14ac:dyDescent="0.5">
      <c r="A41">
        <v>523.83502197265625</v>
      </c>
      <c r="B41">
        <v>738</v>
      </c>
      <c r="G41" s="13" t="s">
        <v>510</v>
      </c>
      <c r="H41">
        <f>AVERAGE(R101:R110)</f>
        <v>0.32674942203871388</v>
      </c>
      <c r="I41" s="19">
        <f>STDEV(R101:R110)</f>
        <v>0.19056653186488492</v>
      </c>
    </row>
    <row r="42" spans="1:9" ht="14.7" thickBot="1" x14ac:dyDescent="0.55000000000000004">
      <c r="A42">
        <v>523.844970703125</v>
      </c>
      <c r="B42">
        <v>1001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838.29998779296875</v>
      </c>
      <c r="F43">
        <v>99.446914098169898</v>
      </c>
    </row>
    <row r="44" spans="1:9" x14ac:dyDescent="0.5">
      <c r="A44">
        <v>523.864990234375</v>
      </c>
      <c r="B44">
        <v>405.5</v>
      </c>
      <c r="F44">
        <f xml:space="preserve"> $F$51 / 2</f>
        <v>99.446914098169898</v>
      </c>
    </row>
    <row r="45" spans="1:9" x14ac:dyDescent="0.5">
      <c r="A45">
        <v>523.875</v>
      </c>
      <c r="B45">
        <v>180.30000305175781</v>
      </c>
    </row>
    <row r="46" spans="1:9" x14ac:dyDescent="0.5">
      <c r="A46">
        <v>523.885009765625</v>
      </c>
      <c r="B46">
        <v>144.80000305175781</v>
      </c>
    </row>
    <row r="47" spans="1:9" x14ac:dyDescent="0.5">
      <c r="A47">
        <v>523.89501953125</v>
      </c>
      <c r="B47">
        <v>98</v>
      </c>
    </row>
    <row r="48" spans="1:9" x14ac:dyDescent="0.5">
      <c r="A48">
        <v>523.905029296875</v>
      </c>
      <c r="B48">
        <v>56.5</v>
      </c>
    </row>
    <row r="49" spans="1:16" x14ac:dyDescent="0.5">
      <c r="A49">
        <v>523.91497802734375</v>
      </c>
      <c r="B49">
        <v>55</v>
      </c>
    </row>
    <row r="50" spans="1:16" x14ac:dyDescent="0.5">
      <c r="A50">
        <v>523.92498779296875</v>
      </c>
      <c r="B50">
        <v>62.75</v>
      </c>
      <c r="E50" t="s">
        <v>440</v>
      </c>
      <c r="F50">
        <f>MEDIAN(F54:F68)</f>
        <v>150.5</v>
      </c>
    </row>
    <row r="51" spans="1:16" x14ac:dyDescent="0.5">
      <c r="A51">
        <v>523.93499755859375</v>
      </c>
      <c r="B51">
        <v>60.75</v>
      </c>
      <c r="E51" t="s">
        <v>441</v>
      </c>
      <c r="F51">
        <f>AVERAGE(F54:F68)</f>
        <v>198.8938281963398</v>
      </c>
    </row>
    <row r="52" spans="1:16" x14ac:dyDescent="0.5">
      <c r="A52">
        <v>523.94500732421875</v>
      </c>
      <c r="B52">
        <v>43.75</v>
      </c>
      <c r="E52" t="s">
        <v>442</v>
      </c>
      <c r="F52">
        <f>SUM(E$1:E$12)</f>
        <v>942340</v>
      </c>
    </row>
    <row r="53" spans="1:16" x14ac:dyDescent="0.5">
      <c r="A53">
        <v>523.95501708984375</v>
      </c>
      <c r="B53">
        <v>34.25</v>
      </c>
      <c r="E53" t="s">
        <v>443</v>
      </c>
      <c r="F53">
        <f>ABS(F52/F50)</f>
        <v>6261.395348837209</v>
      </c>
    </row>
    <row r="54" spans="1:16" x14ac:dyDescent="0.5">
      <c r="A54">
        <v>523.96502685546875</v>
      </c>
      <c r="B54">
        <v>41.75</v>
      </c>
      <c r="F54">
        <f>AVERAGE(B1:B10)</f>
        <v>16.399999999999999</v>
      </c>
    </row>
    <row r="55" spans="1:16" x14ac:dyDescent="0.5">
      <c r="A55">
        <v>523.9749755859375</v>
      </c>
      <c r="B55">
        <v>39.5</v>
      </c>
      <c r="F55">
        <v>31.25</v>
      </c>
    </row>
    <row r="56" spans="1:16" x14ac:dyDescent="0.5">
      <c r="A56">
        <v>523.9849853515625</v>
      </c>
      <c r="B56">
        <v>46.25</v>
      </c>
      <c r="F56">
        <v>96.5</v>
      </c>
    </row>
    <row r="57" spans="1:16" x14ac:dyDescent="0.5">
      <c r="A57">
        <v>523.9949951171875</v>
      </c>
      <c r="B57">
        <v>71.5</v>
      </c>
      <c r="F57">
        <v>105</v>
      </c>
    </row>
    <row r="58" spans="1:16" x14ac:dyDescent="0.5">
      <c r="A58">
        <v>524.0050048828125</v>
      </c>
      <c r="B58">
        <v>64.75</v>
      </c>
      <c r="F58">
        <v>233.69999694824219</v>
      </c>
    </row>
    <row r="59" spans="1:16" x14ac:dyDescent="0.5">
      <c r="A59">
        <v>524.0150146484375</v>
      </c>
      <c r="B59">
        <v>31.25</v>
      </c>
      <c r="F59">
        <v>278.79998779296875</v>
      </c>
    </row>
    <row r="60" spans="1:16" x14ac:dyDescent="0.5">
      <c r="A60">
        <v>524.0250244140625</v>
      </c>
      <c r="B60">
        <v>20.5</v>
      </c>
      <c r="F60">
        <v>347.29998779296875</v>
      </c>
    </row>
    <row r="61" spans="1:16" x14ac:dyDescent="0.5">
      <c r="A61">
        <v>524.03497314453125</v>
      </c>
      <c r="B61">
        <v>36.75</v>
      </c>
      <c r="F61">
        <v>234</v>
      </c>
    </row>
    <row r="62" spans="1:16" x14ac:dyDescent="0.5">
      <c r="A62">
        <v>524.04498291015625</v>
      </c>
      <c r="B62">
        <v>62</v>
      </c>
      <c r="F62">
        <v>187.5</v>
      </c>
    </row>
    <row r="63" spans="1:16" x14ac:dyDescent="0.5">
      <c r="A63">
        <v>524.05499267578125</v>
      </c>
      <c r="B63">
        <v>73.75</v>
      </c>
      <c r="F63">
        <v>113.5</v>
      </c>
    </row>
    <row r="64" spans="1:16" x14ac:dyDescent="0.5">
      <c r="A64">
        <v>524.06500244140625</v>
      </c>
      <c r="B64">
        <v>58.25</v>
      </c>
      <c r="F64">
        <v>26.5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41</v>
      </c>
      <c r="F65">
        <v>58.5</v>
      </c>
      <c r="I65" t="s">
        <v>493</v>
      </c>
      <c r="L65">
        <v>0.99976690232981402</v>
      </c>
      <c r="M65">
        <v>0.99883624014717931</v>
      </c>
      <c r="N65">
        <v>0.99995332860112984</v>
      </c>
      <c r="O65">
        <v>0.99953385899415192</v>
      </c>
      <c r="P65">
        <v>0.99920090113283178</v>
      </c>
    </row>
    <row r="66" spans="1:20" x14ac:dyDescent="0.5">
      <c r="A66">
        <v>524.08502197265625</v>
      </c>
      <c r="B66">
        <v>35.75</v>
      </c>
      <c r="F66">
        <v>854.29998779296875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35.25</v>
      </c>
      <c r="F67">
        <f>AVERAGE(B$576:B$586)</f>
        <v>201.26363442160866</v>
      </c>
      <c r="I67" t="s">
        <v>478</v>
      </c>
      <c r="J67">
        <v>5.578527455824374</v>
      </c>
      <c r="K67">
        <v>11.463145800271329</v>
      </c>
      <c r="L67">
        <v>0.48664891409584377</v>
      </c>
      <c r="M67">
        <v>2.3646242515927849</v>
      </c>
      <c r="N67">
        <v>-21.527505103041193</v>
      </c>
      <c r="O67">
        <v>32.684560014689943</v>
      </c>
      <c r="P67">
        <v>0.64137367838775461</v>
      </c>
      <c r="Q67" s="12" t="s">
        <v>492</v>
      </c>
      <c r="R67">
        <v>205.48694778409669</v>
      </c>
      <c r="S67">
        <v>0.99952445063546347</v>
      </c>
      <c r="T67" s="12" t="s">
        <v>492</v>
      </c>
    </row>
    <row r="68" spans="1:20" x14ac:dyDescent="0.5">
      <c r="A68">
        <v>524.10400390625</v>
      </c>
      <c r="B68">
        <v>65.25</v>
      </c>
      <c r="I68" t="s">
        <v>479</v>
      </c>
      <c r="J68">
        <v>0.76783105983379052</v>
      </c>
      <c r="K68">
        <v>0.96888379348865838</v>
      </c>
      <c r="L68">
        <v>0.79249035332613249</v>
      </c>
      <c r="M68">
        <v>2.3646242515927849</v>
      </c>
      <c r="N68">
        <v>-1.5232150552247066</v>
      </c>
      <c r="O68">
        <v>3.0588771748922876</v>
      </c>
      <c r="P68">
        <v>0.45409043217337741</v>
      </c>
      <c r="Q68" s="12" t="s">
        <v>492</v>
      </c>
      <c r="R68">
        <v>126.18450127537027</v>
      </c>
      <c r="S68">
        <v>0.99312537431130532</v>
      </c>
      <c r="T68" s="12" t="s">
        <v>492</v>
      </c>
    </row>
    <row r="69" spans="1:20" x14ac:dyDescent="0.5">
      <c r="A69">
        <v>524.114990234375</v>
      </c>
      <c r="B69">
        <v>92.75</v>
      </c>
      <c r="I69" t="s">
        <v>480</v>
      </c>
      <c r="J69">
        <v>290671.76481792657</v>
      </c>
      <c r="K69">
        <v>9245761.7497098669</v>
      </c>
      <c r="L69">
        <v>3.1438379301418608E-2</v>
      </c>
      <c r="M69">
        <v>2.3646242515927849</v>
      </c>
      <c r="N69">
        <v>-21572080.692994963</v>
      </c>
      <c r="O69">
        <v>22153424.222630817</v>
      </c>
      <c r="P69">
        <v>0.97579754176027578</v>
      </c>
      <c r="Q69" s="12" t="s">
        <v>492</v>
      </c>
      <c r="R69">
        <v>3180.8255457840237</v>
      </c>
      <c r="S69">
        <v>0.99999999995938749</v>
      </c>
      <c r="T69" s="12" t="s">
        <v>492</v>
      </c>
    </row>
    <row r="70" spans="1:20" x14ac:dyDescent="0.5">
      <c r="A70">
        <v>524.125</v>
      </c>
      <c r="B70">
        <v>92</v>
      </c>
      <c r="I70" t="s">
        <v>481</v>
      </c>
      <c r="J70">
        <v>7.2200179100036621</v>
      </c>
      <c r="K70">
        <v>6.2673016887423536</v>
      </c>
      <c r="L70">
        <v>1.1520137801843218</v>
      </c>
      <c r="M70">
        <v>2.3646242515927849</v>
      </c>
      <c r="N70">
        <v>-7.5997956552449226</v>
      </c>
      <c r="O70">
        <v>22.039831475252246</v>
      </c>
      <c r="P70">
        <v>0.28713661170595711</v>
      </c>
      <c r="Q70" s="12" t="s">
        <v>492</v>
      </c>
      <c r="R70">
        <v>86.804517202910574</v>
      </c>
      <c r="S70">
        <v>0.95738716209047303</v>
      </c>
      <c r="T70" s="12" t="s">
        <v>492</v>
      </c>
    </row>
    <row r="71" spans="1:20" x14ac:dyDescent="0.5">
      <c r="A71">
        <v>524.135009765625</v>
      </c>
      <c r="B71">
        <v>88.75</v>
      </c>
      <c r="I71" t="s">
        <v>482</v>
      </c>
      <c r="J71">
        <v>0.72650924148803542</v>
      </c>
      <c r="K71">
        <v>5.6667871288352671</v>
      </c>
      <c r="L71">
        <v>0.12820478782257694</v>
      </c>
      <c r="M71">
        <v>2.3646242515927849</v>
      </c>
      <c r="N71">
        <v>-12.673313031969684</v>
      </c>
      <c r="O71">
        <v>14.126331514945756</v>
      </c>
      <c r="P71">
        <v>0.90159247468612191</v>
      </c>
      <c r="Q71" s="12" t="s">
        <v>492</v>
      </c>
      <c r="R71">
        <v>780.00207089294008</v>
      </c>
      <c r="S71">
        <v>0.99999981521845027</v>
      </c>
      <c r="T71" s="12" t="s">
        <v>492</v>
      </c>
    </row>
    <row r="72" spans="1:20" x14ac:dyDescent="0.5">
      <c r="A72">
        <v>524.14398193359375</v>
      </c>
      <c r="B72">
        <v>71.5</v>
      </c>
      <c r="I72" t="s">
        <v>483</v>
      </c>
      <c r="J72">
        <v>213449.05250689122</v>
      </c>
      <c r="K72">
        <v>9330936.2653890382</v>
      </c>
      <c r="L72">
        <v>2.2875416403671234E-2</v>
      </c>
      <c r="M72">
        <v>2.3646242515927849</v>
      </c>
      <c r="N72">
        <v>-21850709.13069864</v>
      </c>
      <c r="O72">
        <v>22277607.23571242</v>
      </c>
      <c r="P72">
        <v>0.98238807591693633</v>
      </c>
      <c r="Q72" s="12" t="s">
        <v>492</v>
      </c>
      <c r="R72">
        <v>4371.5051230259214</v>
      </c>
      <c r="S72">
        <v>0.99999999999397082</v>
      </c>
      <c r="T72" s="12" t="s">
        <v>492</v>
      </c>
    </row>
    <row r="73" spans="1:20" x14ac:dyDescent="0.5">
      <c r="A73">
        <v>524.15399169921875</v>
      </c>
      <c r="B73">
        <v>49.5</v>
      </c>
    </row>
    <row r="74" spans="1:20" x14ac:dyDescent="0.5">
      <c r="A74">
        <v>524.16400146484375</v>
      </c>
      <c r="B74">
        <v>44</v>
      </c>
    </row>
    <row r="75" spans="1:20" x14ac:dyDescent="0.5">
      <c r="A75">
        <v>524.17401123046875</v>
      </c>
      <c r="B75">
        <v>46.75</v>
      </c>
    </row>
    <row r="76" spans="1:20" x14ac:dyDescent="0.5">
      <c r="A76">
        <v>524.18402099609375</v>
      </c>
      <c r="B76">
        <v>38</v>
      </c>
    </row>
    <row r="77" spans="1:20" x14ac:dyDescent="0.5">
      <c r="A77">
        <v>524.1939697265625</v>
      </c>
      <c r="B77">
        <v>40.5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67.5</v>
      </c>
      <c r="I78">
        <f>MIN(I32:I34)</f>
        <v>2.2875416403671234E-2</v>
      </c>
      <c r="J78">
        <f>I30</f>
        <v>2.5905532198543821</v>
      </c>
      <c r="K78">
        <f>I28</f>
        <v>0.87295642272452068</v>
      </c>
    </row>
    <row r="79" spans="1:20" x14ac:dyDescent="0.5">
      <c r="A79">
        <v>524.2139892578125</v>
      </c>
      <c r="B79">
        <v>72.75</v>
      </c>
      <c r="I79">
        <f>8</f>
        <v>8</v>
      </c>
      <c r="J79">
        <f>J80*2</f>
        <v>119.03823797567522</v>
      </c>
      <c r="K79">
        <v>2</v>
      </c>
    </row>
    <row r="80" spans="1:20" x14ac:dyDescent="0.5">
      <c r="A80">
        <v>524.2239990234375</v>
      </c>
      <c r="B80">
        <v>51.75</v>
      </c>
      <c r="I80">
        <f>4</f>
        <v>4</v>
      </c>
      <c r="J80">
        <f>I31</f>
        <v>59.519118987837608</v>
      </c>
      <c r="K80">
        <v>1.5</v>
      </c>
    </row>
    <row r="81" spans="1:11" x14ac:dyDescent="0.5">
      <c r="A81">
        <v>524.2340087890625</v>
      </c>
      <c r="B81">
        <v>57.75</v>
      </c>
      <c r="I81">
        <f>2</f>
        <v>2</v>
      </c>
      <c r="J81">
        <f>J80/2</f>
        <v>29.759559493918804</v>
      </c>
      <c r="K81">
        <v>1</v>
      </c>
    </row>
    <row r="82" spans="1:11" x14ac:dyDescent="0.5">
      <c r="A82">
        <v>524.2440185546875</v>
      </c>
      <c r="B82">
        <v>204.30000305175781</v>
      </c>
    </row>
    <row r="83" spans="1:11" x14ac:dyDescent="0.5">
      <c r="A83">
        <v>524.2540283203125</v>
      </c>
      <c r="B83">
        <v>964.79998779296875</v>
      </c>
    </row>
    <row r="84" spans="1:11" x14ac:dyDescent="0.5">
      <c r="A84">
        <v>524.26397705078125</v>
      </c>
      <c r="B84">
        <v>2271</v>
      </c>
    </row>
    <row r="85" spans="1:11" x14ac:dyDescent="0.5">
      <c r="A85">
        <v>524.27398681640625</v>
      </c>
      <c r="B85">
        <v>2934</v>
      </c>
    </row>
    <row r="86" spans="1:11" x14ac:dyDescent="0.5">
      <c r="A86">
        <v>524.28399658203125</v>
      </c>
      <c r="B86">
        <v>2324</v>
      </c>
    </row>
    <row r="87" spans="1:11" x14ac:dyDescent="0.5">
      <c r="A87">
        <v>524.29400634765625</v>
      </c>
      <c r="B87">
        <v>1152</v>
      </c>
    </row>
    <row r="88" spans="1:11" x14ac:dyDescent="0.5">
      <c r="A88">
        <v>524.30401611328125</v>
      </c>
      <c r="B88">
        <v>420.70001220703125</v>
      </c>
    </row>
    <row r="89" spans="1:11" x14ac:dyDescent="0.5">
      <c r="A89">
        <v>524.31402587890625</v>
      </c>
      <c r="B89">
        <v>230</v>
      </c>
      <c r="I89">
        <v>180343558.86062452</v>
      </c>
    </row>
    <row r="90" spans="1:11" x14ac:dyDescent="0.5">
      <c r="A90">
        <v>524.323974609375</v>
      </c>
      <c r="B90">
        <v>268</v>
      </c>
      <c r="H90" t="s">
        <v>505</v>
      </c>
      <c r="I90">
        <f>((MIN(I24:I25)-I6)/(I98-I97))/((I6/(I96-I98)))</f>
        <v>0.86351773995144188</v>
      </c>
    </row>
    <row r="91" spans="1:11" x14ac:dyDescent="0.5">
      <c r="A91">
        <v>524.333984375</v>
      </c>
      <c r="B91">
        <v>579</v>
      </c>
      <c r="H91" t="s">
        <v>506</v>
      </c>
      <c r="I91">
        <f>_xlfn.F.DIST(I90,I96-I97,I96-I98,FALSE)</f>
        <v>0.24749115410383848</v>
      </c>
    </row>
    <row r="92" spans="1:11" x14ac:dyDescent="0.5">
      <c r="A92">
        <v>524.343994140625</v>
      </c>
      <c r="B92">
        <v>1015</v>
      </c>
      <c r="I92">
        <f>ROUND(I91,3-(1+INT(LOG10(I91))))</f>
        <v>0.247</v>
      </c>
    </row>
    <row r="93" spans="1:11" x14ac:dyDescent="0.5">
      <c r="A93">
        <v>524.35400390625</v>
      </c>
      <c r="B93">
        <v>1066</v>
      </c>
    </row>
    <row r="94" spans="1:11" x14ac:dyDescent="0.5">
      <c r="A94">
        <v>524.364013671875</v>
      </c>
      <c r="B94">
        <v>628</v>
      </c>
    </row>
    <row r="95" spans="1:11" x14ac:dyDescent="0.5">
      <c r="A95">
        <v>524.3740234375</v>
      </c>
      <c r="B95">
        <v>218.30000305175781</v>
      </c>
      <c r="I95" t="e">
        <f>ROUND(I94,3-(1+INT(LOG10(I94))))</f>
        <v>#NUM!</v>
      </c>
    </row>
    <row r="96" spans="1:11" x14ac:dyDescent="0.5">
      <c r="A96">
        <v>524.38397216796875</v>
      </c>
      <c r="B96">
        <v>87</v>
      </c>
      <c r="H96" t="s">
        <v>504</v>
      </c>
      <c r="I96">
        <v>8</v>
      </c>
    </row>
    <row r="97" spans="1:19" x14ac:dyDescent="0.5">
      <c r="A97">
        <v>524.39398193359375</v>
      </c>
      <c r="B97">
        <v>58.25</v>
      </c>
      <c r="H97" t="s">
        <v>23</v>
      </c>
      <c r="I97">
        <v>4</v>
      </c>
      <c r="J97" t="s">
        <v>468</v>
      </c>
      <c r="K97">
        <f>AVERAGE(K101:K120)</f>
        <v>4.3968364461087779</v>
      </c>
      <c r="L97">
        <f t="shared" ref="L97:P97" si="10">AVERAGE(L101:L120)</f>
        <v>339336.47723880131</v>
      </c>
      <c r="M97">
        <f t="shared" si="10"/>
        <v>5.5218772146253965</v>
      </c>
      <c r="N97">
        <f t="shared" si="10"/>
        <v>164323.7012777754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39</v>
      </c>
      <c r="H98" t="s">
        <v>24</v>
      </c>
      <c r="I98">
        <v>7</v>
      </c>
      <c r="J98" t="s">
        <v>469</v>
      </c>
      <c r="K98">
        <f>K99/AVERAGE(K101:K120)</f>
        <v>3.8222037510270472E-2</v>
      </c>
      <c r="L98">
        <f t="shared" ref="L98:P98" si="11">L99/AVERAGE(L101:L120)</f>
        <v>0.30037638046396137</v>
      </c>
      <c r="M98">
        <f t="shared" si="11"/>
        <v>9.0229770691377637E-2</v>
      </c>
      <c r="N98">
        <f t="shared" si="11"/>
        <v>0.59791138665394883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37.25</v>
      </c>
      <c r="H99" t="s">
        <v>1</v>
      </c>
      <c r="I99">
        <v>10</v>
      </c>
      <c r="J99" t="s">
        <v>460</v>
      </c>
      <c r="K99">
        <f>STDEV(K101:K120)</f>
        <v>0.16805604756969403</v>
      </c>
      <c r="L99">
        <f t="shared" ref="L99:P99" si="12">STDEV(L101:L120)</f>
        <v>101928.66279238254</v>
      </c>
      <c r="M99">
        <f t="shared" si="12"/>
        <v>0.49823771486159257</v>
      </c>
      <c r="N99">
        <f t="shared" si="12"/>
        <v>98251.012091103956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53.5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75</v>
      </c>
      <c r="J101">
        <v>1</v>
      </c>
      <c r="K101">
        <v>4.489249267565377</v>
      </c>
      <c r="L101">
        <v>500043.30935093015</v>
      </c>
      <c r="M101">
        <v>5.9374358333748987</v>
      </c>
      <c r="N101">
        <v>52602.547578110796</v>
      </c>
      <c r="Q101">
        <f>L101/SUM(P101,N101,L101)</f>
        <v>0.90481689689955469</v>
      </c>
      <c r="R101">
        <f>N101/SUM(P101,N101,L101)</f>
        <v>9.5183103100445199E-2</v>
      </c>
      <c r="S101">
        <f>P101/SUM(P101,N101,L101)</f>
        <v>0</v>
      </c>
    </row>
    <row r="102" spans="1:19" x14ac:dyDescent="0.5">
      <c r="A102">
        <v>524.4439697265625</v>
      </c>
      <c r="B102">
        <v>93.5</v>
      </c>
      <c r="J102">
        <v>2</v>
      </c>
      <c r="K102">
        <v>4.3210728246248404</v>
      </c>
      <c r="L102">
        <v>351686.73068528977</v>
      </c>
      <c r="M102">
        <v>5.8372390761868305</v>
      </c>
      <c r="N102">
        <v>132474.71000667394</v>
      </c>
      <c r="Q102">
        <f t="shared" ref="Q102:Q120" si="13">L102/SUM(P102,N102,L102)</f>
        <v>0.72638318777030031</v>
      </c>
      <c r="R102">
        <f t="shared" ref="R102:R120" si="14">N102/SUM(P102,N102,L102)</f>
        <v>0.27361681222969975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100.5</v>
      </c>
      <c r="J103">
        <v>3</v>
      </c>
      <c r="K103">
        <v>4.5800829551714504</v>
      </c>
      <c r="L103">
        <v>160452.38006730142</v>
      </c>
      <c r="M103">
        <v>4.7260794496174592</v>
      </c>
      <c r="N103">
        <v>358334.00992824143</v>
      </c>
      <c r="Q103">
        <f t="shared" si="13"/>
        <v>0.30928409681040392</v>
      </c>
      <c r="R103">
        <f t="shared" si="14"/>
        <v>0.69071590318959619</v>
      </c>
      <c r="S103">
        <f t="shared" si="15"/>
        <v>0</v>
      </c>
    </row>
    <row r="104" spans="1:19" x14ac:dyDescent="0.5">
      <c r="A104">
        <v>524.4639892578125</v>
      </c>
      <c r="B104">
        <v>75.75</v>
      </c>
      <c r="J104">
        <v>4</v>
      </c>
      <c r="K104">
        <v>4.4963489040273581</v>
      </c>
      <c r="L104">
        <v>452576.49247331289</v>
      </c>
      <c r="M104">
        <v>5.9374358333748987</v>
      </c>
      <c r="N104">
        <v>71431.781655336061</v>
      </c>
      <c r="Q104">
        <f t="shared" si="13"/>
        <v>0.86368195850701612</v>
      </c>
      <c r="R104">
        <f t="shared" si="14"/>
        <v>0.13631804149298393</v>
      </c>
      <c r="S104">
        <f t="shared" si="15"/>
        <v>0</v>
      </c>
    </row>
    <row r="105" spans="1:19" x14ac:dyDescent="0.5">
      <c r="A105">
        <v>524.4739990234375</v>
      </c>
      <c r="B105">
        <v>37.25</v>
      </c>
      <c r="J105">
        <v>5</v>
      </c>
      <c r="K105">
        <v>4.2599945034932416</v>
      </c>
      <c r="L105">
        <v>352488.36791805591</v>
      </c>
      <c r="M105">
        <v>5.9374358333748987</v>
      </c>
      <c r="N105">
        <v>147240.18463390684</v>
      </c>
      <c r="Q105">
        <f t="shared" si="13"/>
        <v>0.70535967200193839</v>
      </c>
      <c r="R105">
        <f t="shared" si="14"/>
        <v>0.29464032799806156</v>
      </c>
      <c r="S105">
        <f t="shared" si="15"/>
        <v>0</v>
      </c>
    </row>
    <row r="106" spans="1:19" x14ac:dyDescent="0.5">
      <c r="A106">
        <v>524.4840087890625</v>
      </c>
      <c r="B106">
        <v>29.75</v>
      </c>
      <c r="J106">
        <v>6</v>
      </c>
      <c r="K106">
        <v>4.347342267637238</v>
      </c>
      <c r="L106">
        <v>347373.63581039576</v>
      </c>
      <c r="M106">
        <v>5.9044773501296195</v>
      </c>
      <c r="N106">
        <v>99504.970435266165</v>
      </c>
      <c r="Q106">
        <f t="shared" si="13"/>
        <v>0.77733333159259488</v>
      </c>
      <c r="R106">
        <f t="shared" si="14"/>
        <v>0.22266666840740512</v>
      </c>
      <c r="S106">
        <f t="shared" si="15"/>
        <v>0</v>
      </c>
    </row>
    <row r="107" spans="1:19" x14ac:dyDescent="0.5">
      <c r="A107">
        <v>524.4940185546875</v>
      </c>
      <c r="B107">
        <v>41.25</v>
      </c>
      <c r="J107">
        <v>7</v>
      </c>
      <c r="K107">
        <v>4.4733458211999269</v>
      </c>
      <c r="L107">
        <v>417382.01599418611</v>
      </c>
      <c r="M107">
        <v>5.7749590865127223</v>
      </c>
      <c r="N107">
        <v>81907.837622061401</v>
      </c>
      <c r="Q107">
        <f t="shared" si="13"/>
        <v>0.83595132761296709</v>
      </c>
      <c r="R107">
        <f t="shared" si="14"/>
        <v>0.16404867238703288</v>
      </c>
      <c r="S107">
        <f t="shared" si="15"/>
        <v>0</v>
      </c>
    </row>
    <row r="108" spans="1:19" x14ac:dyDescent="0.5">
      <c r="A108">
        <v>524.5040283203125</v>
      </c>
      <c r="B108">
        <v>55.75</v>
      </c>
      <c r="J108">
        <v>8</v>
      </c>
      <c r="K108">
        <v>4.0816323997388055</v>
      </c>
      <c r="L108">
        <v>232715.24206357016</v>
      </c>
      <c r="M108">
        <v>5.1368600914802531</v>
      </c>
      <c r="N108">
        <v>265389.87472681527</v>
      </c>
      <c r="Q108">
        <f t="shared" si="13"/>
        <v>0.46720106704204423</v>
      </c>
      <c r="R108">
        <f t="shared" si="14"/>
        <v>0.53279893295795566</v>
      </c>
      <c r="S108">
        <f t="shared" si="15"/>
        <v>0</v>
      </c>
    </row>
    <row r="109" spans="1:19" x14ac:dyDescent="0.5">
      <c r="A109">
        <v>524.51397705078125</v>
      </c>
      <c r="B109">
        <v>84.75</v>
      </c>
      <c r="J109">
        <v>9</v>
      </c>
      <c r="K109">
        <v>4.6359288689120151</v>
      </c>
      <c r="L109">
        <v>287974.83320704434</v>
      </c>
      <c r="M109">
        <v>4.7814397807043161</v>
      </c>
      <c r="N109">
        <v>220902.04368445103</v>
      </c>
      <c r="Q109">
        <f t="shared" si="13"/>
        <v>0.56590276800580075</v>
      </c>
      <c r="R109">
        <f t="shared" si="14"/>
        <v>0.43409723199419925</v>
      </c>
      <c r="S109">
        <f t="shared" si="15"/>
        <v>0</v>
      </c>
    </row>
    <row r="110" spans="1:19" x14ac:dyDescent="0.5">
      <c r="A110">
        <v>524.52398681640625</v>
      </c>
      <c r="B110">
        <v>96.5</v>
      </c>
      <c r="J110">
        <v>10</v>
      </c>
      <c r="K110">
        <v>4.2833666487175277</v>
      </c>
      <c r="L110">
        <v>290671.76481792657</v>
      </c>
      <c r="M110">
        <v>5.245409811498063</v>
      </c>
      <c r="N110">
        <v>213449.05250689122</v>
      </c>
      <c r="Q110">
        <f t="shared" si="13"/>
        <v>0.57659147337024053</v>
      </c>
      <c r="R110">
        <f t="shared" si="14"/>
        <v>0.42340852662975947</v>
      </c>
      <c r="S110">
        <f t="shared" si="15"/>
        <v>0</v>
      </c>
    </row>
    <row r="111" spans="1:19" x14ac:dyDescent="0.5">
      <c r="A111">
        <v>524.53399658203125</v>
      </c>
      <c r="B111">
        <v>74.25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61.25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57.5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43.75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44.5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50.75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48.75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53.5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70.5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90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76</v>
      </c>
    </row>
    <row r="122" spans="1:19" x14ac:dyDescent="0.5">
      <c r="A122">
        <v>524.64398193359375</v>
      </c>
      <c r="B122">
        <v>40</v>
      </c>
    </row>
    <row r="123" spans="1:19" x14ac:dyDescent="0.5">
      <c r="A123">
        <v>524.65399169921875</v>
      </c>
      <c r="B123">
        <v>34.25</v>
      </c>
    </row>
    <row r="124" spans="1:19" x14ac:dyDescent="0.5">
      <c r="A124">
        <v>524.66400146484375</v>
      </c>
      <c r="B124">
        <v>66.5</v>
      </c>
    </row>
    <row r="125" spans="1:19" x14ac:dyDescent="0.5">
      <c r="A125">
        <v>524.67401123046875</v>
      </c>
      <c r="B125">
        <v>146.5</v>
      </c>
    </row>
    <row r="126" spans="1:19" x14ac:dyDescent="0.5">
      <c r="A126">
        <v>524.68402099609375</v>
      </c>
      <c r="B126">
        <v>196</v>
      </c>
    </row>
    <row r="127" spans="1:19" x14ac:dyDescent="0.5">
      <c r="A127">
        <v>524.6939697265625</v>
      </c>
      <c r="B127">
        <v>128.80000305175781</v>
      </c>
    </row>
    <row r="128" spans="1:19" x14ac:dyDescent="0.5">
      <c r="A128">
        <v>524.7039794921875</v>
      </c>
      <c r="B128">
        <v>62</v>
      </c>
    </row>
    <row r="129" spans="1:2" x14ac:dyDescent="0.5">
      <c r="A129">
        <v>524.7139892578125</v>
      </c>
      <c r="B129">
        <v>72.75</v>
      </c>
    </row>
    <row r="130" spans="1:2" x14ac:dyDescent="0.5">
      <c r="A130">
        <v>524.7239990234375</v>
      </c>
      <c r="B130">
        <v>140.30000305175781</v>
      </c>
    </row>
    <row r="131" spans="1:2" x14ac:dyDescent="0.5">
      <c r="A131">
        <v>524.7340087890625</v>
      </c>
      <c r="B131">
        <v>280.5</v>
      </c>
    </row>
    <row r="132" spans="1:2" x14ac:dyDescent="0.5">
      <c r="A132">
        <v>524.7440185546875</v>
      </c>
      <c r="B132">
        <v>751.5</v>
      </c>
    </row>
    <row r="133" spans="1:2" x14ac:dyDescent="0.5">
      <c r="A133">
        <v>524.7540283203125</v>
      </c>
      <c r="B133">
        <v>3123</v>
      </c>
    </row>
    <row r="134" spans="1:2" x14ac:dyDescent="0.5">
      <c r="A134">
        <v>524.76397705078125</v>
      </c>
      <c r="B134">
        <v>9607</v>
      </c>
    </row>
    <row r="135" spans="1:2" x14ac:dyDescent="0.5">
      <c r="A135">
        <v>524.77398681640625</v>
      </c>
      <c r="B135">
        <v>16640</v>
      </c>
    </row>
    <row r="136" spans="1:2" x14ac:dyDescent="0.5">
      <c r="A136">
        <v>524.78399658203125</v>
      </c>
      <c r="B136">
        <v>16050</v>
      </c>
    </row>
    <row r="137" spans="1:2" x14ac:dyDescent="0.5">
      <c r="A137">
        <v>524.79400634765625</v>
      </c>
      <c r="B137">
        <v>8746</v>
      </c>
    </row>
    <row r="138" spans="1:2" x14ac:dyDescent="0.5">
      <c r="A138">
        <v>524.80401611328125</v>
      </c>
      <c r="B138">
        <v>2939</v>
      </c>
    </row>
    <row r="139" spans="1:2" x14ac:dyDescent="0.5">
      <c r="A139">
        <v>524.81402587890625</v>
      </c>
      <c r="B139">
        <v>1005</v>
      </c>
    </row>
    <row r="140" spans="1:2" x14ac:dyDescent="0.5">
      <c r="A140">
        <v>524.823974609375</v>
      </c>
      <c r="B140">
        <v>705</v>
      </c>
    </row>
    <row r="141" spans="1:2" x14ac:dyDescent="0.5">
      <c r="A141">
        <v>524.833984375</v>
      </c>
      <c r="B141">
        <v>825.5</v>
      </c>
    </row>
    <row r="142" spans="1:2" x14ac:dyDescent="0.5">
      <c r="A142">
        <v>524.843994140625</v>
      </c>
      <c r="B142">
        <v>992.79998779296875</v>
      </c>
    </row>
    <row r="143" spans="1:2" x14ac:dyDescent="0.5">
      <c r="A143">
        <v>524.85400390625</v>
      </c>
      <c r="B143">
        <v>1001</v>
      </c>
    </row>
    <row r="144" spans="1:2" x14ac:dyDescent="0.5">
      <c r="A144">
        <v>524.864013671875</v>
      </c>
      <c r="B144">
        <v>773</v>
      </c>
    </row>
    <row r="145" spans="1:2" x14ac:dyDescent="0.5">
      <c r="A145">
        <v>524.8740234375</v>
      </c>
      <c r="B145">
        <v>464.79998779296875</v>
      </c>
    </row>
    <row r="146" spans="1:2" x14ac:dyDescent="0.5">
      <c r="A146">
        <v>524.88397216796875</v>
      </c>
      <c r="B146">
        <v>308</v>
      </c>
    </row>
    <row r="147" spans="1:2" x14ac:dyDescent="0.5">
      <c r="A147">
        <v>524.89398193359375</v>
      </c>
      <c r="B147">
        <v>208.5</v>
      </c>
    </row>
    <row r="148" spans="1:2" x14ac:dyDescent="0.5">
      <c r="A148">
        <v>524.90399169921875</v>
      </c>
      <c r="B148">
        <v>113</v>
      </c>
    </row>
    <row r="149" spans="1:2" x14ac:dyDescent="0.5">
      <c r="A149">
        <v>524.91400146484375</v>
      </c>
      <c r="B149">
        <v>105.30000305175781</v>
      </c>
    </row>
    <row r="150" spans="1:2" x14ac:dyDescent="0.5">
      <c r="A150">
        <v>524.92401123046875</v>
      </c>
      <c r="B150">
        <v>155.30000305175781</v>
      </c>
    </row>
    <row r="151" spans="1:2" x14ac:dyDescent="0.5">
      <c r="A151">
        <v>524.93402099609375</v>
      </c>
      <c r="B151">
        <v>211.19999694824219</v>
      </c>
    </row>
    <row r="152" spans="1:2" x14ac:dyDescent="0.5">
      <c r="A152">
        <v>524.9439697265625</v>
      </c>
      <c r="B152">
        <v>203</v>
      </c>
    </row>
    <row r="153" spans="1:2" x14ac:dyDescent="0.5">
      <c r="A153">
        <v>524.9539794921875</v>
      </c>
      <c r="B153">
        <v>127.30000305175781</v>
      </c>
    </row>
    <row r="154" spans="1:2" x14ac:dyDescent="0.5">
      <c r="A154">
        <v>524.9639892578125</v>
      </c>
      <c r="B154">
        <v>81</v>
      </c>
    </row>
    <row r="155" spans="1:2" x14ac:dyDescent="0.5">
      <c r="A155">
        <v>524.9739990234375</v>
      </c>
      <c r="B155">
        <v>94.75</v>
      </c>
    </row>
    <row r="156" spans="1:2" x14ac:dyDescent="0.5">
      <c r="A156">
        <v>524.9840087890625</v>
      </c>
      <c r="B156">
        <v>123.5</v>
      </c>
    </row>
    <row r="157" spans="1:2" x14ac:dyDescent="0.5">
      <c r="A157">
        <v>524.9940185546875</v>
      </c>
      <c r="B157">
        <v>136.69999694824219</v>
      </c>
    </row>
    <row r="158" spans="1:2" x14ac:dyDescent="0.5">
      <c r="A158">
        <v>525.0040283203125</v>
      </c>
      <c r="B158">
        <v>133.69999694824219</v>
      </c>
    </row>
    <row r="159" spans="1:2" x14ac:dyDescent="0.5">
      <c r="A159">
        <v>525.01397705078125</v>
      </c>
      <c r="B159">
        <v>115.30000305175781</v>
      </c>
    </row>
    <row r="160" spans="1:2" x14ac:dyDescent="0.5">
      <c r="A160">
        <v>525.02398681640625</v>
      </c>
      <c r="B160">
        <v>105</v>
      </c>
    </row>
    <row r="161" spans="1:2" x14ac:dyDescent="0.5">
      <c r="A161">
        <v>525.03399658203125</v>
      </c>
      <c r="B161">
        <v>98.25</v>
      </c>
    </row>
    <row r="162" spans="1:2" x14ac:dyDescent="0.5">
      <c r="A162">
        <v>525.04400634765625</v>
      </c>
      <c r="B162">
        <v>71.5</v>
      </c>
    </row>
    <row r="163" spans="1:2" x14ac:dyDescent="0.5">
      <c r="A163">
        <v>525.05401611328125</v>
      </c>
      <c r="B163">
        <v>70.75</v>
      </c>
    </row>
    <row r="164" spans="1:2" x14ac:dyDescent="0.5">
      <c r="A164">
        <v>525.06402587890625</v>
      </c>
      <c r="B164">
        <v>95</v>
      </c>
    </row>
    <row r="165" spans="1:2" x14ac:dyDescent="0.5">
      <c r="A165">
        <v>525.073974609375</v>
      </c>
      <c r="B165">
        <v>129.30000305175781</v>
      </c>
    </row>
    <row r="166" spans="1:2" x14ac:dyDescent="0.5">
      <c r="A166">
        <v>525.083984375</v>
      </c>
      <c r="B166">
        <v>169.80000305175781</v>
      </c>
    </row>
    <row r="167" spans="1:2" x14ac:dyDescent="0.5">
      <c r="A167">
        <v>525.093994140625</v>
      </c>
      <c r="B167">
        <v>185.30000305175781</v>
      </c>
    </row>
    <row r="168" spans="1:2" x14ac:dyDescent="0.5">
      <c r="A168">
        <v>525.10400390625</v>
      </c>
      <c r="B168">
        <v>159.30000305175781</v>
      </c>
    </row>
    <row r="169" spans="1:2" x14ac:dyDescent="0.5">
      <c r="A169">
        <v>525.114013671875</v>
      </c>
      <c r="B169">
        <v>98.25</v>
      </c>
    </row>
    <row r="170" spans="1:2" x14ac:dyDescent="0.5">
      <c r="A170">
        <v>525.1240234375</v>
      </c>
      <c r="B170">
        <v>73.75</v>
      </c>
    </row>
    <row r="171" spans="1:2" x14ac:dyDescent="0.5">
      <c r="A171">
        <v>525.13397216796875</v>
      </c>
      <c r="B171">
        <v>106</v>
      </c>
    </row>
    <row r="172" spans="1:2" x14ac:dyDescent="0.5">
      <c r="A172">
        <v>525.14398193359375</v>
      </c>
      <c r="B172">
        <v>135.69999694824219</v>
      </c>
    </row>
    <row r="173" spans="1:2" x14ac:dyDescent="0.5">
      <c r="A173">
        <v>525.15399169921875</v>
      </c>
      <c r="B173">
        <v>124.19999694824219</v>
      </c>
    </row>
    <row r="174" spans="1:2" x14ac:dyDescent="0.5">
      <c r="A174">
        <v>525.16400146484375</v>
      </c>
      <c r="B174">
        <v>98.25</v>
      </c>
    </row>
    <row r="175" spans="1:2" x14ac:dyDescent="0.5">
      <c r="A175">
        <v>525.17401123046875</v>
      </c>
      <c r="B175">
        <v>94.25</v>
      </c>
    </row>
    <row r="176" spans="1:2" x14ac:dyDescent="0.5">
      <c r="A176">
        <v>525.18499755859375</v>
      </c>
      <c r="B176">
        <v>125.80000305175781</v>
      </c>
    </row>
    <row r="177" spans="1:2" x14ac:dyDescent="0.5">
      <c r="A177">
        <v>525.19500732421875</v>
      </c>
      <c r="B177">
        <v>180.30000305175781</v>
      </c>
    </row>
    <row r="178" spans="1:2" x14ac:dyDescent="0.5">
      <c r="A178">
        <v>525.2039794921875</v>
      </c>
      <c r="B178">
        <v>186.30000305175781</v>
      </c>
    </row>
    <row r="179" spans="1:2" x14ac:dyDescent="0.5">
      <c r="A179">
        <v>525.2139892578125</v>
      </c>
      <c r="B179">
        <v>153.80000305175781</v>
      </c>
    </row>
    <row r="180" spans="1:2" x14ac:dyDescent="0.5">
      <c r="A180">
        <v>525.2239990234375</v>
      </c>
      <c r="B180">
        <v>172</v>
      </c>
    </row>
    <row r="181" spans="1:2" x14ac:dyDescent="0.5">
      <c r="A181">
        <v>525.2340087890625</v>
      </c>
      <c r="B181">
        <v>327.5</v>
      </c>
    </row>
    <row r="182" spans="1:2" x14ac:dyDescent="0.5">
      <c r="A182">
        <v>525.2449951171875</v>
      </c>
      <c r="B182">
        <v>979.70001220703125</v>
      </c>
    </row>
    <row r="183" spans="1:2" x14ac:dyDescent="0.5">
      <c r="A183">
        <v>525.2550048828125</v>
      </c>
      <c r="B183">
        <v>4895</v>
      </c>
    </row>
    <row r="184" spans="1:2" x14ac:dyDescent="0.5">
      <c r="A184">
        <v>525.2650146484375</v>
      </c>
      <c r="B184">
        <v>23810</v>
      </c>
    </row>
    <row r="185" spans="1:2" x14ac:dyDescent="0.5">
      <c r="A185">
        <v>525.2750244140625</v>
      </c>
      <c r="B185">
        <v>56420</v>
      </c>
    </row>
    <row r="186" spans="1:2" x14ac:dyDescent="0.5">
      <c r="A186">
        <v>525.28497314453125</v>
      </c>
      <c r="B186">
        <v>65340</v>
      </c>
    </row>
    <row r="187" spans="1:2" x14ac:dyDescent="0.5">
      <c r="A187">
        <v>525.29400634765625</v>
      </c>
      <c r="B187">
        <v>37800</v>
      </c>
    </row>
    <row r="188" spans="1:2" x14ac:dyDescent="0.5">
      <c r="A188">
        <v>525.30499267578125</v>
      </c>
      <c r="B188">
        <v>10680</v>
      </c>
    </row>
    <row r="189" spans="1:2" x14ac:dyDescent="0.5">
      <c r="A189">
        <v>525.31500244140625</v>
      </c>
      <c r="B189">
        <v>1800</v>
      </c>
    </row>
    <row r="190" spans="1:2" x14ac:dyDescent="0.5">
      <c r="A190">
        <v>525.32501220703125</v>
      </c>
      <c r="B190">
        <v>576.29998779296875</v>
      </c>
    </row>
    <row r="191" spans="1:2" x14ac:dyDescent="0.5">
      <c r="A191">
        <v>525.33502197265625</v>
      </c>
      <c r="B191">
        <v>559</v>
      </c>
    </row>
    <row r="192" spans="1:2" x14ac:dyDescent="0.5">
      <c r="A192">
        <v>525.344970703125</v>
      </c>
      <c r="B192">
        <v>696.29998779296875</v>
      </c>
    </row>
    <row r="193" spans="1:2" x14ac:dyDescent="0.5">
      <c r="A193">
        <v>525.35498046875</v>
      </c>
      <c r="B193">
        <v>725.5</v>
      </c>
    </row>
    <row r="194" spans="1:2" x14ac:dyDescent="0.5">
      <c r="A194">
        <v>525.364990234375</v>
      </c>
      <c r="B194">
        <v>561.20001220703125</v>
      </c>
    </row>
    <row r="195" spans="1:2" x14ac:dyDescent="0.5">
      <c r="A195">
        <v>525.375</v>
      </c>
      <c r="B195">
        <v>402.5</v>
      </c>
    </row>
    <row r="196" spans="1:2" x14ac:dyDescent="0.5">
      <c r="A196">
        <v>525.385009765625</v>
      </c>
      <c r="B196">
        <v>340.79998779296875</v>
      </c>
    </row>
    <row r="197" spans="1:2" x14ac:dyDescent="0.5">
      <c r="A197">
        <v>525.39501953125</v>
      </c>
      <c r="B197">
        <v>260.29998779296875</v>
      </c>
    </row>
    <row r="198" spans="1:2" x14ac:dyDescent="0.5">
      <c r="A198">
        <v>525.405029296875</v>
      </c>
      <c r="B198">
        <v>208.30000305175781</v>
      </c>
    </row>
    <row r="199" spans="1:2" x14ac:dyDescent="0.5">
      <c r="A199">
        <v>525.41497802734375</v>
      </c>
      <c r="B199">
        <v>165</v>
      </c>
    </row>
    <row r="200" spans="1:2" x14ac:dyDescent="0.5">
      <c r="A200">
        <v>525.42498779296875</v>
      </c>
      <c r="B200">
        <v>95.25</v>
      </c>
    </row>
    <row r="201" spans="1:2" x14ac:dyDescent="0.5">
      <c r="A201">
        <v>525.43499755859375</v>
      </c>
      <c r="B201">
        <v>77.25</v>
      </c>
    </row>
    <row r="202" spans="1:2" x14ac:dyDescent="0.5">
      <c r="A202">
        <v>525.44500732421875</v>
      </c>
      <c r="B202">
        <v>95</v>
      </c>
    </row>
    <row r="203" spans="1:2" x14ac:dyDescent="0.5">
      <c r="A203">
        <v>525.45501708984375</v>
      </c>
      <c r="B203">
        <v>135</v>
      </c>
    </row>
    <row r="204" spans="1:2" x14ac:dyDescent="0.5">
      <c r="A204">
        <v>525.46502685546875</v>
      </c>
      <c r="B204">
        <v>193.5</v>
      </c>
    </row>
    <row r="205" spans="1:2" x14ac:dyDescent="0.5">
      <c r="A205">
        <v>525.4749755859375</v>
      </c>
      <c r="B205">
        <v>192.5</v>
      </c>
    </row>
    <row r="206" spans="1:2" x14ac:dyDescent="0.5">
      <c r="A206">
        <v>525.4849853515625</v>
      </c>
      <c r="B206">
        <v>158.5</v>
      </c>
    </row>
    <row r="207" spans="1:2" x14ac:dyDescent="0.5">
      <c r="A207">
        <v>525.4949951171875</v>
      </c>
      <c r="B207">
        <v>151.80000305175781</v>
      </c>
    </row>
    <row r="208" spans="1:2" x14ac:dyDescent="0.5">
      <c r="A208">
        <v>525.5050048828125</v>
      </c>
      <c r="B208">
        <v>135.30000305175781</v>
      </c>
    </row>
    <row r="209" spans="1:2" x14ac:dyDescent="0.5">
      <c r="A209">
        <v>525.5150146484375</v>
      </c>
      <c r="B209">
        <v>150.5</v>
      </c>
    </row>
    <row r="210" spans="1:2" x14ac:dyDescent="0.5">
      <c r="A210">
        <v>525.5250244140625</v>
      </c>
      <c r="B210">
        <v>209</v>
      </c>
    </row>
    <row r="211" spans="1:2" x14ac:dyDescent="0.5">
      <c r="A211">
        <v>525.53497314453125</v>
      </c>
      <c r="B211">
        <v>233.69999694824219</v>
      </c>
    </row>
    <row r="212" spans="1:2" x14ac:dyDescent="0.5">
      <c r="A212">
        <v>525.54498291015625</v>
      </c>
      <c r="B212">
        <v>212.69999694824219</v>
      </c>
    </row>
    <row r="213" spans="1:2" x14ac:dyDescent="0.5">
      <c r="A213">
        <v>525.55499267578125</v>
      </c>
      <c r="B213">
        <v>198.80000305175781</v>
      </c>
    </row>
    <row r="214" spans="1:2" x14ac:dyDescent="0.5">
      <c r="A214">
        <v>525.56500244140625</v>
      </c>
      <c r="B214">
        <v>200.5</v>
      </c>
    </row>
    <row r="215" spans="1:2" x14ac:dyDescent="0.5">
      <c r="A215">
        <v>525.57501220703125</v>
      </c>
      <c r="B215">
        <v>192.30000305175781</v>
      </c>
    </row>
    <row r="216" spans="1:2" x14ac:dyDescent="0.5">
      <c r="A216">
        <v>525.58502197265625</v>
      </c>
      <c r="B216">
        <v>187</v>
      </c>
    </row>
    <row r="217" spans="1:2" x14ac:dyDescent="0.5">
      <c r="A217">
        <v>525.594970703125</v>
      </c>
      <c r="B217">
        <v>163</v>
      </c>
    </row>
    <row r="218" spans="1:2" x14ac:dyDescent="0.5">
      <c r="A218">
        <v>525.60498046875</v>
      </c>
      <c r="B218">
        <v>142</v>
      </c>
    </row>
    <row r="219" spans="1:2" x14ac:dyDescent="0.5">
      <c r="A219">
        <v>525.614990234375</v>
      </c>
      <c r="B219">
        <v>158.5</v>
      </c>
    </row>
    <row r="220" spans="1:2" x14ac:dyDescent="0.5">
      <c r="A220">
        <v>525.625</v>
      </c>
      <c r="B220">
        <v>146.19999694824219</v>
      </c>
    </row>
    <row r="221" spans="1:2" x14ac:dyDescent="0.5">
      <c r="A221">
        <v>525.635009765625</v>
      </c>
      <c r="B221">
        <v>136.30000305175781</v>
      </c>
    </row>
    <row r="222" spans="1:2" x14ac:dyDescent="0.5">
      <c r="A222">
        <v>525.64501953125</v>
      </c>
      <c r="B222">
        <v>184</v>
      </c>
    </row>
    <row r="223" spans="1:2" x14ac:dyDescent="0.5">
      <c r="A223">
        <v>525.655029296875</v>
      </c>
      <c r="B223">
        <v>242.80000305175781</v>
      </c>
    </row>
    <row r="224" spans="1:2" x14ac:dyDescent="0.5">
      <c r="A224">
        <v>525.66497802734375</v>
      </c>
      <c r="B224">
        <v>291.79998779296875</v>
      </c>
    </row>
    <row r="225" spans="1:2" x14ac:dyDescent="0.5">
      <c r="A225">
        <v>525.67498779296875</v>
      </c>
      <c r="B225">
        <v>312</v>
      </c>
    </row>
    <row r="226" spans="1:2" x14ac:dyDescent="0.5">
      <c r="A226">
        <v>525.68499755859375</v>
      </c>
      <c r="B226">
        <v>282.20001220703125</v>
      </c>
    </row>
    <row r="227" spans="1:2" x14ac:dyDescent="0.5">
      <c r="A227">
        <v>525.69500732421875</v>
      </c>
      <c r="B227">
        <v>279</v>
      </c>
    </row>
    <row r="228" spans="1:2" x14ac:dyDescent="0.5">
      <c r="A228">
        <v>525.70501708984375</v>
      </c>
      <c r="B228">
        <v>357</v>
      </c>
    </row>
    <row r="229" spans="1:2" x14ac:dyDescent="0.5">
      <c r="A229">
        <v>525.71502685546875</v>
      </c>
      <c r="B229">
        <v>363</v>
      </c>
    </row>
    <row r="230" spans="1:2" x14ac:dyDescent="0.5">
      <c r="A230">
        <v>525.7249755859375</v>
      </c>
      <c r="B230">
        <v>337.70001220703125</v>
      </c>
    </row>
    <row r="231" spans="1:2" x14ac:dyDescent="0.5">
      <c r="A231">
        <v>525.7349853515625</v>
      </c>
      <c r="B231">
        <v>446.79998779296875</v>
      </c>
    </row>
    <row r="232" spans="1:2" x14ac:dyDescent="0.5">
      <c r="A232">
        <v>525.7449951171875</v>
      </c>
      <c r="B232">
        <v>724.70001220703125</v>
      </c>
    </row>
    <row r="233" spans="1:2" x14ac:dyDescent="0.5">
      <c r="A233">
        <v>525.7550048828125</v>
      </c>
      <c r="B233">
        <v>3621</v>
      </c>
    </row>
    <row r="234" spans="1:2" x14ac:dyDescent="0.5">
      <c r="A234">
        <v>525.7650146484375</v>
      </c>
      <c r="B234">
        <v>32260</v>
      </c>
    </row>
    <row r="235" spans="1:2" x14ac:dyDescent="0.5">
      <c r="A235">
        <v>525.7750244140625</v>
      </c>
      <c r="B235">
        <v>118700</v>
      </c>
    </row>
    <row r="236" spans="1:2" x14ac:dyDescent="0.5">
      <c r="A236">
        <v>525.78497314453125</v>
      </c>
      <c r="B236">
        <v>179400</v>
      </c>
    </row>
    <row r="237" spans="1:2" x14ac:dyDescent="0.5">
      <c r="A237">
        <v>525.79498291015625</v>
      </c>
      <c r="B237">
        <v>118800</v>
      </c>
    </row>
    <row r="238" spans="1:2" x14ac:dyDescent="0.5">
      <c r="A238">
        <v>525.80499267578125</v>
      </c>
      <c r="B238">
        <v>31850</v>
      </c>
    </row>
    <row r="239" spans="1:2" x14ac:dyDescent="0.5">
      <c r="A239">
        <v>525.81500244140625</v>
      </c>
      <c r="B239">
        <v>3180</v>
      </c>
    </row>
    <row r="240" spans="1:2" x14ac:dyDescent="0.5">
      <c r="A240">
        <v>525.82501220703125</v>
      </c>
      <c r="B240">
        <v>614.79998779296875</v>
      </c>
    </row>
    <row r="241" spans="1:2" x14ac:dyDescent="0.5">
      <c r="A241">
        <v>525.83502197265625</v>
      </c>
      <c r="B241">
        <v>922</v>
      </c>
    </row>
    <row r="242" spans="1:2" x14ac:dyDescent="0.5">
      <c r="A242">
        <v>525.844970703125</v>
      </c>
      <c r="B242">
        <v>1468</v>
      </c>
    </row>
    <row r="243" spans="1:2" x14ac:dyDescent="0.5">
      <c r="A243">
        <v>525.85498046875</v>
      </c>
      <c r="B243">
        <v>1370</v>
      </c>
    </row>
    <row r="244" spans="1:2" x14ac:dyDescent="0.5">
      <c r="A244">
        <v>525.864990234375</v>
      </c>
      <c r="B244">
        <v>805</v>
      </c>
    </row>
    <row r="245" spans="1:2" x14ac:dyDescent="0.5">
      <c r="A245">
        <v>525.875</v>
      </c>
      <c r="B245">
        <v>420.70001220703125</v>
      </c>
    </row>
    <row r="246" spans="1:2" x14ac:dyDescent="0.5">
      <c r="A246">
        <v>525.885009765625</v>
      </c>
      <c r="B246">
        <v>282.20001220703125</v>
      </c>
    </row>
    <row r="247" spans="1:2" x14ac:dyDescent="0.5">
      <c r="A247">
        <v>525.89501953125</v>
      </c>
      <c r="B247">
        <v>303.29998779296875</v>
      </c>
    </row>
    <row r="248" spans="1:2" x14ac:dyDescent="0.5">
      <c r="A248">
        <v>525.905029296875</v>
      </c>
      <c r="B248">
        <v>487.20001220703125</v>
      </c>
    </row>
    <row r="249" spans="1:2" x14ac:dyDescent="0.5">
      <c r="A249">
        <v>525.91497802734375</v>
      </c>
      <c r="B249">
        <v>571.5</v>
      </c>
    </row>
    <row r="250" spans="1:2" x14ac:dyDescent="0.5">
      <c r="A250">
        <v>525.92498779296875</v>
      </c>
      <c r="B250">
        <v>399.5</v>
      </c>
    </row>
    <row r="251" spans="1:2" x14ac:dyDescent="0.5">
      <c r="A251">
        <v>525.93499755859375</v>
      </c>
      <c r="B251">
        <v>208.69999694824219</v>
      </c>
    </row>
    <row r="252" spans="1:2" x14ac:dyDescent="0.5">
      <c r="A252">
        <v>525.94500732421875</v>
      </c>
      <c r="B252">
        <v>255.30000305175781</v>
      </c>
    </row>
    <row r="253" spans="1:2" x14ac:dyDescent="0.5">
      <c r="A253">
        <v>525.95501708984375</v>
      </c>
      <c r="B253">
        <v>399.5</v>
      </c>
    </row>
    <row r="254" spans="1:2" x14ac:dyDescent="0.5">
      <c r="A254">
        <v>525.96502685546875</v>
      </c>
      <c r="B254">
        <v>574</v>
      </c>
    </row>
    <row r="255" spans="1:2" x14ac:dyDescent="0.5">
      <c r="A255">
        <v>525.9749755859375</v>
      </c>
      <c r="B255">
        <v>809</v>
      </c>
    </row>
    <row r="256" spans="1:2" x14ac:dyDescent="0.5">
      <c r="A256">
        <v>525.9849853515625</v>
      </c>
      <c r="B256">
        <v>735.5</v>
      </c>
    </row>
    <row r="257" spans="1:2" x14ac:dyDescent="0.5">
      <c r="A257">
        <v>525.9949951171875</v>
      </c>
      <c r="B257">
        <v>481</v>
      </c>
    </row>
    <row r="258" spans="1:2" x14ac:dyDescent="0.5">
      <c r="A258">
        <v>526.0050048828125</v>
      </c>
      <c r="B258">
        <v>362.29998779296875</v>
      </c>
    </row>
    <row r="259" spans="1:2" x14ac:dyDescent="0.5">
      <c r="A259">
        <v>526.0150146484375</v>
      </c>
      <c r="B259">
        <v>228.80000305175781</v>
      </c>
    </row>
    <row r="260" spans="1:2" x14ac:dyDescent="0.5">
      <c r="A260">
        <v>526.0250244140625</v>
      </c>
      <c r="B260">
        <v>188</v>
      </c>
    </row>
    <row r="261" spans="1:2" x14ac:dyDescent="0.5">
      <c r="A261">
        <v>526.03497314453125</v>
      </c>
      <c r="B261">
        <v>278.79998779296875</v>
      </c>
    </row>
    <row r="262" spans="1:2" x14ac:dyDescent="0.5">
      <c r="A262">
        <v>526.04498291015625</v>
      </c>
      <c r="B262">
        <v>251.80000305175781</v>
      </c>
    </row>
    <row r="263" spans="1:2" x14ac:dyDescent="0.5">
      <c r="A263">
        <v>526.05499267578125</v>
      </c>
      <c r="B263">
        <v>157.5</v>
      </c>
    </row>
    <row r="264" spans="1:2" x14ac:dyDescent="0.5">
      <c r="A264">
        <v>526.06500244140625</v>
      </c>
      <c r="B264">
        <v>150</v>
      </c>
    </row>
    <row r="265" spans="1:2" x14ac:dyDescent="0.5">
      <c r="A265">
        <v>526.07501220703125</v>
      </c>
      <c r="B265">
        <v>211.5</v>
      </c>
    </row>
    <row r="266" spans="1:2" x14ac:dyDescent="0.5">
      <c r="A266">
        <v>526.08502197265625</v>
      </c>
      <c r="B266">
        <v>289.79998779296875</v>
      </c>
    </row>
    <row r="267" spans="1:2" x14ac:dyDescent="0.5">
      <c r="A267">
        <v>526.094970703125</v>
      </c>
      <c r="B267">
        <v>348</v>
      </c>
    </row>
    <row r="268" spans="1:2" x14ac:dyDescent="0.5">
      <c r="A268">
        <v>526.10498046875</v>
      </c>
      <c r="B268">
        <v>330</v>
      </c>
    </row>
    <row r="269" spans="1:2" x14ac:dyDescent="0.5">
      <c r="A269">
        <v>526.114990234375</v>
      </c>
      <c r="B269">
        <v>267.20001220703125</v>
      </c>
    </row>
    <row r="270" spans="1:2" x14ac:dyDescent="0.5">
      <c r="A270">
        <v>526.125</v>
      </c>
      <c r="B270">
        <v>239.80000305175781</v>
      </c>
    </row>
    <row r="271" spans="1:2" x14ac:dyDescent="0.5">
      <c r="A271">
        <v>526.135009765625</v>
      </c>
      <c r="B271">
        <v>165.5</v>
      </c>
    </row>
    <row r="272" spans="1:2" x14ac:dyDescent="0.5">
      <c r="A272">
        <v>526.14501953125</v>
      </c>
      <c r="B272">
        <v>84.75</v>
      </c>
    </row>
    <row r="273" spans="1:2" x14ac:dyDescent="0.5">
      <c r="A273">
        <v>526.155029296875</v>
      </c>
      <c r="B273">
        <v>150.19999694824219</v>
      </c>
    </row>
    <row r="274" spans="1:2" x14ac:dyDescent="0.5">
      <c r="A274">
        <v>526.16497802734375</v>
      </c>
      <c r="B274">
        <v>283.29998779296875</v>
      </c>
    </row>
    <row r="275" spans="1:2" x14ac:dyDescent="0.5">
      <c r="A275">
        <v>526.17498779296875</v>
      </c>
      <c r="B275">
        <v>291.5</v>
      </c>
    </row>
    <row r="276" spans="1:2" x14ac:dyDescent="0.5">
      <c r="A276">
        <v>526.18499755859375</v>
      </c>
      <c r="B276">
        <v>259</v>
      </c>
    </row>
    <row r="277" spans="1:2" x14ac:dyDescent="0.5">
      <c r="A277">
        <v>526.19500732421875</v>
      </c>
      <c r="B277">
        <v>383</v>
      </c>
    </row>
    <row r="278" spans="1:2" x14ac:dyDescent="0.5">
      <c r="A278">
        <v>526.20501708984375</v>
      </c>
      <c r="B278">
        <v>501</v>
      </c>
    </row>
    <row r="279" spans="1:2" x14ac:dyDescent="0.5">
      <c r="A279">
        <v>526.21502685546875</v>
      </c>
      <c r="B279">
        <v>436</v>
      </c>
    </row>
    <row r="280" spans="1:2" x14ac:dyDescent="0.5">
      <c r="A280">
        <v>526.2249755859375</v>
      </c>
      <c r="B280">
        <v>374</v>
      </c>
    </row>
    <row r="281" spans="1:2" x14ac:dyDescent="0.5">
      <c r="A281">
        <v>526.2349853515625</v>
      </c>
      <c r="B281">
        <v>471.29998779296875</v>
      </c>
    </row>
    <row r="282" spans="1:2" x14ac:dyDescent="0.5">
      <c r="A282">
        <v>526.2449951171875</v>
      </c>
      <c r="B282">
        <v>681.29998779296875</v>
      </c>
    </row>
    <row r="283" spans="1:2" x14ac:dyDescent="0.5">
      <c r="A283">
        <v>526.2550048828125</v>
      </c>
      <c r="B283">
        <v>2283</v>
      </c>
    </row>
    <row r="284" spans="1:2" x14ac:dyDescent="0.5">
      <c r="A284">
        <v>526.2659912109375</v>
      </c>
      <c r="B284">
        <v>23970</v>
      </c>
    </row>
    <row r="285" spans="1:2" x14ac:dyDescent="0.5">
      <c r="A285">
        <v>526.2760009765625</v>
      </c>
      <c r="B285">
        <v>135500</v>
      </c>
    </row>
    <row r="286" spans="1:2" x14ac:dyDescent="0.5">
      <c r="A286">
        <v>526.2860107421875</v>
      </c>
      <c r="B286">
        <v>260500</v>
      </c>
    </row>
    <row r="287" spans="1:2" x14ac:dyDescent="0.5">
      <c r="A287">
        <v>526.2960205078125</v>
      </c>
      <c r="B287">
        <v>206600</v>
      </c>
    </row>
    <row r="288" spans="1:2" x14ac:dyDescent="0.5">
      <c r="A288">
        <v>526.3060302734375</v>
      </c>
      <c r="B288">
        <v>65400</v>
      </c>
    </row>
    <row r="289" spans="1:2" x14ac:dyDescent="0.5">
      <c r="A289">
        <v>526.31597900390625</v>
      </c>
      <c r="B289">
        <v>6629</v>
      </c>
    </row>
    <row r="290" spans="1:2" x14ac:dyDescent="0.5">
      <c r="A290">
        <v>526.32598876953125</v>
      </c>
      <c r="B290">
        <v>1109</v>
      </c>
    </row>
    <row r="291" spans="1:2" x14ac:dyDescent="0.5">
      <c r="A291">
        <v>526.33599853515625</v>
      </c>
      <c r="B291">
        <v>1035</v>
      </c>
    </row>
    <row r="292" spans="1:2" x14ac:dyDescent="0.5">
      <c r="A292">
        <v>526.34600830078125</v>
      </c>
      <c r="B292">
        <v>1725</v>
      </c>
    </row>
    <row r="293" spans="1:2" x14ac:dyDescent="0.5">
      <c r="A293">
        <v>526.35601806640625</v>
      </c>
      <c r="B293">
        <v>1929</v>
      </c>
    </row>
    <row r="294" spans="1:2" x14ac:dyDescent="0.5">
      <c r="A294">
        <v>526.36602783203125</v>
      </c>
      <c r="B294">
        <v>1147</v>
      </c>
    </row>
    <row r="295" spans="1:2" x14ac:dyDescent="0.5">
      <c r="A295">
        <v>526.3759765625</v>
      </c>
      <c r="B295">
        <v>410.5</v>
      </c>
    </row>
    <row r="296" spans="1:2" x14ac:dyDescent="0.5">
      <c r="A296">
        <v>526.385986328125</v>
      </c>
      <c r="B296">
        <v>249</v>
      </c>
    </row>
    <row r="297" spans="1:2" x14ac:dyDescent="0.5">
      <c r="A297">
        <v>526.39599609375</v>
      </c>
      <c r="B297">
        <v>675.79998779296875</v>
      </c>
    </row>
    <row r="298" spans="1:2" x14ac:dyDescent="0.5">
      <c r="A298">
        <v>526.406005859375</v>
      </c>
      <c r="B298">
        <v>1612</v>
      </c>
    </row>
    <row r="299" spans="1:2" x14ac:dyDescent="0.5">
      <c r="A299">
        <v>526.416015625</v>
      </c>
      <c r="B299">
        <v>1834</v>
      </c>
    </row>
    <row r="300" spans="1:2" x14ac:dyDescent="0.5">
      <c r="A300">
        <v>526.426025390625</v>
      </c>
      <c r="B300">
        <v>982</v>
      </c>
    </row>
    <row r="301" spans="1:2" x14ac:dyDescent="0.5">
      <c r="A301">
        <v>526.43597412109375</v>
      </c>
      <c r="B301">
        <v>308</v>
      </c>
    </row>
    <row r="302" spans="1:2" x14ac:dyDescent="0.5">
      <c r="A302">
        <v>526.44598388671875</v>
      </c>
      <c r="B302">
        <v>189.5</v>
      </c>
    </row>
    <row r="303" spans="1:2" x14ac:dyDescent="0.5">
      <c r="A303">
        <v>526.45599365234375</v>
      </c>
      <c r="B303">
        <v>228.30000305175781</v>
      </c>
    </row>
    <row r="304" spans="1:2" x14ac:dyDescent="0.5">
      <c r="A304">
        <v>526.46600341796875</v>
      </c>
      <c r="B304">
        <v>671.5</v>
      </c>
    </row>
    <row r="305" spans="1:2" x14ac:dyDescent="0.5">
      <c r="A305">
        <v>526.47601318359375</v>
      </c>
      <c r="B305">
        <v>1489</v>
      </c>
    </row>
    <row r="306" spans="1:2" x14ac:dyDescent="0.5">
      <c r="A306">
        <v>526.48602294921875</v>
      </c>
      <c r="B306">
        <v>1548</v>
      </c>
    </row>
    <row r="307" spans="1:2" x14ac:dyDescent="0.5">
      <c r="A307">
        <v>526.4959716796875</v>
      </c>
      <c r="B307">
        <v>756.29998779296875</v>
      </c>
    </row>
    <row r="308" spans="1:2" x14ac:dyDescent="0.5">
      <c r="A308">
        <v>526.5059814453125</v>
      </c>
      <c r="B308">
        <v>299.5</v>
      </c>
    </row>
    <row r="309" spans="1:2" x14ac:dyDescent="0.5">
      <c r="A309">
        <v>526.5159912109375</v>
      </c>
      <c r="B309">
        <v>283.5</v>
      </c>
    </row>
    <row r="310" spans="1:2" x14ac:dyDescent="0.5">
      <c r="A310">
        <v>526.5260009765625</v>
      </c>
      <c r="B310">
        <v>291.5</v>
      </c>
    </row>
    <row r="311" spans="1:2" x14ac:dyDescent="0.5">
      <c r="A311">
        <v>526.5360107421875</v>
      </c>
      <c r="B311">
        <v>347.29998779296875</v>
      </c>
    </row>
    <row r="312" spans="1:2" x14ac:dyDescent="0.5">
      <c r="A312">
        <v>526.5460205078125</v>
      </c>
      <c r="B312">
        <v>356.5</v>
      </c>
    </row>
    <row r="313" spans="1:2" x14ac:dyDescent="0.5">
      <c r="A313">
        <v>526.5560302734375</v>
      </c>
      <c r="B313">
        <v>289</v>
      </c>
    </row>
    <row r="314" spans="1:2" x14ac:dyDescent="0.5">
      <c r="A314">
        <v>526.56597900390625</v>
      </c>
      <c r="B314">
        <v>267.20001220703125</v>
      </c>
    </row>
    <row r="315" spans="1:2" x14ac:dyDescent="0.5">
      <c r="A315">
        <v>526.57598876953125</v>
      </c>
      <c r="B315">
        <v>303</v>
      </c>
    </row>
    <row r="316" spans="1:2" x14ac:dyDescent="0.5">
      <c r="A316">
        <v>526.58599853515625</v>
      </c>
      <c r="B316">
        <v>400</v>
      </c>
    </row>
    <row r="317" spans="1:2" x14ac:dyDescent="0.5">
      <c r="A317">
        <v>526.59600830078125</v>
      </c>
      <c r="B317">
        <v>453.5</v>
      </c>
    </row>
    <row r="318" spans="1:2" x14ac:dyDescent="0.5">
      <c r="A318">
        <v>526.60601806640625</v>
      </c>
      <c r="B318">
        <v>388.5</v>
      </c>
    </row>
    <row r="319" spans="1:2" x14ac:dyDescent="0.5">
      <c r="A319">
        <v>526.61602783203125</v>
      </c>
      <c r="B319">
        <v>321.20001220703125</v>
      </c>
    </row>
    <row r="320" spans="1:2" x14ac:dyDescent="0.5">
      <c r="A320">
        <v>526.6259765625</v>
      </c>
      <c r="B320">
        <v>278.79998779296875</v>
      </c>
    </row>
    <row r="321" spans="1:2" x14ac:dyDescent="0.5">
      <c r="A321">
        <v>526.635986328125</v>
      </c>
      <c r="B321">
        <v>251</v>
      </c>
    </row>
    <row r="322" spans="1:2" x14ac:dyDescent="0.5">
      <c r="A322">
        <v>526.64599609375</v>
      </c>
      <c r="B322">
        <v>231</v>
      </c>
    </row>
    <row r="323" spans="1:2" x14ac:dyDescent="0.5">
      <c r="A323">
        <v>526.656005859375</v>
      </c>
      <c r="B323">
        <v>197.19999694824219</v>
      </c>
    </row>
    <row r="324" spans="1:2" x14ac:dyDescent="0.5">
      <c r="A324">
        <v>526.666015625</v>
      </c>
      <c r="B324">
        <v>289.79998779296875</v>
      </c>
    </row>
    <row r="325" spans="1:2" x14ac:dyDescent="0.5">
      <c r="A325">
        <v>526.676025390625</v>
      </c>
      <c r="B325">
        <v>446</v>
      </c>
    </row>
    <row r="326" spans="1:2" x14ac:dyDescent="0.5">
      <c r="A326">
        <v>526.68597412109375</v>
      </c>
      <c r="B326">
        <v>404.79998779296875</v>
      </c>
    </row>
    <row r="327" spans="1:2" x14ac:dyDescent="0.5">
      <c r="A327">
        <v>526.69598388671875</v>
      </c>
      <c r="B327">
        <v>274.5</v>
      </c>
    </row>
    <row r="328" spans="1:2" x14ac:dyDescent="0.5">
      <c r="A328">
        <v>526.70599365234375</v>
      </c>
      <c r="B328">
        <v>284.5</v>
      </c>
    </row>
    <row r="329" spans="1:2" x14ac:dyDescent="0.5">
      <c r="A329">
        <v>526.71600341796875</v>
      </c>
      <c r="B329">
        <v>365.79998779296875</v>
      </c>
    </row>
    <row r="330" spans="1:2" x14ac:dyDescent="0.5">
      <c r="A330">
        <v>526.72601318359375</v>
      </c>
      <c r="B330">
        <v>351</v>
      </c>
    </row>
    <row r="331" spans="1:2" x14ac:dyDescent="0.5">
      <c r="A331">
        <v>526.73602294921875</v>
      </c>
      <c r="B331">
        <v>256.5</v>
      </c>
    </row>
    <row r="332" spans="1:2" x14ac:dyDescent="0.5">
      <c r="A332">
        <v>526.7459716796875</v>
      </c>
      <c r="B332">
        <v>364.29998779296875</v>
      </c>
    </row>
    <row r="333" spans="1:2" x14ac:dyDescent="0.5">
      <c r="A333">
        <v>526.7559814453125</v>
      </c>
      <c r="B333">
        <v>1766</v>
      </c>
    </row>
    <row r="334" spans="1:2" x14ac:dyDescent="0.5">
      <c r="A334">
        <v>526.7659912109375</v>
      </c>
      <c r="B334">
        <v>16010</v>
      </c>
    </row>
    <row r="335" spans="1:2" x14ac:dyDescent="0.5">
      <c r="A335">
        <v>526.7760009765625</v>
      </c>
      <c r="B335">
        <v>103900</v>
      </c>
    </row>
    <row r="336" spans="1:2" x14ac:dyDescent="0.5">
      <c r="A336">
        <v>526.7860107421875</v>
      </c>
      <c r="B336">
        <v>229100</v>
      </c>
    </row>
    <row r="337" spans="1:2" x14ac:dyDescent="0.5">
      <c r="A337">
        <v>526.7960205078125</v>
      </c>
      <c r="B337">
        <v>211200</v>
      </c>
    </row>
    <row r="338" spans="1:2" x14ac:dyDescent="0.5">
      <c r="A338">
        <v>526.8060302734375</v>
      </c>
      <c r="B338">
        <v>80260</v>
      </c>
    </row>
    <row r="339" spans="1:2" x14ac:dyDescent="0.5">
      <c r="A339">
        <v>526.81597900390625</v>
      </c>
      <c r="B339">
        <v>9489</v>
      </c>
    </row>
    <row r="340" spans="1:2" x14ac:dyDescent="0.5">
      <c r="A340">
        <v>526.8270263671875</v>
      </c>
      <c r="B340">
        <v>1036</v>
      </c>
    </row>
    <row r="341" spans="1:2" x14ac:dyDescent="0.5">
      <c r="A341">
        <v>526.83697509765625</v>
      </c>
      <c r="B341">
        <v>789.5</v>
      </c>
    </row>
    <row r="342" spans="1:2" x14ac:dyDescent="0.5">
      <c r="A342">
        <v>526.84698486328125</v>
      </c>
      <c r="B342">
        <v>1590</v>
      </c>
    </row>
    <row r="343" spans="1:2" x14ac:dyDescent="0.5">
      <c r="A343">
        <v>526.85699462890625</v>
      </c>
      <c r="B343">
        <v>2109</v>
      </c>
    </row>
    <row r="344" spans="1:2" x14ac:dyDescent="0.5">
      <c r="A344">
        <v>526.86700439453125</v>
      </c>
      <c r="B344">
        <v>1476</v>
      </c>
    </row>
    <row r="345" spans="1:2" x14ac:dyDescent="0.5">
      <c r="A345">
        <v>526.87701416015625</v>
      </c>
      <c r="B345">
        <v>587.79998779296875</v>
      </c>
    </row>
    <row r="346" spans="1:2" x14ac:dyDescent="0.5">
      <c r="A346">
        <v>526.88702392578125</v>
      </c>
      <c r="B346">
        <v>234</v>
      </c>
    </row>
    <row r="347" spans="1:2" x14ac:dyDescent="0.5">
      <c r="A347">
        <v>526.89697265625</v>
      </c>
      <c r="B347">
        <v>507.5</v>
      </c>
    </row>
    <row r="348" spans="1:2" x14ac:dyDescent="0.5">
      <c r="A348">
        <v>526.906982421875</v>
      </c>
      <c r="B348">
        <v>1660</v>
      </c>
    </row>
    <row r="349" spans="1:2" x14ac:dyDescent="0.5">
      <c r="A349">
        <v>526.9169921875</v>
      </c>
      <c r="B349">
        <v>2389</v>
      </c>
    </row>
    <row r="350" spans="1:2" x14ac:dyDescent="0.5">
      <c r="A350">
        <v>526.927001953125</v>
      </c>
      <c r="B350">
        <v>1482</v>
      </c>
    </row>
    <row r="351" spans="1:2" x14ac:dyDescent="0.5">
      <c r="A351">
        <v>526.93701171875</v>
      </c>
      <c r="B351">
        <v>400</v>
      </c>
    </row>
    <row r="352" spans="1:2" x14ac:dyDescent="0.5">
      <c r="A352">
        <v>526.947021484375</v>
      </c>
      <c r="B352">
        <v>123.19999694824219</v>
      </c>
    </row>
    <row r="353" spans="1:2" x14ac:dyDescent="0.5">
      <c r="A353">
        <v>526.95697021484375</v>
      </c>
      <c r="B353">
        <v>184</v>
      </c>
    </row>
    <row r="354" spans="1:2" x14ac:dyDescent="0.5">
      <c r="A354">
        <v>526.96697998046875</v>
      </c>
      <c r="B354">
        <v>550</v>
      </c>
    </row>
    <row r="355" spans="1:2" x14ac:dyDescent="0.5">
      <c r="A355">
        <v>526.97698974609375</v>
      </c>
      <c r="B355">
        <v>1154</v>
      </c>
    </row>
    <row r="356" spans="1:2" x14ac:dyDescent="0.5">
      <c r="A356">
        <v>526.98699951171875</v>
      </c>
      <c r="B356">
        <v>1262</v>
      </c>
    </row>
    <row r="357" spans="1:2" x14ac:dyDescent="0.5">
      <c r="A357">
        <v>526.99700927734375</v>
      </c>
      <c r="B357">
        <v>730</v>
      </c>
    </row>
    <row r="358" spans="1:2" x14ac:dyDescent="0.5">
      <c r="A358">
        <v>527.00701904296875</v>
      </c>
      <c r="B358">
        <v>287</v>
      </c>
    </row>
    <row r="359" spans="1:2" x14ac:dyDescent="0.5">
      <c r="A359">
        <v>527.01702880859375</v>
      </c>
      <c r="B359">
        <v>181</v>
      </c>
    </row>
    <row r="360" spans="1:2" x14ac:dyDescent="0.5">
      <c r="A360">
        <v>527.0269775390625</v>
      </c>
      <c r="B360">
        <v>234</v>
      </c>
    </row>
    <row r="361" spans="1:2" x14ac:dyDescent="0.5">
      <c r="A361">
        <v>527.0369873046875</v>
      </c>
      <c r="B361">
        <v>318.5</v>
      </c>
    </row>
    <row r="362" spans="1:2" x14ac:dyDescent="0.5">
      <c r="A362">
        <v>527.0469970703125</v>
      </c>
      <c r="B362">
        <v>345.29998779296875</v>
      </c>
    </row>
    <row r="363" spans="1:2" x14ac:dyDescent="0.5">
      <c r="A363">
        <v>527.0570068359375</v>
      </c>
      <c r="B363">
        <v>305</v>
      </c>
    </row>
    <row r="364" spans="1:2" x14ac:dyDescent="0.5">
      <c r="A364">
        <v>527.0670166015625</v>
      </c>
      <c r="B364">
        <v>266.5</v>
      </c>
    </row>
    <row r="365" spans="1:2" x14ac:dyDescent="0.5">
      <c r="A365">
        <v>527.0770263671875</v>
      </c>
      <c r="B365">
        <v>243.80000305175781</v>
      </c>
    </row>
    <row r="366" spans="1:2" x14ac:dyDescent="0.5">
      <c r="A366">
        <v>527.08697509765625</v>
      </c>
      <c r="B366">
        <v>325</v>
      </c>
    </row>
    <row r="367" spans="1:2" x14ac:dyDescent="0.5">
      <c r="A367">
        <v>527.09698486328125</v>
      </c>
      <c r="B367">
        <v>496.5</v>
      </c>
    </row>
    <row r="368" spans="1:2" x14ac:dyDescent="0.5">
      <c r="A368">
        <v>527.10699462890625</v>
      </c>
      <c r="B368">
        <v>481</v>
      </c>
    </row>
    <row r="369" spans="1:2" x14ac:dyDescent="0.5">
      <c r="A369">
        <v>527.11700439453125</v>
      </c>
      <c r="B369">
        <v>302.5</v>
      </c>
    </row>
    <row r="370" spans="1:2" x14ac:dyDescent="0.5">
      <c r="A370">
        <v>527.12701416015625</v>
      </c>
      <c r="B370">
        <v>191</v>
      </c>
    </row>
    <row r="371" spans="1:2" x14ac:dyDescent="0.5">
      <c r="A371">
        <v>527.13702392578125</v>
      </c>
      <c r="B371">
        <v>143.30000305175781</v>
      </c>
    </row>
    <row r="372" spans="1:2" x14ac:dyDescent="0.5">
      <c r="A372">
        <v>527.14697265625</v>
      </c>
      <c r="B372">
        <v>122.19999694824219</v>
      </c>
    </row>
    <row r="373" spans="1:2" x14ac:dyDescent="0.5">
      <c r="A373">
        <v>527.156982421875</v>
      </c>
      <c r="B373">
        <v>159</v>
      </c>
    </row>
    <row r="374" spans="1:2" x14ac:dyDescent="0.5">
      <c r="A374">
        <v>527.1669921875</v>
      </c>
      <c r="B374">
        <v>200.19999694824219</v>
      </c>
    </row>
    <row r="375" spans="1:2" x14ac:dyDescent="0.5">
      <c r="A375">
        <v>527.177001953125</v>
      </c>
      <c r="B375">
        <v>183.5</v>
      </c>
    </row>
    <row r="376" spans="1:2" x14ac:dyDescent="0.5">
      <c r="A376">
        <v>527.18701171875</v>
      </c>
      <c r="B376">
        <v>138.30000305175781</v>
      </c>
    </row>
    <row r="377" spans="1:2" x14ac:dyDescent="0.5">
      <c r="A377">
        <v>527.197021484375</v>
      </c>
      <c r="B377">
        <v>121.19999694824219</v>
      </c>
    </row>
    <row r="378" spans="1:2" x14ac:dyDescent="0.5">
      <c r="A378">
        <v>527.20697021484375</v>
      </c>
      <c r="B378">
        <v>202.30000305175781</v>
      </c>
    </row>
    <row r="379" spans="1:2" x14ac:dyDescent="0.5">
      <c r="A379">
        <v>527.21697998046875</v>
      </c>
      <c r="B379">
        <v>327</v>
      </c>
    </row>
    <row r="380" spans="1:2" x14ac:dyDescent="0.5">
      <c r="A380">
        <v>527.22698974609375</v>
      </c>
      <c r="B380">
        <v>416.20001220703125</v>
      </c>
    </row>
    <row r="381" spans="1:2" x14ac:dyDescent="0.5">
      <c r="A381">
        <v>527.23699951171875</v>
      </c>
      <c r="B381">
        <v>482</v>
      </c>
    </row>
    <row r="382" spans="1:2" x14ac:dyDescent="0.5">
      <c r="A382">
        <v>527.24700927734375</v>
      </c>
      <c r="B382">
        <v>535.29998779296875</v>
      </c>
    </row>
    <row r="383" spans="1:2" x14ac:dyDescent="0.5">
      <c r="A383">
        <v>527.25799560546875</v>
      </c>
      <c r="B383">
        <v>1160</v>
      </c>
    </row>
    <row r="384" spans="1:2" x14ac:dyDescent="0.5">
      <c r="A384">
        <v>527.26800537109375</v>
      </c>
      <c r="B384">
        <v>9161</v>
      </c>
    </row>
    <row r="385" spans="1:2" x14ac:dyDescent="0.5">
      <c r="A385">
        <v>527.27801513671875</v>
      </c>
      <c r="B385">
        <v>53480</v>
      </c>
    </row>
    <row r="386" spans="1:2" x14ac:dyDescent="0.5">
      <c r="A386">
        <v>527.28802490234375</v>
      </c>
      <c r="B386">
        <v>123600</v>
      </c>
    </row>
    <row r="387" spans="1:2" x14ac:dyDescent="0.5">
      <c r="A387">
        <v>527.2979736328125</v>
      </c>
      <c r="B387">
        <v>127700</v>
      </c>
    </row>
    <row r="388" spans="1:2" x14ac:dyDescent="0.5">
      <c r="A388">
        <v>527.3079833984375</v>
      </c>
      <c r="B388">
        <v>58720</v>
      </c>
    </row>
    <row r="389" spans="1:2" x14ac:dyDescent="0.5">
      <c r="A389">
        <v>527.3179931640625</v>
      </c>
      <c r="B389">
        <v>10510</v>
      </c>
    </row>
    <row r="390" spans="1:2" x14ac:dyDescent="0.5">
      <c r="A390">
        <v>527.3280029296875</v>
      </c>
      <c r="B390">
        <v>1314</v>
      </c>
    </row>
    <row r="391" spans="1:2" x14ac:dyDescent="0.5">
      <c r="A391">
        <v>527.3380126953125</v>
      </c>
      <c r="B391">
        <v>503.70001220703125</v>
      </c>
    </row>
    <row r="392" spans="1:2" x14ac:dyDescent="0.5">
      <c r="A392">
        <v>527.3480224609375</v>
      </c>
      <c r="B392">
        <v>733.20001220703125</v>
      </c>
    </row>
    <row r="393" spans="1:2" x14ac:dyDescent="0.5">
      <c r="A393">
        <v>527.35797119140625</v>
      </c>
      <c r="B393">
        <v>993.5</v>
      </c>
    </row>
    <row r="394" spans="1:2" x14ac:dyDescent="0.5">
      <c r="A394">
        <v>527.36798095703125</v>
      </c>
      <c r="B394">
        <v>775.5</v>
      </c>
    </row>
    <row r="395" spans="1:2" x14ac:dyDescent="0.5">
      <c r="A395">
        <v>527.37799072265625</v>
      </c>
      <c r="B395">
        <v>384.20001220703125</v>
      </c>
    </row>
    <row r="396" spans="1:2" x14ac:dyDescent="0.5">
      <c r="A396">
        <v>527.38800048828125</v>
      </c>
      <c r="B396">
        <v>258.29998779296875</v>
      </c>
    </row>
    <row r="397" spans="1:2" x14ac:dyDescent="0.5">
      <c r="A397">
        <v>527.39801025390625</v>
      </c>
      <c r="B397">
        <v>343.5</v>
      </c>
    </row>
    <row r="398" spans="1:2" x14ac:dyDescent="0.5">
      <c r="A398">
        <v>527.40802001953125</v>
      </c>
      <c r="B398">
        <v>925.79998779296875</v>
      </c>
    </row>
    <row r="399" spans="1:2" x14ac:dyDescent="0.5">
      <c r="A399">
        <v>527.41802978515625</v>
      </c>
      <c r="B399">
        <v>1426</v>
      </c>
    </row>
    <row r="400" spans="1:2" x14ac:dyDescent="0.5">
      <c r="A400">
        <v>527.427978515625</v>
      </c>
      <c r="B400">
        <v>914</v>
      </c>
    </row>
    <row r="401" spans="1:2" x14ac:dyDescent="0.5">
      <c r="A401">
        <v>527.43798828125</v>
      </c>
      <c r="B401">
        <v>266.5</v>
      </c>
    </row>
    <row r="402" spans="1:2" x14ac:dyDescent="0.5">
      <c r="A402">
        <v>527.447998046875</v>
      </c>
      <c r="B402">
        <v>143.5</v>
      </c>
    </row>
    <row r="403" spans="1:2" x14ac:dyDescent="0.5">
      <c r="A403">
        <v>527.4580078125</v>
      </c>
      <c r="B403">
        <v>142.5</v>
      </c>
    </row>
    <row r="404" spans="1:2" x14ac:dyDescent="0.5">
      <c r="A404">
        <v>527.468017578125</v>
      </c>
      <c r="B404">
        <v>192.80000305175781</v>
      </c>
    </row>
    <row r="405" spans="1:2" x14ac:dyDescent="0.5">
      <c r="A405">
        <v>527.47802734375</v>
      </c>
      <c r="B405">
        <v>343.79998779296875</v>
      </c>
    </row>
    <row r="406" spans="1:2" x14ac:dyDescent="0.5">
      <c r="A406">
        <v>527.48797607421875</v>
      </c>
      <c r="B406">
        <v>395.5</v>
      </c>
    </row>
    <row r="407" spans="1:2" x14ac:dyDescent="0.5">
      <c r="A407">
        <v>527.49798583984375</v>
      </c>
      <c r="B407">
        <v>257.5</v>
      </c>
    </row>
    <row r="408" spans="1:2" x14ac:dyDescent="0.5">
      <c r="A408">
        <v>527.50799560546875</v>
      </c>
      <c r="B408">
        <v>152</v>
      </c>
    </row>
    <row r="409" spans="1:2" x14ac:dyDescent="0.5">
      <c r="A409">
        <v>527.51800537109375</v>
      </c>
      <c r="B409">
        <v>123.80000305175781</v>
      </c>
    </row>
    <row r="410" spans="1:2" x14ac:dyDescent="0.5">
      <c r="A410">
        <v>527.52801513671875</v>
      </c>
      <c r="B410">
        <v>84</v>
      </c>
    </row>
    <row r="411" spans="1:2" x14ac:dyDescent="0.5">
      <c r="A411">
        <v>527.53802490234375</v>
      </c>
      <c r="B411">
        <v>115.30000305175781</v>
      </c>
    </row>
    <row r="412" spans="1:2" x14ac:dyDescent="0.5">
      <c r="A412">
        <v>527.5479736328125</v>
      </c>
      <c r="B412">
        <v>187.5</v>
      </c>
    </row>
    <row r="413" spans="1:2" x14ac:dyDescent="0.5">
      <c r="A413">
        <v>527.5579833984375</v>
      </c>
      <c r="B413">
        <v>163</v>
      </c>
    </row>
    <row r="414" spans="1:2" x14ac:dyDescent="0.5">
      <c r="A414">
        <v>527.5679931640625</v>
      </c>
      <c r="B414">
        <v>110.30000305175781</v>
      </c>
    </row>
    <row r="415" spans="1:2" x14ac:dyDescent="0.5">
      <c r="A415">
        <v>527.5780029296875</v>
      </c>
      <c r="B415">
        <v>119.19999694824219</v>
      </c>
    </row>
    <row r="416" spans="1:2" x14ac:dyDescent="0.5">
      <c r="A416">
        <v>527.5880126953125</v>
      </c>
      <c r="B416">
        <v>147.19999694824219</v>
      </c>
    </row>
    <row r="417" spans="1:2" x14ac:dyDescent="0.5">
      <c r="A417">
        <v>527.5980224609375</v>
      </c>
      <c r="B417">
        <v>161</v>
      </c>
    </row>
    <row r="418" spans="1:2" x14ac:dyDescent="0.5">
      <c r="A418">
        <v>527.60797119140625</v>
      </c>
      <c r="B418">
        <v>145</v>
      </c>
    </row>
    <row r="419" spans="1:2" x14ac:dyDescent="0.5">
      <c r="A419">
        <v>527.61798095703125</v>
      </c>
      <c r="B419">
        <v>132.30000305175781</v>
      </c>
    </row>
    <row r="420" spans="1:2" x14ac:dyDescent="0.5">
      <c r="A420">
        <v>527.62799072265625</v>
      </c>
      <c r="B420">
        <v>144.80000305175781</v>
      </c>
    </row>
    <row r="421" spans="1:2" x14ac:dyDescent="0.5">
      <c r="A421">
        <v>527.63800048828125</v>
      </c>
      <c r="B421">
        <v>114.80000305175781</v>
      </c>
    </row>
    <row r="422" spans="1:2" x14ac:dyDescent="0.5">
      <c r="A422">
        <v>527.64801025390625</v>
      </c>
      <c r="B422">
        <v>73.75</v>
      </c>
    </row>
    <row r="423" spans="1:2" x14ac:dyDescent="0.5">
      <c r="A423">
        <v>527.65899658203125</v>
      </c>
      <c r="B423">
        <v>101.80000305175781</v>
      </c>
    </row>
    <row r="424" spans="1:2" x14ac:dyDescent="0.5">
      <c r="A424">
        <v>527.66900634765625</v>
      </c>
      <c r="B424">
        <v>160.69999694824219</v>
      </c>
    </row>
    <row r="425" spans="1:2" x14ac:dyDescent="0.5">
      <c r="A425">
        <v>527.67901611328125</v>
      </c>
      <c r="B425">
        <v>163.5</v>
      </c>
    </row>
    <row r="426" spans="1:2" x14ac:dyDescent="0.5">
      <c r="A426">
        <v>527.68902587890625</v>
      </c>
      <c r="B426">
        <v>109.5</v>
      </c>
    </row>
    <row r="427" spans="1:2" x14ac:dyDescent="0.5">
      <c r="A427">
        <v>527.698974609375</v>
      </c>
      <c r="B427">
        <v>141</v>
      </c>
    </row>
    <row r="428" spans="1:2" x14ac:dyDescent="0.5">
      <c r="A428">
        <v>527.708984375</v>
      </c>
      <c r="B428">
        <v>251.5</v>
      </c>
    </row>
    <row r="429" spans="1:2" x14ac:dyDescent="0.5">
      <c r="A429">
        <v>527.718994140625</v>
      </c>
      <c r="B429">
        <v>267.5</v>
      </c>
    </row>
    <row r="430" spans="1:2" x14ac:dyDescent="0.5">
      <c r="A430">
        <v>527.72900390625</v>
      </c>
      <c r="B430">
        <v>235</v>
      </c>
    </row>
    <row r="431" spans="1:2" x14ac:dyDescent="0.5">
      <c r="A431">
        <v>527.739013671875</v>
      </c>
      <c r="B431">
        <v>244</v>
      </c>
    </row>
    <row r="432" spans="1:2" x14ac:dyDescent="0.5">
      <c r="A432">
        <v>527.7490234375</v>
      </c>
      <c r="B432">
        <v>330.5</v>
      </c>
    </row>
    <row r="433" spans="1:2" x14ac:dyDescent="0.5">
      <c r="A433">
        <v>527.75897216796875</v>
      </c>
      <c r="B433">
        <v>955.5</v>
      </c>
    </row>
    <row r="434" spans="1:2" x14ac:dyDescent="0.5">
      <c r="A434">
        <v>527.76898193359375</v>
      </c>
      <c r="B434">
        <v>4819</v>
      </c>
    </row>
    <row r="435" spans="1:2" x14ac:dyDescent="0.5">
      <c r="A435">
        <v>527.77899169921875</v>
      </c>
      <c r="B435">
        <v>21020</v>
      </c>
    </row>
    <row r="436" spans="1:2" x14ac:dyDescent="0.5">
      <c r="A436">
        <v>527.78900146484375</v>
      </c>
      <c r="B436">
        <v>45760</v>
      </c>
    </row>
    <row r="437" spans="1:2" x14ac:dyDescent="0.5">
      <c r="A437">
        <v>527.79901123046875</v>
      </c>
      <c r="B437">
        <v>49830</v>
      </c>
    </row>
    <row r="438" spans="1:2" x14ac:dyDescent="0.5">
      <c r="A438">
        <v>527.80902099609375</v>
      </c>
      <c r="B438">
        <v>27770</v>
      </c>
    </row>
    <row r="439" spans="1:2" x14ac:dyDescent="0.5">
      <c r="A439">
        <v>527.8189697265625</v>
      </c>
      <c r="B439">
        <v>7923</v>
      </c>
    </row>
    <row r="440" spans="1:2" x14ac:dyDescent="0.5">
      <c r="A440">
        <v>527.8289794921875</v>
      </c>
      <c r="B440">
        <v>1460</v>
      </c>
    </row>
    <row r="441" spans="1:2" x14ac:dyDescent="0.5">
      <c r="A441">
        <v>527.8389892578125</v>
      </c>
      <c r="B441">
        <v>498.70001220703125</v>
      </c>
    </row>
    <row r="442" spans="1:2" x14ac:dyDescent="0.5">
      <c r="A442">
        <v>527.8489990234375</v>
      </c>
      <c r="B442">
        <v>476.29998779296875</v>
      </c>
    </row>
    <row r="443" spans="1:2" x14ac:dyDescent="0.5">
      <c r="A443">
        <v>527.8590087890625</v>
      </c>
      <c r="B443">
        <v>449.20001220703125</v>
      </c>
    </row>
    <row r="444" spans="1:2" x14ac:dyDescent="0.5">
      <c r="A444">
        <v>527.8690185546875</v>
      </c>
      <c r="B444">
        <v>260.5</v>
      </c>
    </row>
    <row r="445" spans="1:2" x14ac:dyDescent="0.5">
      <c r="A445">
        <v>527.8790283203125</v>
      </c>
      <c r="B445">
        <v>115.5</v>
      </c>
    </row>
    <row r="446" spans="1:2" x14ac:dyDescent="0.5">
      <c r="A446">
        <v>527.88897705078125</v>
      </c>
      <c r="B446">
        <v>148.19999694824219</v>
      </c>
    </row>
    <row r="447" spans="1:2" x14ac:dyDescent="0.5">
      <c r="A447">
        <v>527.89898681640625</v>
      </c>
      <c r="B447">
        <v>234</v>
      </c>
    </row>
    <row r="448" spans="1:2" x14ac:dyDescent="0.5">
      <c r="A448">
        <v>527.90899658203125</v>
      </c>
      <c r="B448">
        <v>295.79998779296875</v>
      </c>
    </row>
    <row r="449" spans="1:2" x14ac:dyDescent="0.5">
      <c r="A449">
        <v>527.91900634765625</v>
      </c>
      <c r="B449">
        <v>312.70001220703125</v>
      </c>
    </row>
    <row r="450" spans="1:2" x14ac:dyDescent="0.5">
      <c r="A450">
        <v>527.92901611328125</v>
      </c>
      <c r="B450">
        <v>246.69999694824219</v>
      </c>
    </row>
    <row r="451" spans="1:2" x14ac:dyDescent="0.5">
      <c r="A451">
        <v>527.93902587890625</v>
      </c>
      <c r="B451">
        <v>128.5</v>
      </c>
    </row>
    <row r="452" spans="1:2" x14ac:dyDescent="0.5">
      <c r="A452">
        <v>527.948974609375</v>
      </c>
      <c r="B452">
        <v>45.75</v>
      </c>
    </row>
    <row r="453" spans="1:2" x14ac:dyDescent="0.5">
      <c r="A453">
        <v>527.958984375</v>
      </c>
      <c r="B453">
        <v>53</v>
      </c>
    </row>
    <row r="454" spans="1:2" x14ac:dyDescent="0.5">
      <c r="A454">
        <v>527.969970703125</v>
      </c>
      <c r="B454">
        <v>96.5</v>
      </c>
    </row>
    <row r="455" spans="1:2" x14ac:dyDescent="0.5">
      <c r="A455">
        <v>527.97998046875</v>
      </c>
      <c r="B455">
        <v>110</v>
      </c>
    </row>
    <row r="456" spans="1:2" x14ac:dyDescent="0.5">
      <c r="A456">
        <v>527.989990234375</v>
      </c>
      <c r="B456">
        <v>154.80000305175781</v>
      </c>
    </row>
    <row r="457" spans="1:2" x14ac:dyDescent="0.5">
      <c r="A457">
        <v>528</v>
      </c>
      <c r="B457">
        <v>201.5</v>
      </c>
    </row>
    <row r="458" spans="1:2" x14ac:dyDescent="0.5">
      <c r="A458">
        <v>528.010009765625</v>
      </c>
      <c r="B458">
        <v>173.80000305175781</v>
      </c>
    </row>
    <row r="459" spans="1:2" x14ac:dyDescent="0.5">
      <c r="A459">
        <v>528.02001953125</v>
      </c>
      <c r="B459">
        <v>123.5</v>
      </c>
    </row>
    <row r="460" spans="1:2" x14ac:dyDescent="0.5">
      <c r="A460">
        <v>528.030029296875</v>
      </c>
      <c r="B460">
        <v>91.25</v>
      </c>
    </row>
    <row r="461" spans="1:2" x14ac:dyDescent="0.5">
      <c r="A461">
        <v>528.03997802734375</v>
      </c>
      <c r="B461">
        <v>113.5</v>
      </c>
    </row>
    <row r="462" spans="1:2" x14ac:dyDescent="0.5">
      <c r="A462">
        <v>528.04998779296875</v>
      </c>
      <c r="B462">
        <v>137.69999694824219</v>
      </c>
    </row>
    <row r="463" spans="1:2" x14ac:dyDescent="0.5">
      <c r="A463">
        <v>528.05999755859375</v>
      </c>
      <c r="B463">
        <v>89.25</v>
      </c>
    </row>
    <row r="464" spans="1:2" x14ac:dyDescent="0.5">
      <c r="A464">
        <v>528.07000732421875</v>
      </c>
      <c r="B464">
        <v>57.5</v>
      </c>
    </row>
    <row r="465" spans="1:2" x14ac:dyDescent="0.5">
      <c r="A465">
        <v>528.08001708984375</v>
      </c>
      <c r="B465">
        <v>81.5</v>
      </c>
    </row>
    <row r="466" spans="1:2" x14ac:dyDescent="0.5">
      <c r="A466">
        <v>528.09002685546875</v>
      </c>
      <c r="B466">
        <v>108.30000305175781</v>
      </c>
    </row>
    <row r="467" spans="1:2" x14ac:dyDescent="0.5">
      <c r="A467">
        <v>528.0999755859375</v>
      </c>
      <c r="B467">
        <v>127.30000305175781</v>
      </c>
    </row>
    <row r="468" spans="1:2" x14ac:dyDescent="0.5">
      <c r="A468">
        <v>528.1099853515625</v>
      </c>
      <c r="B468">
        <v>114.5</v>
      </c>
    </row>
    <row r="469" spans="1:2" x14ac:dyDescent="0.5">
      <c r="A469">
        <v>528.1199951171875</v>
      </c>
      <c r="B469">
        <v>86.25</v>
      </c>
    </row>
    <row r="470" spans="1:2" x14ac:dyDescent="0.5">
      <c r="A470">
        <v>528.1300048828125</v>
      </c>
      <c r="B470">
        <v>84.5</v>
      </c>
    </row>
    <row r="471" spans="1:2" x14ac:dyDescent="0.5">
      <c r="A471">
        <v>528.1400146484375</v>
      </c>
      <c r="B471">
        <v>70.5</v>
      </c>
    </row>
    <row r="472" spans="1:2" x14ac:dyDescent="0.5">
      <c r="A472">
        <v>528.1500244140625</v>
      </c>
      <c r="B472">
        <v>37.5</v>
      </c>
    </row>
    <row r="473" spans="1:2" x14ac:dyDescent="0.5">
      <c r="A473">
        <v>528.15997314453125</v>
      </c>
      <c r="B473">
        <v>24.5</v>
      </c>
    </row>
    <row r="474" spans="1:2" x14ac:dyDescent="0.5">
      <c r="A474">
        <v>528.16998291015625</v>
      </c>
      <c r="B474">
        <v>31.25</v>
      </c>
    </row>
    <row r="475" spans="1:2" x14ac:dyDescent="0.5">
      <c r="A475">
        <v>528.17999267578125</v>
      </c>
      <c r="B475">
        <v>34</v>
      </c>
    </row>
    <row r="476" spans="1:2" x14ac:dyDescent="0.5">
      <c r="A476">
        <v>528.19000244140625</v>
      </c>
      <c r="B476">
        <v>34</v>
      </c>
    </row>
    <row r="477" spans="1:2" x14ac:dyDescent="0.5">
      <c r="A477">
        <v>528.20001220703125</v>
      </c>
      <c r="B477">
        <v>45</v>
      </c>
    </row>
    <row r="478" spans="1:2" x14ac:dyDescent="0.5">
      <c r="A478">
        <v>528.21002197265625</v>
      </c>
      <c r="B478">
        <v>71.75</v>
      </c>
    </row>
    <row r="479" spans="1:2" x14ac:dyDescent="0.5">
      <c r="A479">
        <v>528.219970703125</v>
      </c>
      <c r="B479">
        <v>80.75</v>
      </c>
    </row>
    <row r="480" spans="1:2" x14ac:dyDescent="0.5">
      <c r="A480">
        <v>528.22998046875</v>
      </c>
      <c r="B480">
        <v>63.25</v>
      </c>
    </row>
    <row r="481" spans="1:2" x14ac:dyDescent="0.5">
      <c r="A481">
        <v>528.239990234375</v>
      </c>
      <c r="B481">
        <v>106.69999694824219</v>
      </c>
    </row>
    <row r="482" spans="1:2" x14ac:dyDescent="0.5">
      <c r="A482">
        <v>528.25</v>
      </c>
      <c r="B482">
        <v>225.5</v>
      </c>
    </row>
    <row r="483" spans="1:2" x14ac:dyDescent="0.5">
      <c r="A483">
        <v>528.260009765625</v>
      </c>
      <c r="B483">
        <v>541.5</v>
      </c>
    </row>
    <row r="484" spans="1:2" x14ac:dyDescent="0.5">
      <c r="A484">
        <v>528.27099609375</v>
      </c>
      <c r="B484">
        <v>2056</v>
      </c>
    </row>
    <row r="485" spans="1:2" x14ac:dyDescent="0.5">
      <c r="A485">
        <v>528.281005859375</v>
      </c>
      <c r="B485">
        <v>6678</v>
      </c>
    </row>
    <row r="486" spans="1:2" x14ac:dyDescent="0.5">
      <c r="A486">
        <v>528.291015625</v>
      </c>
      <c r="B486">
        <v>12770</v>
      </c>
    </row>
    <row r="487" spans="1:2" x14ac:dyDescent="0.5">
      <c r="A487">
        <v>528.301025390625</v>
      </c>
      <c r="B487">
        <v>13830</v>
      </c>
    </row>
    <row r="488" spans="1:2" x14ac:dyDescent="0.5">
      <c r="A488">
        <v>528.31097412109375</v>
      </c>
      <c r="B488">
        <v>8555</v>
      </c>
    </row>
    <row r="489" spans="1:2" x14ac:dyDescent="0.5">
      <c r="A489">
        <v>528.32098388671875</v>
      </c>
      <c r="B489">
        <v>3111</v>
      </c>
    </row>
    <row r="490" spans="1:2" x14ac:dyDescent="0.5">
      <c r="A490">
        <v>528.33099365234375</v>
      </c>
      <c r="B490">
        <v>829.5</v>
      </c>
    </row>
    <row r="491" spans="1:2" x14ac:dyDescent="0.5">
      <c r="A491">
        <v>528.34100341796875</v>
      </c>
      <c r="B491">
        <v>285</v>
      </c>
    </row>
    <row r="492" spans="1:2" x14ac:dyDescent="0.5">
      <c r="A492">
        <v>528.35101318359375</v>
      </c>
      <c r="B492">
        <v>180.30000305175781</v>
      </c>
    </row>
    <row r="493" spans="1:2" x14ac:dyDescent="0.5">
      <c r="A493">
        <v>528.36102294921875</v>
      </c>
      <c r="B493">
        <v>147.19999694824219</v>
      </c>
    </row>
    <row r="494" spans="1:2" x14ac:dyDescent="0.5">
      <c r="A494">
        <v>528.3709716796875</v>
      </c>
      <c r="B494">
        <v>90.5</v>
      </c>
    </row>
    <row r="495" spans="1:2" x14ac:dyDescent="0.5">
      <c r="A495">
        <v>528.3809814453125</v>
      </c>
      <c r="B495">
        <v>52.5</v>
      </c>
    </row>
    <row r="496" spans="1:2" x14ac:dyDescent="0.5">
      <c r="A496">
        <v>528.3909912109375</v>
      </c>
      <c r="B496">
        <v>44.75</v>
      </c>
    </row>
    <row r="497" spans="1:2" x14ac:dyDescent="0.5">
      <c r="A497">
        <v>528.4010009765625</v>
      </c>
      <c r="B497">
        <v>54.5</v>
      </c>
    </row>
    <row r="498" spans="1:2" x14ac:dyDescent="0.5">
      <c r="A498">
        <v>528.4110107421875</v>
      </c>
      <c r="B498">
        <v>68.25</v>
      </c>
    </row>
    <row r="499" spans="1:2" x14ac:dyDescent="0.5">
      <c r="A499">
        <v>528.4210205078125</v>
      </c>
      <c r="B499">
        <v>69.75</v>
      </c>
    </row>
    <row r="500" spans="1:2" x14ac:dyDescent="0.5">
      <c r="A500">
        <v>528.4310302734375</v>
      </c>
      <c r="B500">
        <v>56</v>
      </c>
    </row>
    <row r="501" spans="1:2" x14ac:dyDescent="0.5">
      <c r="A501">
        <v>528.44097900390625</v>
      </c>
      <c r="B501">
        <v>62</v>
      </c>
    </row>
    <row r="502" spans="1:2" x14ac:dyDescent="0.5">
      <c r="A502">
        <v>528.45098876953125</v>
      </c>
      <c r="B502">
        <v>73.5</v>
      </c>
    </row>
    <row r="503" spans="1:2" x14ac:dyDescent="0.5">
      <c r="A503">
        <v>528.46099853515625</v>
      </c>
      <c r="B503">
        <v>83.5</v>
      </c>
    </row>
    <row r="504" spans="1:2" x14ac:dyDescent="0.5">
      <c r="A504">
        <v>528.47100830078125</v>
      </c>
      <c r="B504">
        <v>97</v>
      </c>
    </row>
    <row r="505" spans="1:2" x14ac:dyDescent="0.5">
      <c r="A505">
        <v>528.48101806640625</v>
      </c>
      <c r="B505">
        <v>91.25</v>
      </c>
    </row>
    <row r="506" spans="1:2" x14ac:dyDescent="0.5">
      <c r="A506">
        <v>528.49102783203125</v>
      </c>
      <c r="B506">
        <v>84.25</v>
      </c>
    </row>
    <row r="507" spans="1:2" x14ac:dyDescent="0.5">
      <c r="A507">
        <v>528.5009765625</v>
      </c>
      <c r="B507">
        <v>73.25</v>
      </c>
    </row>
    <row r="508" spans="1:2" x14ac:dyDescent="0.5">
      <c r="A508">
        <v>528.510986328125</v>
      </c>
      <c r="B508">
        <v>54.25</v>
      </c>
    </row>
    <row r="509" spans="1:2" x14ac:dyDescent="0.5">
      <c r="A509">
        <v>528.52099609375</v>
      </c>
      <c r="B509">
        <v>32</v>
      </c>
    </row>
    <row r="510" spans="1:2" x14ac:dyDescent="0.5">
      <c r="A510">
        <v>528.531005859375</v>
      </c>
      <c r="B510">
        <v>19</v>
      </c>
    </row>
    <row r="511" spans="1:2" x14ac:dyDescent="0.5">
      <c r="A511">
        <v>528.541015625</v>
      </c>
      <c r="B511">
        <v>26.5</v>
      </c>
    </row>
    <row r="512" spans="1:2" x14ac:dyDescent="0.5">
      <c r="A512">
        <v>528.552001953125</v>
      </c>
      <c r="B512">
        <v>40</v>
      </c>
    </row>
    <row r="513" spans="1:2" x14ac:dyDescent="0.5">
      <c r="A513">
        <v>528.56201171875</v>
      </c>
      <c r="B513">
        <v>56</v>
      </c>
    </row>
    <row r="514" spans="1:2" x14ac:dyDescent="0.5">
      <c r="A514">
        <v>528.572021484375</v>
      </c>
      <c r="B514">
        <v>48</v>
      </c>
    </row>
    <row r="515" spans="1:2" x14ac:dyDescent="0.5">
      <c r="A515">
        <v>528.58197021484375</v>
      </c>
      <c r="B515">
        <v>33.5</v>
      </c>
    </row>
    <row r="516" spans="1:2" x14ac:dyDescent="0.5">
      <c r="A516">
        <v>528.59197998046875</v>
      </c>
      <c r="B516">
        <v>67.75</v>
      </c>
    </row>
    <row r="517" spans="1:2" x14ac:dyDescent="0.5">
      <c r="A517">
        <v>528.60198974609375</v>
      </c>
      <c r="B517">
        <v>108</v>
      </c>
    </row>
    <row r="518" spans="1:2" x14ac:dyDescent="0.5">
      <c r="A518">
        <v>528.61199951171875</v>
      </c>
      <c r="B518">
        <v>97.5</v>
      </c>
    </row>
    <row r="519" spans="1:2" x14ac:dyDescent="0.5">
      <c r="A519">
        <v>528.62200927734375</v>
      </c>
      <c r="B519">
        <v>75.75</v>
      </c>
    </row>
    <row r="520" spans="1:2" x14ac:dyDescent="0.5">
      <c r="A520">
        <v>528.63201904296875</v>
      </c>
      <c r="B520">
        <v>68.75</v>
      </c>
    </row>
    <row r="521" spans="1:2" x14ac:dyDescent="0.5">
      <c r="A521">
        <v>528.64202880859375</v>
      </c>
      <c r="B521">
        <v>44</v>
      </c>
    </row>
    <row r="522" spans="1:2" x14ac:dyDescent="0.5">
      <c r="A522">
        <v>528.6519775390625</v>
      </c>
      <c r="B522">
        <v>23.25</v>
      </c>
    </row>
    <row r="523" spans="1:2" x14ac:dyDescent="0.5">
      <c r="A523">
        <v>528.6619873046875</v>
      </c>
      <c r="B523">
        <v>30.75</v>
      </c>
    </row>
    <row r="524" spans="1:2" x14ac:dyDescent="0.5">
      <c r="A524">
        <v>528.6719970703125</v>
      </c>
      <c r="B524">
        <v>39.75</v>
      </c>
    </row>
    <row r="525" spans="1:2" x14ac:dyDescent="0.5">
      <c r="A525">
        <v>528.6820068359375</v>
      </c>
      <c r="B525">
        <v>49.5</v>
      </c>
    </row>
    <row r="526" spans="1:2" x14ac:dyDescent="0.5">
      <c r="A526">
        <v>528.6920166015625</v>
      </c>
      <c r="B526">
        <v>51.25</v>
      </c>
    </row>
    <row r="527" spans="1:2" x14ac:dyDescent="0.5">
      <c r="A527">
        <v>528.7020263671875</v>
      </c>
      <c r="B527">
        <v>51.25</v>
      </c>
    </row>
    <row r="528" spans="1:2" x14ac:dyDescent="0.5">
      <c r="A528">
        <v>528.71197509765625</v>
      </c>
      <c r="B528">
        <v>99.25</v>
      </c>
    </row>
    <row r="529" spans="1:2" x14ac:dyDescent="0.5">
      <c r="A529">
        <v>528.72198486328125</v>
      </c>
      <c r="B529">
        <v>139</v>
      </c>
    </row>
    <row r="530" spans="1:2" x14ac:dyDescent="0.5">
      <c r="A530">
        <v>528.73199462890625</v>
      </c>
      <c r="B530">
        <v>118</v>
      </c>
    </row>
    <row r="531" spans="1:2" x14ac:dyDescent="0.5">
      <c r="A531">
        <v>528.74200439453125</v>
      </c>
      <c r="B531">
        <v>136.5</v>
      </c>
    </row>
    <row r="532" spans="1:2" x14ac:dyDescent="0.5">
      <c r="A532">
        <v>528.75201416015625</v>
      </c>
      <c r="B532">
        <v>258.29998779296875</v>
      </c>
    </row>
    <row r="533" spans="1:2" x14ac:dyDescent="0.5">
      <c r="A533">
        <v>528.76202392578125</v>
      </c>
      <c r="B533">
        <v>422.5</v>
      </c>
    </row>
    <row r="534" spans="1:2" x14ac:dyDescent="0.5">
      <c r="A534">
        <v>528.77197265625</v>
      </c>
      <c r="B534">
        <v>767.29998779296875</v>
      </c>
    </row>
    <row r="535" spans="1:2" x14ac:dyDescent="0.5">
      <c r="A535">
        <v>528.781982421875</v>
      </c>
      <c r="B535">
        <v>1918</v>
      </c>
    </row>
    <row r="536" spans="1:2" x14ac:dyDescent="0.5">
      <c r="A536">
        <v>528.7919921875</v>
      </c>
      <c r="B536">
        <v>3637</v>
      </c>
    </row>
    <row r="537" spans="1:2" x14ac:dyDescent="0.5">
      <c r="A537">
        <v>528.802001953125</v>
      </c>
      <c r="B537">
        <v>3951</v>
      </c>
    </row>
    <row r="538" spans="1:2" x14ac:dyDescent="0.5">
      <c r="A538">
        <v>528.81201171875</v>
      </c>
      <c r="B538">
        <v>2444</v>
      </c>
    </row>
    <row r="539" spans="1:2" x14ac:dyDescent="0.5">
      <c r="A539">
        <v>528.822998046875</v>
      </c>
      <c r="B539">
        <v>1060</v>
      </c>
    </row>
    <row r="540" spans="1:2" x14ac:dyDescent="0.5">
      <c r="A540">
        <v>528.8330078125</v>
      </c>
      <c r="B540">
        <v>528.70001220703125</v>
      </c>
    </row>
    <row r="541" spans="1:2" x14ac:dyDescent="0.5">
      <c r="A541">
        <v>528.843017578125</v>
      </c>
      <c r="B541">
        <v>363.5</v>
      </c>
    </row>
    <row r="542" spans="1:2" x14ac:dyDescent="0.5">
      <c r="A542">
        <v>528.85302734375</v>
      </c>
      <c r="B542">
        <v>298.20001220703125</v>
      </c>
    </row>
    <row r="543" spans="1:2" x14ac:dyDescent="0.5">
      <c r="A543">
        <v>528.86297607421875</v>
      </c>
      <c r="B543">
        <v>229</v>
      </c>
    </row>
    <row r="544" spans="1:2" x14ac:dyDescent="0.5">
      <c r="A544">
        <v>528.87298583984375</v>
      </c>
      <c r="B544">
        <v>185.5</v>
      </c>
    </row>
    <row r="545" spans="1:2" x14ac:dyDescent="0.5">
      <c r="A545">
        <v>528.88299560546875</v>
      </c>
      <c r="B545">
        <v>192</v>
      </c>
    </row>
    <row r="546" spans="1:2" x14ac:dyDescent="0.5">
      <c r="A546">
        <v>528.89300537109375</v>
      </c>
      <c r="B546">
        <v>171</v>
      </c>
    </row>
    <row r="547" spans="1:2" x14ac:dyDescent="0.5">
      <c r="A547">
        <v>528.90301513671875</v>
      </c>
      <c r="B547">
        <v>99.25</v>
      </c>
    </row>
    <row r="548" spans="1:2" x14ac:dyDescent="0.5">
      <c r="A548">
        <v>528.91302490234375</v>
      </c>
      <c r="B548">
        <v>67.5</v>
      </c>
    </row>
    <row r="549" spans="1:2" x14ac:dyDescent="0.5">
      <c r="A549">
        <v>528.9229736328125</v>
      </c>
      <c r="B549">
        <v>103</v>
      </c>
    </row>
    <row r="550" spans="1:2" x14ac:dyDescent="0.5">
      <c r="A550">
        <v>528.9329833984375</v>
      </c>
      <c r="B550">
        <v>123.5</v>
      </c>
    </row>
    <row r="551" spans="1:2" x14ac:dyDescent="0.5">
      <c r="A551">
        <v>528.9429931640625</v>
      </c>
      <c r="B551">
        <v>80.75</v>
      </c>
    </row>
    <row r="552" spans="1:2" x14ac:dyDescent="0.5">
      <c r="A552">
        <v>528.9530029296875</v>
      </c>
      <c r="B552">
        <v>56.75</v>
      </c>
    </row>
    <row r="553" spans="1:2" x14ac:dyDescent="0.5">
      <c r="A553">
        <v>528.9630126953125</v>
      </c>
      <c r="B553">
        <v>64.75</v>
      </c>
    </row>
    <row r="554" spans="1:2" x14ac:dyDescent="0.5">
      <c r="A554">
        <v>528.9730224609375</v>
      </c>
      <c r="B554">
        <v>78.25</v>
      </c>
    </row>
    <row r="555" spans="1:2" x14ac:dyDescent="0.5">
      <c r="A555">
        <v>528.98297119140625</v>
      </c>
      <c r="B555">
        <v>111.30000305175781</v>
      </c>
    </row>
    <row r="556" spans="1:2" x14ac:dyDescent="0.5">
      <c r="A556">
        <v>528.99298095703125</v>
      </c>
      <c r="B556">
        <v>117.80000305175781</v>
      </c>
    </row>
    <row r="557" spans="1:2" x14ac:dyDescent="0.5">
      <c r="A557">
        <v>529.00299072265625</v>
      </c>
      <c r="B557">
        <v>86.75</v>
      </c>
    </row>
    <row r="558" spans="1:2" x14ac:dyDescent="0.5">
      <c r="A558">
        <v>529.01300048828125</v>
      </c>
      <c r="B558">
        <v>70</v>
      </c>
    </row>
    <row r="559" spans="1:2" x14ac:dyDescent="0.5">
      <c r="A559">
        <v>529.02301025390625</v>
      </c>
      <c r="B559">
        <v>86</v>
      </c>
    </row>
    <row r="560" spans="1:2" x14ac:dyDescent="0.5">
      <c r="A560">
        <v>529.03302001953125</v>
      </c>
      <c r="B560">
        <v>89</v>
      </c>
    </row>
    <row r="561" spans="1:2" x14ac:dyDescent="0.5">
      <c r="A561">
        <v>529.04302978515625</v>
      </c>
      <c r="B561">
        <v>58.5</v>
      </c>
    </row>
    <row r="562" spans="1:2" x14ac:dyDescent="0.5">
      <c r="A562">
        <v>529.052978515625</v>
      </c>
      <c r="B562">
        <v>39.75</v>
      </c>
    </row>
    <row r="563" spans="1:2" x14ac:dyDescent="0.5">
      <c r="A563">
        <v>529.06298828125</v>
      </c>
      <c r="B563">
        <v>56.75</v>
      </c>
    </row>
    <row r="564" spans="1:2" x14ac:dyDescent="0.5">
      <c r="A564">
        <v>529.072998046875</v>
      </c>
      <c r="B564">
        <v>61.75</v>
      </c>
    </row>
    <row r="565" spans="1:2" x14ac:dyDescent="0.5">
      <c r="A565">
        <v>529.0830078125</v>
      </c>
      <c r="B565">
        <v>34.25</v>
      </c>
    </row>
    <row r="566" spans="1:2" x14ac:dyDescent="0.5">
      <c r="A566">
        <v>529.093994140625</v>
      </c>
      <c r="B566">
        <v>27.25</v>
      </c>
    </row>
    <row r="567" spans="1:2" x14ac:dyDescent="0.5">
      <c r="A567">
        <v>529.10400390625</v>
      </c>
      <c r="B567">
        <v>38.5</v>
      </c>
    </row>
    <row r="568" spans="1:2" x14ac:dyDescent="0.5">
      <c r="A568">
        <v>529.114013671875</v>
      </c>
      <c r="B568">
        <v>35.25</v>
      </c>
    </row>
    <row r="569" spans="1:2" x14ac:dyDescent="0.5">
      <c r="A569">
        <v>529.1240234375</v>
      </c>
      <c r="B569">
        <v>21</v>
      </c>
    </row>
    <row r="570" spans="1:2" x14ac:dyDescent="0.5">
      <c r="A570">
        <v>529.13397216796875</v>
      </c>
      <c r="B570">
        <v>8.5</v>
      </c>
    </row>
    <row r="571" spans="1:2" x14ac:dyDescent="0.5">
      <c r="A571">
        <v>529.14398193359375</v>
      </c>
      <c r="B571">
        <v>17.25</v>
      </c>
    </row>
    <row r="572" spans="1:2" x14ac:dyDescent="0.5">
      <c r="A572">
        <v>529.15399169921875</v>
      </c>
      <c r="B572">
        <v>30</v>
      </c>
    </row>
    <row r="573" spans="1:2" x14ac:dyDescent="0.5">
      <c r="A573">
        <v>529.16400146484375</v>
      </c>
      <c r="B573">
        <v>22.25</v>
      </c>
    </row>
    <row r="574" spans="1:2" x14ac:dyDescent="0.5">
      <c r="A574">
        <v>529.17401123046875</v>
      </c>
      <c r="B574">
        <v>15.75</v>
      </c>
    </row>
    <row r="575" spans="1:2" x14ac:dyDescent="0.5">
      <c r="A575">
        <v>529.18402099609375</v>
      </c>
      <c r="B575">
        <v>24.5</v>
      </c>
    </row>
    <row r="576" spans="1:2" x14ac:dyDescent="0.5">
      <c r="A576">
        <v>529.1939697265625</v>
      </c>
      <c r="B576">
        <v>27.75</v>
      </c>
    </row>
    <row r="577" spans="1:2" x14ac:dyDescent="0.5">
      <c r="A577">
        <v>529.2039794921875</v>
      </c>
      <c r="B577">
        <v>16</v>
      </c>
    </row>
    <row r="578" spans="1:2" x14ac:dyDescent="0.5">
      <c r="A578">
        <v>529.2139892578125</v>
      </c>
      <c r="B578">
        <v>11.5</v>
      </c>
    </row>
    <row r="579" spans="1:2" x14ac:dyDescent="0.5">
      <c r="A579">
        <v>529.2239990234375</v>
      </c>
      <c r="B579">
        <v>39.75</v>
      </c>
    </row>
    <row r="580" spans="1:2" x14ac:dyDescent="0.5">
      <c r="A580">
        <v>529.2340087890625</v>
      </c>
      <c r="B580">
        <v>82.5</v>
      </c>
    </row>
    <row r="581" spans="1:2" x14ac:dyDescent="0.5">
      <c r="A581">
        <v>529.2440185546875</v>
      </c>
      <c r="B581">
        <v>79.75</v>
      </c>
    </row>
    <row r="582" spans="1:2" x14ac:dyDescent="0.5">
      <c r="A582">
        <v>529.2540283203125</v>
      </c>
      <c r="B582">
        <v>89.25</v>
      </c>
    </row>
    <row r="583" spans="1:2" x14ac:dyDescent="0.5">
      <c r="A583">
        <v>529.26397705078125</v>
      </c>
      <c r="B583">
        <v>175.80000305175781</v>
      </c>
    </row>
    <row r="584" spans="1:2" x14ac:dyDescent="0.5">
      <c r="A584">
        <v>529.27398681640625</v>
      </c>
      <c r="B584">
        <v>286.79998779296875</v>
      </c>
    </row>
    <row r="585" spans="1:2" x14ac:dyDescent="0.5">
      <c r="A585">
        <v>529.28399658203125</v>
      </c>
      <c r="B585">
        <v>550.5</v>
      </c>
    </row>
    <row r="586" spans="1:2" x14ac:dyDescent="0.5">
      <c r="A586">
        <v>529.29400634765625</v>
      </c>
      <c r="B586">
        <v>854.29998779296875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122.19999694824219</v>
      </c>
      <c r="C1" s="2" t="s">
        <v>21</v>
      </c>
      <c r="D1">
        <v>523.7750244140625</v>
      </c>
      <c r="E1">
        <v>264300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0.96912163474713531</v>
      </c>
      <c r="M1">
        <f>I$7*(L$1*J1) + $I$4</f>
        <v>264905.28906152491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7.5941056854363491E-6</v>
      </c>
      <c r="O1">
        <f>I$10*(N$1*J1) + $I$4</f>
        <v>1.7675075399489968</v>
      </c>
      <c r="P1">
        <f>IF(ISNUMBER(D1),SUM(M1,O1)-$I$4,"")</f>
        <v>264907.05656906485</v>
      </c>
      <c r="Q1">
        <f>IF(ISNUMBER(P1),P1-E1,"")</f>
        <v>607.05656906485092</v>
      </c>
      <c r="R1">
        <f>IF(ISNUMBER(P1),Q1*Q1,"")</f>
        <v>368517.67804478813</v>
      </c>
      <c r="S1">
        <f>IF(ISNUMBER(P1),((IF(P1&gt;E1,I$5*(P1-E1),P1-E1)))^2,"")</f>
        <v>368517.67804478813</v>
      </c>
      <c r="T1">
        <f>IF(ISNUMBER(P1),(M1*D1),"")</f>
        <v>138750774.2456145</v>
      </c>
    </row>
    <row r="2" spans="1:20" ht="14.7" thickTop="1" x14ac:dyDescent="0.5">
      <c r="A2">
        <v>523.44500732421875</v>
      </c>
      <c r="B2">
        <v>110.5</v>
      </c>
      <c r="C2" s="2" t="s">
        <v>22</v>
      </c>
      <c r="D2">
        <v>524.27398681640625</v>
      </c>
      <c r="E2">
        <v>169700</v>
      </c>
      <c r="F2" s="3" t="s">
        <v>25</v>
      </c>
      <c r="G2" s="4">
        <v>4.4658203125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3.0877878960593075E-2</v>
      </c>
      <c r="M2">
        <f>I$7*((L$1*J2)+(L$2*J1)) + $I$4</f>
        <v>167636.68665262256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2.3050636762914572E-4</v>
      </c>
      <c r="O2">
        <f>I$10*((N$1*J2)+(N$2*J1)) + $I$4</f>
        <v>54.711926822500679</v>
      </c>
      <c r="P2">
        <f t="shared" ref="P2:P30" si="3">IF(ISNUMBER(D2),SUM(M2,O2)-$I$4,"")</f>
        <v>167691.39857944506</v>
      </c>
      <c r="Q2">
        <f t="shared" ref="Q2:Q30" si="4">IF(ISNUMBER(P2),P2-E2,"")</f>
        <v>-2008.6014205549436</v>
      </c>
      <c r="R2">
        <f t="shared" ref="R2:R30" si="5">IF(ISNUMBER(P2),Q2*Q2,"")</f>
        <v>4034479.6666553374</v>
      </c>
      <c r="S2">
        <f t="shared" ref="S2:S30" si="6">IF(ISNUMBER(P2),((IF(P2&gt;E2,I$5*(P2-E2),P2-E2)))^2,"")</f>
        <v>4034479.6666553374</v>
      </c>
      <c r="T2">
        <f t="shared" ref="T2:T30" si="7">IF(ISNUMBER(P2),(M2*D2),"")</f>
        <v>87887554.04806307</v>
      </c>
    </row>
    <row r="3" spans="1:20" x14ac:dyDescent="0.5">
      <c r="A3">
        <v>523.45501708984375</v>
      </c>
      <c r="B3">
        <v>68.75</v>
      </c>
      <c r="D3">
        <v>524.77398681640625</v>
      </c>
      <c r="E3">
        <v>57210</v>
      </c>
      <c r="F3" s="7" t="s">
        <v>19</v>
      </c>
      <c r="G3" s="8">
        <f>IF(ISBLANK(G2),"",$G$2*$G$6)</f>
        <v>8.931640625</v>
      </c>
      <c r="H3" s="21" t="s">
        <v>435</v>
      </c>
      <c r="I3" s="21">
        <v>1.0009999999999999</v>
      </c>
      <c r="J3">
        <f>'hidden params'!J3</f>
        <v>0.20220994369181175</v>
      </c>
      <c r="K3">
        <f t="shared" si="0"/>
        <v>2</v>
      </c>
      <c r="L3">
        <f t="shared" si="1"/>
        <v>4.9141969595760319E-7</v>
      </c>
      <c r="M3">
        <f>I$7*((L$1*J3)+(L$2*J2)+(L$3*J1)) + $I$4</f>
        <v>58638.886893800991</v>
      </c>
      <c r="N3">
        <f t="shared" si="2"/>
        <v>3.0040335185447719E-3</v>
      </c>
      <c r="O3">
        <f>I$10*((N$1*J3)+(N$2*J2)+(N$3*J1)) + $I$4</f>
        <v>731.779190779087</v>
      </c>
      <c r="P3">
        <f t="shared" si="3"/>
        <v>59370.66608458008</v>
      </c>
      <c r="Q3">
        <f t="shared" si="4"/>
        <v>2160.6660845800798</v>
      </c>
      <c r="R3">
        <f t="shared" si="5"/>
        <v>4668477.9290546123</v>
      </c>
      <c r="S3">
        <f t="shared" si="6"/>
        <v>4668477.9290546123</v>
      </c>
      <c r="T3">
        <f t="shared" si="7"/>
        <v>30772162.457736257</v>
      </c>
    </row>
    <row r="4" spans="1:20" x14ac:dyDescent="0.5">
      <c r="A4">
        <v>523.46502685546875</v>
      </c>
      <c r="B4">
        <v>43.5</v>
      </c>
      <c r="D4">
        <v>525.2750244140625</v>
      </c>
      <c r="E4">
        <v>17780</v>
      </c>
      <c r="F4" s="5" t="s">
        <v>26</v>
      </c>
      <c r="G4" s="6">
        <v>525.450927734375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0</v>
      </c>
      <c r="M4">
        <f>I$7*((L$1*J4)+(L$2*J3)+(L$3*J2)+(L$4*J1)) + $I$4</f>
        <v>14739.060268832214</v>
      </c>
      <c r="N4">
        <f t="shared" si="2"/>
        <v>2.1805245072196801E-2</v>
      </c>
      <c r="O4">
        <f>I$10*((N$1*J4)+(N$2*J3)+(N$3*J2)+(N$4*J1)) + $I$4</f>
        <v>5506.2238484346299</v>
      </c>
      <c r="P4">
        <f t="shared" si="3"/>
        <v>20245.284117266845</v>
      </c>
      <c r="Q4">
        <f t="shared" si="4"/>
        <v>2465.284117266845</v>
      </c>
      <c r="R4">
        <f t="shared" si="5"/>
        <v>6077625.7788481675</v>
      </c>
      <c r="S4">
        <f t="shared" si="6"/>
        <v>6077625.7788481675</v>
      </c>
      <c r="T4">
        <f t="shared" si="7"/>
        <v>7742060.2425511796</v>
      </c>
    </row>
    <row r="5" spans="1:20" ht="14.7" thickBot="1" x14ac:dyDescent="0.55000000000000004">
      <c r="A5">
        <v>523.4749755859375</v>
      </c>
      <c r="B5">
        <v>63</v>
      </c>
      <c r="D5">
        <v>525.78497314453125</v>
      </c>
      <c r="E5">
        <v>23570</v>
      </c>
      <c r="F5" s="9" t="s">
        <v>27</v>
      </c>
      <c r="G5" s="10">
        <f>($G$4-1.00794)*$G$6</f>
        <v>1048.8859754687501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0</v>
      </c>
      <c r="M5">
        <f>I$7*((L$1*J5)+(L$2*J4)+(L$3*J3)+(L$4*J2)+(L$5*J1)) + $I$4</f>
        <v>2948.4849985852306</v>
      </c>
      <c r="N5">
        <f t="shared" si="2"/>
        <v>9.5328647874119474E-2</v>
      </c>
      <c r="O5">
        <f>I$10*((N$1*J5)+(N$2*J4)+(N$3*J3)+(N$4*J2)+(N$5*J1)) + $I$4</f>
        <v>25381.439713216485</v>
      </c>
      <c r="P5">
        <f t="shared" si="3"/>
        <v>28329.924711801716</v>
      </c>
      <c r="Q5">
        <f t="shared" si="4"/>
        <v>4759.9247118017156</v>
      </c>
      <c r="R5">
        <f t="shared" si="5"/>
        <v>22656883.262020644</v>
      </c>
      <c r="S5">
        <f t="shared" si="6"/>
        <v>22656883.262020644</v>
      </c>
      <c r="T5">
        <f t="shared" si="7"/>
        <v>1550269.1057981888</v>
      </c>
    </row>
    <row r="6" spans="1:20" ht="14.7" thickTop="1" x14ac:dyDescent="0.5">
      <c r="A6">
        <v>523.4849853515625</v>
      </c>
      <c r="B6">
        <v>105.80000305175781</v>
      </c>
      <c r="D6">
        <v>526.2860107421875</v>
      </c>
      <c r="E6">
        <v>75640</v>
      </c>
      <c r="F6" t="s">
        <v>28</v>
      </c>
      <c r="G6">
        <v>2</v>
      </c>
      <c r="H6" t="s">
        <v>437</v>
      </c>
      <c r="I6">
        <f>SUM(S1:S30)</f>
        <v>77660244.70819068</v>
      </c>
      <c r="J6">
        <f>'hidden params'!J6</f>
        <v>1.5654537401586068E-3</v>
      </c>
      <c r="K6">
        <f t="shared" si="0"/>
        <v>5</v>
      </c>
      <c r="L6">
        <f t="shared" si="1"/>
        <v>0</v>
      </c>
      <c r="M6">
        <f>I$7*((L$1*J6)+(L$2*J5)+(L$3*J4)+(L$4*J3)+(L$5*J2)+(L$6*J1)) + $I$4</f>
        <v>495.41656651697235</v>
      </c>
      <c r="N6">
        <f t="shared" si="2"/>
        <v>0.25164109137878743</v>
      </c>
      <c r="O6">
        <f>I$10*((N$1*J6)+(N$2*J5)+(N$3*J4)+(N$4*J3)+(N$5*J2)+(N$6*J1)) + $I$4</f>
        <v>72963.629409428278</v>
      </c>
      <c r="P6">
        <f t="shared" si="3"/>
        <v>73459.04597594525</v>
      </c>
      <c r="Q6">
        <f t="shared" si="4"/>
        <v>-2180.9540240547503</v>
      </c>
      <c r="R6">
        <f t="shared" si="5"/>
        <v>4756560.4550406085</v>
      </c>
      <c r="S6">
        <f t="shared" si="6"/>
        <v>4756560.4550406085</v>
      </c>
      <c r="T6">
        <f t="shared" si="7"/>
        <v>260730.80844780896</v>
      </c>
    </row>
    <row r="7" spans="1:20" x14ac:dyDescent="0.5">
      <c r="A7">
        <v>523.4949951171875</v>
      </c>
      <c r="B7">
        <v>134.30000305175781</v>
      </c>
      <c r="D7">
        <v>526.7860107421875</v>
      </c>
      <c r="E7">
        <v>128500</v>
      </c>
      <c r="F7" t="s">
        <v>29</v>
      </c>
      <c r="G7" s="11">
        <v>0.10000000149011612</v>
      </c>
      <c r="H7" s="21" t="s">
        <v>438</v>
      </c>
      <c r="I7" s="21">
        <v>273345.7592561582</v>
      </c>
      <c r="J7">
        <f>'hidden params'!J7</f>
        <v>2.2288478874357397E-4</v>
      </c>
      <c r="K7">
        <f t="shared" si="0"/>
        <v>6</v>
      </c>
      <c r="L7">
        <f t="shared" si="1"/>
        <v>0</v>
      </c>
      <c r="M7">
        <f>I$7*((L$1*J7)+(L$2*J6)+(L$3*J5)+(L$4*J4)+(L$5*J3)+(L$6*J2)+(L$7*J1)) + $I$4</f>
        <v>72.257601477574411</v>
      </c>
      <c r="N7">
        <f t="shared" si="2"/>
        <v>0.37368402044001647</v>
      </c>
      <c r="O7">
        <f>I$10*((N$1*J7)+(N$2*J6)+(N$3*J5)+(N$4*J4)+(N$5*J3)+(N$6*J2)+(N$7*J1)) + $I$4</f>
        <v>126914.1646302665</v>
      </c>
      <c r="P7">
        <f t="shared" si="3"/>
        <v>126986.42223174407</v>
      </c>
      <c r="Q7">
        <f t="shared" si="4"/>
        <v>-1513.5777682559274</v>
      </c>
      <c r="R7">
        <f t="shared" si="5"/>
        <v>2290917.6605585939</v>
      </c>
      <c r="S7">
        <f t="shared" si="6"/>
        <v>2290917.6605585939</v>
      </c>
      <c r="T7">
        <f t="shared" si="7"/>
        <v>38064.29362817022</v>
      </c>
    </row>
    <row r="8" spans="1:20" x14ac:dyDescent="0.5">
      <c r="A8">
        <v>523.5050048828125</v>
      </c>
      <c r="B8">
        <v>140</v>
      </c>
      <c r="D8">
        <v>527.2979736328125</v>
      </c>
      <c r="E8">
        <v>120000</v>
      </c>
      <c r="F8" t="s">
        <v>30</v>
      </c>
      <c r="G8" s="11">
        <v>2.9999999329447746E-2</v>
      </c>
      <c r="H8" s="21" t="s">
        <v>439</v>
      </c>
      <c r="I8" s="21">
        <v>3.0847998499002313E-2</v>
      </c>
      <c r="J8">
        <f>'hidden params'!J8</f>
        <v>2.8200854503395628E-5</v>
      </c>
      <c r="K8">
        <f t="shared" si="0"/>
        <v>7</v>
      </c>
      <c r="L8">
        <f t="shared" si="1"/>
        <v>0</v>
      </c>
      <c r="M8">
        <f>I$7*((L$1*J8)+(L$2*J7)+(L$3*J6)+(L$4*J5)+(L$5*J4)+(L$6*J3)+(L$7*J2)+(L$8*J1)) + $I$4</f>
        <v>9.3519885865349011</v>
      </c>
      <c r="N8">
        <f t="shared" si="2"/>
        <v>0.24669812412734732</v>
      </c>
      <c r="O8">
        <f>I$10*((N$1*J8)+(N$2*J7)+(N$3*J6)+(N$4*J5)+(N$5*J4)+(N$6*J3)+(N$7*J2)+(N$8*J1)) + $I$4</f>
        <v>122670.1726345724</v>
      </c>
      <c r="P8">
        <f t="shared" si="3"/>
        <v>122679.52462315894</v>
      </c>
      <c r="Q8">
        <f t="shared" si="4"/>
        <v>2679.5246231589408</v>
      </c>
      <c r="R8">
        <f t="shared" si="5"/>
        <v>7179852.2061150642</v>
      </c>
      <c r="S8">
        <f t="shared" si="6"/>
        <v>7179852.2061150642</v>
      </c>
      <c r="T8">
        <f t="shared" si="7"/>
        <v>4931.2846311170433</v>
      </c>
    </row>
    <row r="9" spans="1:20" x14ac:dyDescent="0.5">
      <c r="A9">
        <v>523.5150146484375</v>
      </c>
      <c r="B9">
        <v>115</v>
      </c>
      <c r="D9">
        <v>527.79901123046875</v>
      </c>
      <c r="E9">
        <v>59230</v>
      </c>
      <c r="F9" t="s">
        <v>31</v>
      </c>
      <c r="G9">
        <v>6</v>
      </c>
      <c r="H9" t="s">
        <v>445</v>
      </c>
      <c r="I9">
        <f>I3*I8</f>
        <v>3.0878846497501312E-2</v>
      </c>
      <c r="J9">
        <f>'hidden params'!J9</f>
        <v>3.2198967658273084E-6</v>
      </c>
      <c r="K9">
        <f t="shared" si="0"/>
        <v>8</v>
      </c>
      <c r="L9">
        <f t="shared" si="1"/>
        <v>0</v>
      </c>
      <c r="M9">
        <f>I$7*((L$1*J9)+(L$2*J8)+(L$3*J7)+(L$4*J6)+(L$5*J5)+(L$6*J4)+(L$7*J3)+(L$8*J2)+(L$9*J1)) + $I$4</f>
        <v>1.0910223463282451</v>
      </c>
      <c r="N9">
        <f t="shared" si="2"/>
        <v>1.0255529014911295E-2</v>
      </c>
      <c r="O9">
        <f>I$10*((N$1*J9)+(N$2*J8)+(N$3*J7)+(N$4*J6)+(N$5*J5)+(N$6*J4)+(N$7*J3)+(N$8*J2)+(N$9*J1)) + $I$4</f>
        <v>57581.432390025395</v>
      </c>
      <c r="P9">
        <f t="shared" si="3"/>
        <v>57582.523412371724</v>
      </c>
      <c r="Q9">
        <f t="shared" si="4"/>
        <v>-1647.4765876282763</v>
      </c>
      <c r="R9">
        <f t="shared" si="5"/>
        <v>2714179.1067833095</v>
      </c>
      <c r="S9">
        <f t="shared" si="6"/>
        <v>2714179.1067833095</v>
      </c>
      <c r="T9">
        <f t="shared" si="7"/>
        <v>575.84051562239381</v>
      </c>
    </row>
    <row r="10" spans="1:20" x14ac:dyDescent="0.5">
      <c r="A10">
        <v>523.5250244140625</v>
      </c>
      <c r="B10">
        <v>77.25</v>
      </c>
      <c r="D10">
        <v>528.301025390625</v>
      </c>
      <c r="E10">
        <v>19990</v>
      </c>
      <c r="F10" s="2" t="s">
        <v>22</v>
      </c>
      <c r="G10">
        <v>523.7528076171875</v>
      </c>
      <c r="H10" s="22" t="s">
        <v>454</v>
      </c>
      <c r="I10" s="22">
        <v>232747.2928561749</v>
      </c>
      <c r="J10">
        <f>'hidden params'!J10</f>
        <v>3.3555566333987669E-7</v>
      </c>
      <c r="K10">
        <f t="shared" si="0"/>
        <v>9</v>
      </c>
      <c r="L10">
        <f t="shared" si="1"/>
        <v>0</v>
      </c>
      <c r="M10">
        <f>I$7*((L1*J$10)+(L2*J$9)+(L3*J$8)+(L4*J$7)+(L5*J$6)+(L6*J$5)+(L7*J$4)+(L8*J$3)+(L9*J$2)+(L10*J$1)) + $I$4</f>
        <v>0.1160712728172691</v>
      </c>
      <c r="N10">
        <f t="shared" si="2"/>
        <v>0</v>
      </c>
      <c r="O10">
        <f>I$10*((N1*J$10)+(N2*J$9)+(N3*J$8)+(N4*J$7)+(N5*J$6)+(N6*J$5)+(N7*J$4)+(N8*J$3)+(N9*J$2)+(N10*J$1)) + $I$4</f>
        <v>17919.731980864573</v>
      </c>
      <c r="P10">
        <f t="shared" si="3"/>
        <v>17919.848052137389</v>
      </c>
      <c r="Q10">
        <f t="shared" si="4"/>
        <v>-2070.1519478626105</v>
      </c>
      <c r="R10">
        <f t="shared" si="5"/>
        <v>4285529.0872393604</v>
      </c>
      <c r="S10">
        <f t="shared" si="6"/>
        <v>4285529.0872393604</v>
      </c>
      <c r="T10">
        <f t="shared" si="7"/>
        <v>61.320572447758245</v>
      </c>
    </row>
    <row r="11" spans="1:20" x14ac:dyDescent="0.5">
      <c r="A11">
        <v>523.53497314453125</v>
      </c>
      <c r="B11">
        <v>92.25</v>
      </c>
      <c r="D11">
        <f>D10 + (1/$G$6)</f>
        <v>528.801025390625</v>
      </c>
      <c r="E11">
        <v>0</v>
      </c>
      <c r="F11" s="2" t="s">
        <v>32</v>
      </c>
      <c r="G11">
        <v>528.2186279296875</v>
      </c>
      <c r="H11" s="22" t="s">
        <v>455</v>
      </c>
      <c r="I11" s="22">
        <v>0.8109168861044902</v>
      </c>
      <c r="J11">
        <f>'hidden params'!J11</f>
        <v>3.2197744332767282E-8</v>
      </c>
      <c r="K11">
        <f t="shared" si="0"/>
        <v>10</v>
      </c>
      <c r="L11">
        <f t="shared" si="1"/>
        <v>0</v>
      </c>
      <c r="M11">
        <f t="shared" ref="M11:M30" si="8">I$7*((L2*J$10)+(L3*J$9)+(L4*J$8)+(L5*J$7)+(L6*J$6)+(L7*J$5)+(L8*J$4)+(L9*J$3)+(L10*J$2)+(L11*J$1)) + $I$4</f>
        <v>2.8326354916622474E-3</v>
      </c>
      <c r="N11">
        <f t="shared" si="2"/>
        <v>0</v>
      </c>
      <c r="O11">
        <f t="shared" ref="O11:O30" si="9">I$10*((N2*J$10)+(N3*J$9)+(N4*J$8)+(N5*J$7)+(N6*J$6)+(N7*J$5)+(N8*J$4)+(N9*J$3)+(N10*J$2)+(N11*J$1)) + $I$4</f>
        <v>4235.9004149705997</v>
      </c>
      <c r="P11">
        <f t="shared" si="3"/>
        <v>4235.9032476060911</v>
      </c>
      <c r="Q11">
        <f t="shared" si="4"/>
        <v>4235.9032476060911</v>
      </c>
      <c r="R11">
        <f t="shared" si="5"/>
        <v>17942876.323079828</v>
      </c>
      <c r="S11">
        <f t="shared" si="6"/>
        <v>17942876.323079828</v>
      </c>
      <c r="T11">
        <f t="shared" si="7"/>
        <v>1.4979005525488736</v>
      </c>
    </row>
    <row r="12" spans="1:20" x14ac:dyDescent="0.5">
      <c r="A12">
        <v>523.54498291015625</v>
      </c>
      <c r="B12">
        <v>121</v>
      </c>
      <c r="D12">
        <f>D11 + (1/$G$6)</f>
        <v>529.301025390625</v>
      </c>
      <c r="E12">
        <v>0</v>
      </c>
      <c r="F12" t="s">
        <v>33</v>
      </c>
      <c r="G12" t="s">
        <v>34</v>
      </c>
      <c r="H12" t="s">
        <v>459</v>
      </c>
      <c r="I12">
        <f>I11*I22</f>
        <v>5.7393014489707639</v>
      </c>
      <c r="J12">
        <f>'hidden params'!J12</f>
        <v>2.82920264901344E-9</v>
      </c>
      <c r="K12">
        <f t="shared" si="0"/>
        <v>11</v>
      </c>
      <c r="L12">
        <f t="shared" si="1"/>
        <v>0</v>
      </c>
      <c r="M12">
        <f t="shared" si="8"/>
        <v>4.5074349979839937E-8</v>
      </c>
      <c r="N12">
        <f t="shared" si="2"/>
        <v>0</v>
      </c>
      <c r="O12">
        <f t="shared" si="9"/>
        <v>816.3561411610292</v>
      </c>
      <c r="P12">
        <f t="shared" si="3"/>
        <v>816.35614120610353</v>
      </c>
      <c r="Q12">
        <f t="shared" si="4"/>
        <v>816.35614120610353</v>
      </c>
      <c r="R12">
        <f t="shared" si="5"/>
        <v>666437.34928491968</v>
      </c>
      <c r="S12">
        <f t="shared" si="6"/>
        <v>666437.34928491968</v>
      </c>
      <c r="T12">
        <f t="shared" si="7"/>
        <v>2.3857899663145176E-5</v>
      </c>
    </row>
    <row r="13" spans="1:20" x14ac:dyDescent="0.5">
      <c r="A13">
        <v>523.55499267578125</v>
      </c>
      <c r="B13">
        <v>116</v>
      </c>
      <c r="D13">
        <f>D12 + (1/$G$6)</f>
        <v>529.801025390625</v>
      </c>
      <c r="E13">
        <v>0</v>
      </c>
      <c r="F13">
        <v>26430</v>
      </c>
      <c r="H13" s="23"/>
      <c r="I13" s="23"/>
      <c r="J13">
        <f>'hidden params'!J13</f>
        <v>2.3609250813173977E-10</v>
      </c>
      <c r="K13">
        <f t="shared" si="0"/>
        <v>12</v>
      </c>
      <c r="L13">
        <f t="shared" si="1"/>
        <v>0</v>
      </c>
      <c r="M13">
        <f t="shared" si="8"/>
        <v>0</v>
      </c>
      <c r="N13">
        <f t="shared" si="2"/>
        <v>0</v>
      </c>
      <c r="O13">
        <f t="shared" si="9"/>
        <v>133.82154335321792</v>
      </c>
      <c r="P13">
        <f t="shared" si="3"/>
        <v>133.82154335321792</v>
      </c>
      <c r="Q13">
        <f t="shared" si="4"/>
        <v>133.82154335321792</v>
      </c>
      <c r="R13">
        <f t="shared" si="5"/>
        <v>17908.205465437182</v>
      </c>
      <c r="S13">
        <f t="shared" si="6"/>
        <v>17908.205465437182</v>
      </c>
      <c r="T13">
        <f t="shared" si="7"/>
        <v>0</v>
      </c>
    </row>
    <row r="14" spans="1:20" x14ac:dyDescent="0.5">
      <c r="A14">
        <v>523.56500244140625</v>
      </c>
      <c r="B14">
        <v>117.80000305175781</v>
      </c>
      <c r="E14">
        <v>0</v>
      </c>
      <c r="F14">
        <v>26430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0</v>
      </c>
      <c r="N14">
        <f t="shared" si="2"/>
        <v>0</v>
      </c>
      <c r="O14">
        <f t="shared" si="9"/>
        <v>19.183094865113105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107.69999694824219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0</v>
      </c>
      <c r="N15">
        <f t="shared" si="2"/>
        <v>0</v>
      </c>
      <c r="O15">
        <f t="shared" si="9"/>
        <v>2.4509600037157679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97.25</v>
      </c>
      <c r="E16">
        <v>0</v>
      </c>
      <c r="F16">
        <v>77660254.635804325</v>
      </c>
      <c r="H16" t="s">
        <v>456</v>
      </c>
      <c r="I16">
        <f>I7/(I7+I10)</f>
        <v>0.54010968559095329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0</v>
      </c>
      <c r="N16">
        <f t="shared" si="2"/>
        <v>0</v>
      </c>
      <c r="O16">
        <f t="shared" si="9"/>
        <v>0.28137959833404574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123.19999694824219</v>
      </c>
      <c r="E17">
        <v>0</v>
      </c>
      <c r="F17">
        <v>77660244.70819068</v>
      </c>
      <c r="H17" t="s">
        <v>457</v>
      </c>
      <c r="I17">
        <f>I10/(I10+I7)</f>
        <v>0.4598903144090466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0</v>
      </c>
      <c r="N17">
        <f t="shared" si="2"/>
        <v>0</v>
      </c>
      <c r="O17">
        <f t="shared" si="9"/>
        <v>2.695276432371391E-2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170.5</v>
      </c>
      <c r="E18">
        <v>0</v>
      </c>
      <c r="F18">
        <v>86589663.250275254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0</v>
      </c>
      <c r="N18">
        <f t="shared" si="2"/>
        <v>0</v>
      </c>
      <c r="O18">
        <f t="shared" si="9"/>
        <v>8.0095345476278112E-4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217.5</v>
      </c>
      <c r="E19">
        <v>0</v>
      </c>
      <c r="H19" t="s">
        <v>444</v>
      </c>
      <c r="I19">
        <v>6061.6579711829272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261</v>
      </c>
      <c r="E20">
        <v>0</v>
      </c>
      <c r="F20">
        <v>3.0847998499002313E-2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302.5</v>
      </c>
      <c r="E21">
        <v>0</v>
      </c>
      <c r="F21">
        <v>0.8109168861044902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267.20001220703125</v>
      </c>
      <c r="E22">
        <v>0</v>
      </c>
      <c r="F22">
        <v>273345.7592561582</v>
      </c>
      <c r="H22" s="22" t="s">
        <v>458</v>
      </c>
      <c r="I22" s="22">
        <v>7.0775458586655082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174.80000305175781</v>
      </c>
      <c r="E23">
        <v>0</v>
      </c>
      <c r="F23">
        <v>1.0009999999999999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155.30000305175781</v>
      </c>
      <c r="E24">
        <v>0</v>
      </c>
      <c r="F24">
        <v>7.0775458586655082</v>
      </c>
      <c r="H24" t="s">
        <v>446</v>
      </c>
      <c r="I24">
        <v>28950428544.22438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205.30000305175781</v>
      </c>
      <c r="E25">
        <v>0</v>
      </c>
      <c r="H25" t="s">
        <v>452</v>
      </c>
      <c r="I25">
        <v>28950428544.22438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262</v>
      </c>
      <c r="E26">
        <v>0</v>
      </c>
      <c r="H26" t="s">
        <v>453</v>
      </c>
      <c r="I26">
        <v>7.2200180148492272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364.79998779296875</v>
      </c>
      <c r="E27">
        <v>0</v>
      </c>
      <c r="H27" t="s">
        <v>474</v>
      </c>
      <c r="I27">
        <f xml:space="preserve"> 1 + 1.5*EXP(-(I22 * 0.000239 * I19))</f>
        <v>1.0000528510924782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442.5</v>
      </c>
      <c r="E28">
        <v>0</v>
      </c>
      <c r="H28" t="s">
        <v>473</v>
      </c>
      <c r="I28">
        <f>(2^0.5)*(ABS((I3*I8)-I22*I11))/((((I3*I8*(1-I8))+(I22*I11*(1-I11))))^0.5)</f>
        <v>7.6448349711522647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425.5</v>
      </c>
      <c r="H29" t="s">
        <v>475</v>
      </c>
      <c r="I29">
        <f>(I24-I25)/I25</f>
        <v>0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411</v>
      </c>
      <c r="H30" t="s">
        <v>476</v>
      </c>
      <c r="I30">
        <f>(I25-I6)/I6</f>
        <v>371.78312285785307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765.5</v>
      </c>
      <c r="H31" t="s">
        <v>477</v>
      </c>
      <c r="I31">
        <f>(0.25* 0.0058*I22*I19)*EXP(-((I17-0.5)^2)/(2*((0.174318)^2)))</f>
        <v>60.582271087853961</v>
      </c>
      <c r="J31">
        <f>'hidden params'!J31</f>
        <v>0</v>
      </c>
    </row>
    <row r="32" spans="1:20" x14ac:dyDescent="0.5">
      <c r="A32">
        <v>523.7449951171875</v>
      </c>
      <c r="B32">
        <v>5490</v>
      </c>
      <c r="H32" t="s">
        <v>500</v>
      </c>
      <c r="I32">
        <f xml:space="preserve"> ($R$69 / 100)^-1</f>
        <v>73.147971015049336</v>
      </c>
      <c r="J32">
        <f>'hidden params'!J32</f>
        <v>0</v>
      </c>
    </row>
    <row r="33" spans="1:9" x14ac:dyDescent="0.5">
      <c r="A33">
        <v>523.7550048828125</v>
      </c>
      <c r="B33">
        <v>56860</v>
      </c>
      <c r="F33">
        <v>17780</v>
      </c>
      <c r="H33" t="s">
        <v>501</v>
      </c>
      <c r="I33">
        <f xml:space="preserve"> ($R$72 / 100)^-1</f>
        <v>52.709269357519339</v>
      </c>
    </row>
    <row r="34" spans="1:9" x14ac:dyDescent="0.5">
      <c r="A34">
        <v>523.7650146484375</v>
      </c>
      <c r="B34">
        <v>195000</v>
      </c>
    </row>
    <row r="35" spans="1:9" ht="14.7" thickBot="1" x14ac:dyDescent="0.55000000000000004">
      <c r="A35">
        <v>523.7750244140625</v>
      </c>
      <c r="B35">
        <v>264300</v>
      </c>
    </row>
    <row r="36" spans="1:9" x14ac:dyDescent="0.5">
      <c r="A36">
        <v>523.78497314453125</v>
      </c>
      <c r="B36">
        <v>148600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29510</v>
      </c>
      <c r="G37" s="13" t="s">
        <v>462</v>
      </c>
      <c r="H37">
        <f>AVERAGE(K101:K110)</f>
        <v>4.2214778025496454E-2</v>
      </c>
      <c r="I37" s="19">
        <f>STDEV(K101:K110)</f>
        <v>3.0531809057714493E-2</v>
      </c>
    </row>
    <row r="38" spans="1:9" x14ac:dyDescent="0.5">
      <c r="A38">
        <v>523.80499267578125</v>
      </c>
      <c r="B38">
        <v>2395</v>
      </c>
      <c r="G38" s="13" t="s">
        <v>464</v>
      </c>
      <c r="H38">
        <f>AVERAGE(M101:M110)</f>
        <v>5.7313702104634547</v>
      </c>
      <c r="I38" s="19">
        <f>STDEV(M101:M110)</f>
        <v>8.8188116268917274E-2</v>
      </c>
    </row>
    <row r="39" spans="1:9" x14ac:dyDescent="0.5">
      <c r="A39">
        <v>523.81500244140625</v>
      </c>
      <c r="B39">
        <v>634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1228</v>
      </c>
      <c r="G40" s="13" t="s">
        <v>509</v>
      </c>
      <c r="H40">
        <f>AVERAGE(Q101:Q110)</f>
        <v>0.54248979539853082</v>
      </c>
      <c r="I40" s="19">
        <f>STDEV(Q101:Q110)</f>
        <v>1.6730426290308624E-2</v>
      </c>
    </row>
    <row r="41" spans="1:9" x14ac:dyDescent="0.5">
      <c r="A41">
        <v>523.83502197265625</v>
      </c>
      <c r="B41">
        <v>2141</v>
      </c>
      <c r="G41" s="13" t="s">
        <v>510</v>
      </c>
      <c r="H41">
        <f>AVERAGE(R101:R110)</f>
        <v>0.45751020460146918</v>
      </c>
      <c r="I41" s="19">
        <f>STDEV(R101:R110)</f>
        <v>1.6730426290308624E-2</v>
      </c>
    </row>
    <row r="42" spans="1:9" ht="14.7" thickBot="1" x14ac:dyDescent="0.55000000000000004">
      <c r="A42">
        <v>523.844970703125</v>
      </c>
      <c r="B42">
        <v>2006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1073</v>
      </c>
      <c r="F43">
        <v>103.56422122608532</v>
      </c>
    </row>
    <row r="44" spans="1:9" x14ac:dyDescent="0.5">
      <c r="A44">
        <v>523.864990234375</v>
      </c>
      <c r="B44">
        <v>514</v>
      </c>
      <c r="F44">
        <f xml:space="preserve"> $F$51 / 2</f>
        <v>103.56422122608532</v>
      </c>
    </row>
    <row r="45" spans="1:9" x14ac:dyDescent="0.5">
      <c r="A45">
        <v>523.875</v>
      </c>
      <c r="B45">
        <v>375</v>
      </c>
    </row>
    <row r="46" spans="1:9" x14ac:dyDescent="0.5">
      <c r="A46">
        <v>523.885009765625</v>
      </c>
      <c r="B46">
        <v>361</v>
      </c>
    </row>
    <row r="47" spans="1:9" x14ac:dyDescent="0.5">
      <c r="A47">
        <v>523.89501953125</v>
      </c>
      <c r="B47">
        <v>443.29998779296875</v>
      </c>
    </row>
    <row r="48" spans="1:9" x14ac:dyDescent="0.5">
      <c r="A48">
        <v>523.905029296875</v>
      </c>
      <c r="B48">
        <v>387.29998779296875</v>
      </c>
    </row>
    <row r="49" spans="1:16" x14ac:dyDescent="0.5">
      <c r="A49">
        <v>523.91497802734375</v>
      </c>
      <c r="B49">
        <v>188.80000305175781</v>
      </c>
    </row>
    <row r="50" spans="1:16" x14ac:dyDescent="0.5">
      <c r="A50">
        <v>523.92498779296875</v>
      </c>
      <c r="B50">
        <v>115.30000305175781</v>
      </c>
      <c r="E50" t="s">
        <v>440</v>
      </c>
      <c r="F50">
        <f>MEDIAN(F54:F68)</f>
        <v>154.40000152587891</v>
      </c>
    </row>
    <row r="51" spans="1:16" x14ac:dyDescent="0.5">
      <c r="A51">
        <v>523.93499755859375</v>
      </c>
      <c r="B51">
        <v>176</v>
      </c>
      <c r="E51" t="s">
        <v>441</v>
      </c>
      <c r="F51">
        <f>AVERAGE(F54:F68)</f>
        <v>207.12844245217065</v>
      </c>
    </row>
    <row r="52" spans="1:16" x14ac:dyDescent="0.5">
      <c r="A52">
        <v>523.94500732421875</v>
      </c>
      <c r="B52">
        <v>338.20001220703125</v>
      </c>
      <c r="E52" t="s">
        <v>442</v>
      </c>
      <c r="F52">
        <f>SUM(E$1:E$12)</f>
        <v>935920</v>
      </c>
    </row>
    <row r="53" spans="1:16" x14ac:dyDescent="0.5">
      <c r="A53">
        <v>523.95501708984375</v>
      </c>
      <c r="B53">
        <v>1028</v>
      </c>
      <c r="E53" t="s">
        <v>443</v>
      </c>
      <c r="F53">
        <f>ABS(F52/F50)</f>
        <v>6061.6579711829272</v>
      </c>
    </row>
    <row r="54" spans="1:16" x14ac:dyDescent="0.5">
      <c r="A54">
        <v>523.96502685546875</v>
      </c>
      <c r="B54">
        <v>1787</v>
      </c>
      <c r="F54">
        <f>AVERAGE(B1:B10)</f>
        <v>98.030000305175776</v>
      </c>
    </row>
    <row r="55" spans="1:16" x14ac:dyDescent="0.5">
      <c r="A55">
        <v>523.9749755859375</v>
      </c>
      <c r="B55">
        <v>1437</v>
      </c>
      <c r="F55">
        <v>247.5</v>
      </c>
    </row>
    <row r="56" spans="1:16" x14ac:dyDescent="0.5">
      <c r="A56">
        <v>523.9849853515625</v>
      </c>
      <c r="B56">
        <v>620</v>
      </c>
      <c r="F56">
        <v>290.79998779296875</v>
      </c>
    </row>
    <row r="57" spans="1:16" x14ac:dyDescent="0.5">
      <c r="A57">
        <v>523.9949951171875</v>
      </c>
      <c r="B57">
        <v>290.5</v>
      </c>
      <c r="F57">
        <v>203.30000305175781</v>
      </c>
    </row>
    <row r="58" spans="1:16" x14ac:dyDescent="0.5">
      <c r="A58">
        <v>524.0050048828125</v>
      </c>
      <c r="B58">
        <v>250.5</v>
      </c>
      <c r="F58">
        <v>79.75</v>
      </c>
    </row>
    <row r="59" spans="1:16" x14ac:dyDescent="0.5">
      <c r="A59">
        <v>524.0150146484375</v>
      </c>
      <c r="B59">
        <v>262</v>
      </c>
      <c r="F59">
        <v>77</v>
      </c>
    </row>
    <row r="60" spans="1:16" x14ac:dyDescent="0.5">
      <c r="A60">
        <v>524.0250244140625</v>
      </c>
      <c r="B60">
        <v>247.5</v>
      </c>
      <c r="F60">
        <v>216.30000305175781</v>
      </c>
    </row>
    <row r="61" spans="1:16" x14ac:dyDescent="0.5">
      <c r="A61">
        <v>524.03497314453125</v>
      </c>
      <c r="B61">
        <v>187.69999694824219</v>
      </c>
      <c r="F61">
        <v>139</v>
      </c>
    </row>
    <row r="62" spans="1:16" x14ac:dyDescent="0.5">
      <c r="A62">
        <v>524.04498291015625</v>
      </c>
      <c r="B62">
        <v>119</v>
      </c>
      <c r="F62">
        <v>169.80000305175781</v>
      </c>
    </row>
    <row r="63" spans="1:16" x14ac:dyDescent="0.5">
      <c r="A63">
        <v>524.05499267578125</v>
      </c>
      <c r="B63">
        <v>116.5</v>
      </c>
      <c r="F63">
        <v>101.80000305175781</v>
      </c>
    </row>
    <row r="64" spans="1:16" x14ac:dyDescent="0.5">
      <c r="A64">
        <v>524.06500244140625</v>
      </c>
      <c r="B64">
        <v>254.5</v>
      </c>
      <c r="F64">
        <v>12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495.70001220703125</v>
      </c>
      <c r="F65">
        <v>87</v>
      </c>
      <c r="I65" t="s">
        <v>493</v>
      </c>
      <c r="L65">
        <v>0.99948866550784854</v>
      </c>
      <c r="M65">
        <v>0.99744853661275157</v>
      </c>
      <c r="N65">
        <v>0.99989760793447036</v>
      </c>
      <c r="O65">
        <v>0.99897759247865991</v>
      </c>
      <c r="P65">
        <v>0.99824730139198847</v>
      </c>
    </row>
    <row r="66" spans="1:20" x14ac:dyDescent="0.5">
      <c r="A66">
        <v>524.08502197265625</v>
      </c>
      <c r="B66">
        <v>592</v>
      </c>
      <c r="F66">
        <v>960.20001220703125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464.79998779296875</v>
      </c>
      <c r="F67">
        <f>AVERAGE(B$576:B$586)</f>
        <v>217.31818181818181</v>
      </c>
      <c r="I67" t="s">
        <v>478</v>
      </c>
      <c r="J67">
        <v>1.0009999999999999</v>
      </c>
      <c r="K67">
        <v>25.518264763876211</v>
      </c>
      <c r="L67">
        <v>3.92268051633754E-2</v>
      </c>
      <c r="M67">
        <v>2.3646242515927849</v>
      </c>
      <c r="N67">
        <v>-59.340107719227319</v>
      </c>
      <c r="O67">
        <v>61.342107719227315</v>
      </c>
      <c r="P67">
        <v>0.96980488041415813</v>
      </c>
      <c r="Q67" s="12" t="s">
        <v>492</v>
      </c>
      <c r="R67">
        <v>2549.2771991884329</v>
      </c>
      <c r="S67">
        <v>0.99999999984681009</v>
      </c>
      <c r="T67" s="12" t="s">
        <v>492</v>
      </c>
    </row>
    <row r="68" spans="1:20" x14ac:dyDescent="0.5">
      <c r="A68">
        <v>524.10400390625</v>
      </c>
      <c r="B68">
        <v>307.20001220703125</v>
      </c>
      <c r="I68" t="s">
        <v>479</v>
      </c>
      <c r="J68">
        <v>3.0847998499002313E-2</v>
      </c>
      <c r="K68">
        <v>0.76931414010684829</v>
      </c>
      <c r="L68">
        <v>4.0098052136046669E-2</v>
      </c>
      <c r="M68">
        <v>2.3646242515927849</v>
      </c>
      <c r="N68">
        <v>-1.7882908742909007</v>
      </c>
      <c r="O68">
        <v>1.8499868712889054</v>
      </c>
      <c r="P68">
        <v>0.96913463786315301</v>
      </c>
      <c r="Q68" s="12" t="s">
        <v>492</v>
      </c>
      <c r="R68">
        <v>2493.8867269840198</v>
      </c>
      <c r="S68">
        <v>0.99999999982523624</v>
      </c>
      <c r="T68" s="12" t="s">
        <v>492</v>
      </c>
    </row>
    <row r="69" spans="1:20" x14ac:dyDescent="0.5">
      <c r="A69">
        <v>524.114990234375</v>
      </c>
      <c r="B69">
        <v>187</v>
      </c>
      <c r="I69" t="s">
        <v>480</v>
      </c>
      <c r="J69">
        <v>273345.7592561582</v>
      </c>
      <c r="K69">
        <v>3736.8877832567705</v>
      </c>
      <c r="L69">
        <v>73.147971015049336</v>
      </c>
      <c r="M69">
        <v>2.3646242515927849</v>
      </c>
      <c r="N69">
        <v>264509.42377838842</v>
      </c>
      <c r="O69">
        <v>282182.09473392798</v>
      </c>
      <c r="P69">
        <v>2.347430302186618E-11</v>
      </c>
      <c r="Q69" t="s">
        <v>486</v>
      </c>
      <c r="R69">
        <v>1.3670919180988106</v>
      </c>
      <c r="S69">
        <v>9.9563917467353563E-10</v>
      </c>
      <c r="T69" t="s">
        <v>486</v>
      </c>
    </row>
    <row r="70" spans="1:20" x14ac:dyDescent="0.5">
      <c r="A70">
        <v>524.125</v>
      </c>
      <c r="B70">
        <v>96.5</v>
      </c>
      <c r="I70" t="s">
        <v>481</v>
      </c>
      <c r="J70">
        <v>7.0775458586655082</v>
      </c>
      <c r="K70">
        <v>8.6024773084985379E-2</v>
      </c>
      <c r="L70">
        <v>82.273345280126193</v>
      </c>
      <c r="M70">
        <v>2.3646242515927849</v>
      </c>
      <c r="N70">
        <v>6.8741295939909852</v>
      </c>
      <c r="O70">
        <v>7.2809621233400312</v>
      </c>
      <c r="P70">
        <v>1.0317264082784965E-11</v>
      </c>
      <c r="Q70" t="s">
        <v>486</v>
      </c>
      <c r="R70">
        <v>1.2154604830947093</v>
      </c>
      <c r="S70">
        <v>4.3782944122200143E-10</v>
      </c>
      <c r="T70" t="s">
        <v>486</v>
      </c>
    </row>
    <row r="71" spans="1:20" x14ac:dyDescent="0.5">
      <c r="A71">
        <v>524.135009765625</v>
      </c>
      <c r="B71">
        <v>94.75</v>
      </c>
      <c r="I71" t="s">
        <v>482</v>
      </c>
      <c r="J71">
        <v>0.8109168861044902</v>
      </c>
      <c r="K71">
        <v>1.0361824245807612E-2</v>
      </c>
      <c r="L71">
        <v>78.260050244780658</v>
      </c>
      <c r="M71">
        <v>2.3646242515927849</v>
      </c>
      <c r="N71">
        <v>0.78641506520211135</v>
      </c>
      <c r="O71">
        <v>0.83541870700686904</v>
      </c>
      <c r="P71">
        <v>1.4636962444325018E-11</v>
      </c>
      <c r="Q71" t="s">
        <v>486</v>
      </c>
      <c r="R71">
        <v>1.2777911550940926</v>
      </c>
      <c r="S71">
        <v>6.2101148667880276E-10</v>
      </c>
      <c r="T71" t="s">
        <v>486</v>
      </c>
    </row>
    <row r="72" spans="1:20" x14ac:dyDescent="0.5">
      <c r="A72">
        <v>524.14398193359375</v>
      </c>
      <c r="B72">
        <v>156</v>
      </c>
      <c r="I72" t="s">
        <v>483</v>
      </c>
      <c r="J72">
        <v>232747.2928561749</v>
      </c>
      <c r="K72">
        <v>4415.680499714078</v>
      </c>
      <c r="L72">
        <v>52.709269357519332</v>
      </c>
      <c r="M72">
        <v>2.3646242515927849</v>
      </c>
      <c r="N72">
        <v>222305.86765926564</v>
      </c>
      <c r="O72">
        <v>243188.71805308416</v>
      </c>
      <c r="P72">
        <v>2.3182814170195888E-10</v>
      </c>
      <c r="Q72" t="s">
        <v>486</v>
      </c>
      <c r="R72">
        <v>1.897199510046601</v>
      </c>
      <c r="S72">
        <v>9.8096826202025692E-9</v>
      </c>
      <c r="T72" t="s">
        <v>486</v>
      </c>
    </row>
    <row r="73" spans="1:20" x14ac:dyDescent="0.5">
      <c r="A73">
        <v>524.15399169921875</v>
      </c>
      <c r="B73">
        <v>199.80000305175781</v>
      </c>
    </row>
    <row r="74" spans="1:20" x14ac:dyDescent="0.5">
      <c r="A74">
        <v>524.16400146484375</v>
      </c>
      <c r="B74">
        <v>219</v>
      </c>
    </row>
    <row r="75" spans="1:20" x14ac:dyDescent="0.5">
      <c r="A75">
        <v>524.17401123046875</v>
      </c>
      <c r="B75">
        <v>188.5</v>
      </c>
    </row>
    <row r="76" spans="1:20" x14ac:dyDescent="0.5">
      <c r="A76">
        <v>524.18402099609375</v>
      </c>
      <c r="B76">
        <v>140.30000305175781</v>
      </c>
    </row>
    <row r="77" spans="1:20" x14ac:dyDescent="0.5">
      <c r="A77">
        <v>524.1939697265625</v>
      </c>
      <c r="B77">
        <v>145.80000305175781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209.80000305175781</v>
      </c>
      <c r="I78">
        <f>MIN(I32:I34)</f>
        <v>52.709269357519339</v>
      </c>
      <c r="J78">
        <f>I30</f>
        <v>371.78312285785307</v>
      </c>
      <c r="K78">
        <f>I28</f>
        <v>7.6448349711522647</v>
      </c>
    </row>
    <row r="79" spans="1:20" x14ac:dyDescent="0.5">
      <c r="A79">
        <v>524.2139892578125</v>
      </c>
      <c r="B79">
        <v>394.70001220703125</v>
      </c>
      <c r="I79">
        <f>8</f>
        <v>8</v>
      </c>
      <c r="J79">
        <f>J80*2</f>
        <v>121.16454217570792</v>
      </c>
      <c r="K79">
        <v>2</v>
      </c>
    </row>
    <row r="80" spans="1:20" x14ac:dyDescent="0.5">
      <c r="A80">
        <v>524.2239990234375</v>
      </c>
      <c r="B80">
        <v>558.20001220703125</v>
      </c>
      <c r="I80">
        <f>4</f>
        <v>4</v>
      </c>
      <c r="J80">
        <f>I31</f>
        <v>60.582271087853961</v>
      </c>
      <c r="K80">
        <v>1.5</v>
      </c>
    </row>
    <row r="81" spans="1:11" x14ac:dyDescent="0.5">
      <c r="A81">
        <v>524.2340087890625</v>
      </c>
      <c r="B81">
        <v>695.20001220703125</v>
      </c>
      <c r="I81">
        <f>2</f>
        <v>2</v>
      </c>
      <c r="J81">
        <f>J80/2</f>
        <v>30.29113554392698</v>
      </c>
      <c r="K81">
        <v>1</v>
      </c>
    </row>
    <row r="82" spans="1:11" x14ac:dyDescent="0.5">
      <c r="A82">
        <v>524.2440185546875</v>
      </c>
      <c r="B82">
        <v>3477</v>
      </c>
    </row>
    <row r="83" spans="1:11" x14ac:dyDescent="0.5">
      <c r="A83">
        <v>524.2540283203125</v>
      </c>
      <c r="B83">
        <v>30130</v>
      </c>
    </row>
    <row r="84" spans="1:11" x14ac:dyDescent="0.5">
      <c r="A84">
        <v>524.26397705078125</v>
      </c>
      <c r="B84">
        <v>111500</v>
      </c>
    </row>
    <row r="85" spans="1:11" x14ac:dyDescent="0.5">
      <c r="A85">
        <v>524.27398681640625</v>
      </c>
      <c r="B85">
        <v>169700</v>
      </c>
    </row>
    <row r="86" spans="1:11" x14ac:dyDescent="0.5">
      <c r="A86">
        <v>524.28399658203125</v>
      </c>
      <c r="B86">
        <v>112700</v>
      </c>
    </row>
    <row r="87" spans="1:11" x14ac:dyDescent="0.5">
      <c r="A87">
        <v>524.29400634765625</v>
      </c>
      <c r="B87">
        <v>30220</v>
      </c>
    </row>
    <row r="88" spans="1:11" x14ac:dyDescent="0.5">
      <c r="A88">
        <v>524.30401611328125</v>
      </c>
      <c r="B88">
        <v>3035</v>
      </c>
    </row>
    <row r="89" spans="1:11" x14ac:dyDescent="0.5">
      <c r="A89">
        <v>524.31402587890625</v>
      </c>
      <c r="B89">
        <v>577</v>
      </c>
      <c r="I89">
        <v>28950428544.22438</v>
      </c>
    </row>
    <row r="90" spans="1:11" x14ac:dyDescent="0.5">
      <c r="A90">
        <v>524.323974609375</v>
      </c>
      <c r="B90">
        <v>777.70001220703125</v>
      </c>
      <c r="H90" t="s">
        <v>505</v>
      </c>
      <c r="I90">
        <f>((MIN(I24:I25)-I6)/(I98-I97))/((I6/(I96-I98)))</f>
        <v>371.78312285785307</v>
      </c>
    </row>
    <row r="91" spans="1:11" x14ac:dyDescent="0.5">
      <c r="A91">
        <v>524.333984375</v>
      </c>
      <c r="B91">
        <v>1563</v>
      </c>
      <c r="H91" t="s">
        <v>506</v>
      </c>
      <c r="I91">
        <f>_xlfn.F.DIST(I90,I96-I97,I96-I98,FALSE)</f>
        <v>8.6531373581918214E-7</v>
      </c>
    </row>
    <row r="92" spans="1:11" x14ac:dyDescent="0.5">
      <c r="A92">
        <v>524.343994140625</v>
      </c>
      <c r="B92">
        <v>1952</v>
      </c>
      <c r="I92">
        <f>ROUND(I91,3-(1+INT(LOG10(I91))))</f>
        <v>8.6499999999999998E-7</v>
      </c>
    </row>
    <row r="93" spans="1:11" x14ac:dyDescent="0.5">
      <c r="A93">
        <v>524.35400390625</v>
      </c>
      <c r="B93">
        <v>1262</v>
      </c>
    </row>
    <row r="94" spans="1:11" x14ac:dyDescent="0.5">
      <c r="A94">
        <v>524.364013671875</v>
      </c>
      <c r="B94">
        <v>455.79998779296875</v>
      </c>
    </row>
    <row r="95" spans="1:11" x14ac:dyDescent="0.5">
      <c r="A95">
        <v>524.3740234375</v>
      </c>
      <c r="B95">
        <v>317.20001220703125</v>
      </c>
      <c r="I95" t="e">
        <f>ROUND(I94,3-(1+INT(LOG10(I94))))</f>
        <v>#NUM!</v>
      </c>
    </row>
    <row r="96" spans="1:11" x14ac:dyDescent="0.5">
      <c r="A96">
        <v>524.38397216796875</v>
      </c>
      <c r="B96">
        <v>936</v>
      </c>
      <c r="H96" t="s">
        <v>504</v>
      </c>
      <c r="I96">
        <v>10</v>
      </c>
    </row>
    <row r="97" spans="1:19" x14ac:dyDescent="0.5">
      <c r="A97">
        <v>524.39398193359375</v>
      </c>
      <c r="B97">
        <v>1833</v>
      </c>
      <c r="H97" t="s">
        <v>23</v>
      </c>
      <c r="I97">
        <v>4</v>
      </c>
      <c r="J97" t="s">
        <v>468</v>
      </c>
      <c r="K97">
        <f>AVERAGE(K101:K120)</f>
        <v>4.2214778025496454E-2</v>
      </c>
      <c r="L97">
        <f t="shared" ref="L97:P97" si="10">AVERAGE(L101:L120)</f>
        <v>271756.7790255727</v>
      </c>
      <c r="M97">
        <f t="shared" si="10"/>
        <v>5.7313702104634547</v>
      </c>
      <c r="N97">
        <f t="shared" si="10"/>
        <v>228875.89524797903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1688</v>
      </c>
      <c r="H98" t="s">
        <v>24</v>
      </c>
      <c r="I98">
        <v>7</v>
      </c>
      <c r="J98" t="s">
        <v>469</v>
      </c>
      <c r="K98">
        <f>K99/AVERAGE(K101:K120)</f>
        <v>0.7232493095018574</v>
      </c>
      <c r="L98">
        <f t="shared" ref="L98:P98" si="11">L99/AVERAGE(L101:L120)</f>
        <v>6.2489282750017652E-2</v>
      </c>
      <c r="M98">
        <f t="shared" si="11"/>
        <v>1.5386916746002023E-2</v>
      </c>
      <c r="N98">
        <f t="shared" si="11"/>
        <v>3.6144257606874376E-2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688.5</v>
      </c>
      <c r="H99" t="s">
        <v>1</v>
      </c>
      <c r="I99">
        <v>10</v>
      </c>
      <c r="J99" t="s">
        <v>460</v>
      </c>
      <c r="K99">
        <f>STDEV(K101:K120)</f>
        <v>3.0531809057714493E-2</v>
      </c>
      <c r="L99">
        <f t="shared" ref="L99:P99" si="12">STDEV(L101:L120)</f>
        <v>16981.886203763079</v>
      </c>
      <c r="M99">
        <f t="shared" si="12"/>
        <v>8.8188116268917274E-2</v>
      </c>
      <c r="N99">
        <f t="shared" si="12"/>
        <v>8272.5493178469496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166.5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146.19999694824219</v>
      </c>
      <c r="J101">
        <v>1</v>
      </c>
      <c r="K101">
        <v>3.1156304352957128E-2</v>
      </c>
      <c r="L101">
        <v>284983.48851971718</v>
      </c>
      <c r="M101">
        <v>5.6330715449248556</v>
      </c>
      <c r="N101">
        <v>238936.47886141631</v>
      </c>
      <c r="Q101">
        <f>L101/SUM(P101,N101,L101)</f>
        <v>0.54394469816494251</v>
      </c>
      <c r="R101">
        <f>N101/SUM(P101,N101,L101)</f>
        <v>0.45605530183505749</v>
      </c>
      <c r="S101">
        <f>P101/SUM(P101,N101,L101)</f>
        <v>0</v>
      </c>
    </row>
    <row r="102" spans="1:19" x14ac:dyDescent="0.5">
      <c r="A102">
        <v>524.4439697265625</v>
      </c>
      <c r="B102">
        <v>215</v>
      </c>
      <c r="J102">
        <v>2</v>
      </c>
      <c r="K102">
        <v>8.0669707335770127E-2</v>
      </c>
      <c r="L102">
        <v>273627.2275095706</v>
      </c>
      <c r="M102">
        <v>5.6918047633852682</v>
      </c>
      <c r="N102">
        <v>218339.91013446229</v>
      </c>
      <c r="Q102">
        <f t="shared" ref="Q102:Q120" si="13">L102/SUM(P102,N102,L102)</f>
        <v>0.55619005127036747</v>
      </c>
      <c r="R102">
        <f t="shared" ref="R102:R120" si="14">N102/SUM(P102,N102,L102)</f>
        <v>0.44380994872963248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407.5</v>
      </c>
      <c r="J103">
        <v>3</v>
      </c>
      <c r="K103">
        <v>1.001000000001001E-7</v>
      </c>
      <c r="L103">
        <v>277695.05151597125</v>
      </c>
      <c r="M103">
        <v>5.8141189434917484</v>
      </c>
      <c r="N103">
        <v>240740.05367324903</v>
      </c>
      <c r="Q103">
        <f t="shared" si="13"/>
        <v>0.53564090999319414</v>
      </c>
      <c r="R103">
        <f t="shared" si="14"/>
        <v>0.46435909000680592</v>
      </c>
      <c r="S103">
        <f t="shared" si="15"/>
        <v>0</v>
      </c>
    </row>
    <row r="104" spans="1:19" x14ac:dyDescent="0.5">
      <c r="A104">
        <v>524.4639892578125</v>
      </c>
      <c r="B104">
        <v>632</v>
      </c>
      <c r="J104">
        <v>4</v>
      </c>
      <c r="K104">
        <v>6.1682994367171652E-2</v>
      </c>
      <c r="L104">
        <v>294252.20109473483</v>
      </c>
      <c r="M104">
        <v>5.7539498849820081</v>
      </c>
      <c r="N104">
        <v>233679.49783041421</v>
      </c>
      <c r="Q104">
        <f t="shared" si="13"/>
        <v>0.55736793546176955</v>
      </c>
      <c r="R104">
        <f t="shared" si="14"/>
        <v>0.44263206453823045</v>
      </c>
      <c r="S104">
        <f t="shared" si="15"/>
        <v>0</v>
      </c>
    </row>
    <row r="105" spans="1:19" x14ac:dyDescent="0.5">
      <c r="A105">
        <v>524.4739990234375</v>
      </c>
      <c r="B105">
        <v>636</v>
      </c>
      <c r="J105">
        <v>5</v>
      </c>
      <c r="K105">
        <v>1.8592147067841194E-2</v>
      </c>
      <c r="L105">
        <v>258792.48333557407</v>
      </c>
      <c r="M105">
        <v>5.8372949680116069</v>
      </c>
      <c r="N105">
        <v>228093.17855811579</v>
      </c>
      <c r="Q105">
        <f t="shared" si="13"/>
        <v>0.53152619514205512</v>
      </c>
      <c r="R105">
        <f t="shared" si="14"/>
        <v>0.46847380485794482</v>
      </c>
      <c r="S105">
        <f t="shared" si="15"/>
        <v>0</v>
      </c>
    </row>
    <row r="106" spans="1:19" x14ac:dyDescent="0.5">
      <c r="A106">
        <v>524.4840087890625</v>
      </c>
      <c r="B106">
        <v>410.29998779296875</v>
      </c>
      <c r="J106">
        <v>6</v>
      </c>
      <c r="K106">
        <v>2.9744006841480625E-2</v>
      </c>
      <c r="L106">
        <v>247555.06583819145</v>
      </c>
      <c r="M106">
        <v>5.7402871226340286</v>
      </c>
      <c r="N106">
        <v>226122.62055381815</v>
      </c>
      <c r="Q106">
        <f t="shared" si="13"/>
        <v>0.52262344828571472</v>
      </c>
      <c r="R106">
        <f t="shared" si="14"/>
        <v>0.47737655171428522</v>
      </c>
      <c r="S106">
        <f t="shared" si="15"/>
        <v>0</v>
      </c>
    </row>
    <row r="107" spans="1:19" x14ac:dyDescent="0.5">
      <c r="A107">
        <v>524.4940185546875</v>
      </c>
      <c r="B107">
        <v>198.19999694824219</v>
      </c>
      <c r="J107">
        <v>7</v>
      </c>
      <c r="K107">
        <v>4.1388112610186739E-2</v>
      </c>
      <c r="L107">
        <v>296164.58994659962</v>
      </c>
      <c r="M107">
        <v>5.681180329137101</v>
      </c>
      <c r="N107">
        <v>217479.75000221055</v>
      </c>
      <c r="Q107">
        <f t="shared" si="13"/>
        <v>0.57659467244614315</v>
      </c>
      <c r="R107">
        <f t="shared" si="14"/>
        <v>0.42340532755385679</v>
      </c>
      <c r="S107">
        <f t="shared" si="15"/>
        <v>0</v>
      </c>
    </row>
    <row r="108" spans="1:19" x14ac:dyDescent="0.5">
      <c r="A108">
        <v>524.5040283203125</v>
      </c>
      <c r="B108">
        <v>128.80000305175781</v>
      </c>
      <c r="J108">
        <v>8</v>
      </c>
      <c r="K108">
        <v>2.6374168951940679E-2</v>
      </c>
      <c r="L108">
        <v>255642.80323071341</v>
      </c>
      <c r="M108">
        <v>5.575837030358513</v>
      </c>
      <c r="N108">
        <v>232378.06221376293</v>
      </c>
      <c r="Q108">
        <f t="shared" si="13"/>
        <v>0.52383580566351562</v>
      </c>
      <c r="R108">
        <f t="shared" si="14"/>
        <v>0.47616419433648433</v>
      </c>
      <c r="S108">
        <f t="shared" si="15"/>
        <v>0</v>
      </c>
    </row>
    <row r="109" spans="1:19" x14ac:dyDescent="0.5">
      <c r="A109">
        <v>524.51397705078125</v>
      </c>
      <c r="B109">
        <v>197.5</v>
      </c>
      <c r="J109">
        <v>9</v>
      </c>
      <c r="K109">
        <v>0.10166139213011507</v>
      </c>
      <c r="L109">
        <v>255509.12000849601</v>
      </c>
      <c r="M109">
        <v>5.8468560687386599</v>
      </c>
      <c r="N109">
        <v>220242.10779616641</v>
      </c>
      <c r="Q109">
        <f t="shared" si="13"/>
        <v>0.53706455196665281</v>
      </c>
      <c r="R109">
        <f t="shared" si="14"/>
        <v>0.46293544803334719</v>
      </c>
      <c r="S109">
        <f t="shared" si="15"/>
        <v>0</v>
      </c>
    </row>
    <row r="110" spans="1:19" x14ac:dyDescent="0.5">
      <c r="A110">
        <v>524.52398681640625</v>
      </c>
      <c r="B110">
        <v>290.79998779296875</v>
      </c>
      <c r="J110">
        <v>10</v>
      </c>
      <c r="K110">
        <v>3.0878846497501312E-2</v>
      </c>
      <c r="L110">
        <v>273345.7592561582</v>
      </c>
      <c r="M110">
        <v>5.7393014489707639</v>
      </c>
      <c r="N110">
        <v>232747.2928561749</v>
      </c>
      <c r="Q110">
        <f t="shared" si="13"/>
        <v>0.54010968559095329</v>
      </c>
      <c r="R110">
        <f t="shared" si="14"/>
        <v>0.4598903144090466</v>
      </c>
      <c r="S110">
        <f t="shared" si="15"/>
        <v>0</v>
      </c>
    </row>
    <row r="111" spans="1:19" x14ac:dyDescent="0.5">
      <c r="A111">
        <v>524.53399658203125</v>
      </c>
      <c r="B111">
        <v>255.30000305175781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135.5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71.5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148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275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244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137.30000305175781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118.80000305175781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139.80000305175781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160.69999694824219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161.69999694824219</v>
      </c>
    </row>
    <row r="122" spans="1:19" x14ac:dyDescent="0.5">
      <c r="A122">
        <v>524.64398193359375</v>
      </c>
      <c r="B122">
        <v>133</v>
      </c>
    </row>
    <row r="123" spans="1:19" x14ac:dyDescent="0.5">
      <c r="A123">
        <v>524.65399169921875</v>
      </c>
      <c r="B123">
        <v>126.5</v>
      </c>
    </row>
    <row r="124" spans="1:19" x14ac:dyDescent="0.5">
      <c r="A124">
        <v>524.66400146484375</v>
      </c>
      <c r="B124">
        <v>143.5</v>
      </c>
    </row>
    <row r="125" spans="1:19" x14ac:dyDescent="0.5">
      <c r="A125">
        <v>524.67401123046875</v>
      </c>
      <c r="B125">
        <v>153</v>
      </c>
    </row>
    <row r="126" spans="1:19" x14ac:dyDescent="0.5">
      <c r="A126">
        <v>524.68402099609375</v>
      </c>
      <c r="B126">
        <v>148.80000305175781</v>
      </c>
    </row>
    <row r="127" spans="1:19" x14ac:dyDescent="0.5">
      <c r="A127">
        <v>524.6939697265625</v>
      </c>
      <c r="B127">
        <v>149.5</v>
      </c>
    </row>
    <row r="128" spans="1:19" x14ac:dyDescent="0.5">
      <c r="A128">
        <v>524.7039794921875</v>
      </c>
      <c r="B128">
        <v>162</v>
      </c>
    </row>
    <row r="129" spans="1:2" x14ac:dyDescent="0.5">
      <c r="A129">
        <v>524.7139892578125</v>
      </c>
      <c r="B129">
        <v>171</v>
      </c>
    </row>
    <row r="130" spans="1:2" x14ac:dyDescent="0.5">
      <c r="A130">
        <v>524.7239990234375</v>
      </c>
      <c r="B130">
        <v>245.30000305175781</v>
      </c>
    </row>
    <row r="131" spans="1:2" x14ac:dyDescent="0.5">
      <c r="A131">
        <v>524.7340087890625</v>
      </c>
      <c r="B131">
        <v>461.70001220703125</v>
      </c>
    </row>
    <row r="132" spans="1:2" x14ac:dyDescent="0.5">
      <c r="A132">
        <v>524.7440185546875</v>
      </c>
      <c r="B132">
        <v>1913</v>
      </c>
    </row>
    <row r="133" spans="1:2" x14ac:dyDescent="0.5">
      <c r="A133">
        <v>524.7540283203125</v>
      </c>
      <c r="B133">
        <v>11310</v>
      </c>
    </row>
    <row r="134" spans="1:2" x14ac:dyDescent="0.5">
      <c r="A134">
        <v>524.76397705078125</v>
      </c>
      <c r="B134">
        <v>36510</v>
      </c>
    </row>
    <row r="135" spans="1:2" x14ac:dyDescent="0.5">
      <c r="A135">
        <v>524.77398681640625</v>
      </c>
      <c r="B135">
        <v>57210</v>
      </c>
    </row>
    <row r="136" spans="1:2" x14ac:dyDescent="0.5">
      <c r="A136">
        <v>524.78399658203125</v>
      </c>
      <c r="B136">
        <v>44860</v>
      </c>
    </row>
    <row r="137" spans="1:2" x14ac:dyDescent="0.5">
      <c r="A137">
        <v>524.79400634765625</v>
      </c>
      <c r="B137">
        <v>17500</v>
      </c>
    </row>
    <row r="138" spans="1:2" x14ac:dyDescent="0.5">
      <c r="A138">
        <v>524.80401611328125</v>
      </c>
      <c r="B138">
        <v>3747</v>
      </c>
    </row>
    <row r="139" spans="1:2" x14ac:dyDescent="0.5">
      <c r="A139">
        <v>524.81402587890625</v>
      </c>
      <c r="B139">
        <v>1098</v>
      </c>
    </row>
    <row r="140" spans="1:2" x14ac:dyDescent="0.5">
      <c r="A140">
        <v>524.823974609375</v>
      </c>
      <c r="B140">
        <v>871.29998779296875</v>
      </c>
    </row>
    <row r="141" spans="1:2" x14ac:dyDescent="0.5">
      <c r="A141">
        <v>524.833984375</v>
      </c>
      <c r="B141">
        <v>1093</v>
      </c>
    </row>
    <row r="142" spans="1:2" x14ac:dyDescent="0.5">
      <c r="A142">
        <v>524.843994140625</v>
      </c>
      <c r="B142">
        <v>1188</v>
      </c>
    </row>
    <row r="143" spans="1:2" x14ac:dyDescent="0.5">
      <c r="A143">
        <v>524.85400390625</v>
      </c>
      <c r="B143">
        <v>921</v>
      </c>
    </row>
    <row r="144" spans="1:2" x14ac:dyDescent="0.5">
      <c r="A144">
        <v>524.864013671875</v>
      </c>
      <c r="B144">
        <v>546.5</v>
      </c>
    </row>
    <row r="145" spans="1:2" x14ac:dyDescent="0.5">
      <c r="A145">
        <v>524.8740234375</v>
      </c>
      <c r="B145">
        <v>343.79998779296875</v>
      </c>
    </row>
    <row r="146" spans="1:2" x14ac:dyDescent="0.5">
      <c r="A146">
        <v>524.88397216796875</v>
      </c>
      <c r="B146">
        <v>418</v>
      </c>
    </row>
    <row r="147" spans="1:2" x14ac:dyDescent="0.5">
      <c r="A147">
        <v>524.89398193359375</v>
      </c>
      <c r="B147">
        <v>659.5</v>
      </c>
    </row>
    <row r="148" spans="1:2" x14ac:dyDescent="0.5">
      <c r="A148">
        <v>524.90399169921875</v>
      </c>
      <c r="B148">
        <v>635.70001220703125</v>
      </c>
    </row>
    <row r="149" spans="1:2" x14ac:dyDescent="0.5">
      <c r="A149">
        <v>524.91400146484375</v>
      </c>
      <c r="B149">
        <v>319</v>
      </c>
    </row>
    <row r="150" spans="1:2" x14ac:dyDescent="0.5">
      <c r="A150">
        <v>524.92401123046875</v>
      </c>
      <c r="B150">
        <v>146</v>
      </c>
    </row>
    <row r="151" spans="1:2" x14ac:dyDescent="0.5">
      <c r="A151">
        <v>524.93402099609375</v>
      </c>
      <c r="B151">
        <v>140.80000305175781</v>
      </c>
    </row>
    <row r="152" spans="1:2" x14ac:dyDescent="0.5">
      <c r="A152">
        <v>524.9439697265625</v>
      </c>
      <c r="B152">
        <v>142.80000305175781</v>
      </c>
    </row>
    <row r="153" spans="1:2" x14ac:dyDescent="0.5">
      <c r="A153">
        <v>524.9539794921875</v>
      </c>
      <c r="B153">
        <v>188.5</v>
      </c>
    </row>
    <row r="154" spans="1:2" x14ac:dyDescent="0.5">
      <c r="A154">
        <v>524.9639892578125</v>
      </c>
      <c r="B154">
        <v>211.19999694824219</v>
      </c>
    </row>
    <row r="155" spans="1:2" x14ac:dyDescent="0.5">
      <c r="A155">
        <v>524.9739990234375</v>
      </c>
      <c r="B155">
        <v>132.30000305175781</v>
      </c>
    </row>
    <row r="156" spans="1:2" x14ac:dyDescent="0.5">
      <c r="A156">
        <v>524.9840087890625</v>
      </c>
      <c r="B156">
        <v>69.75</v>
      </c>
    </row>
    <row r="157" spans="1:2" x14ac:dyDescent="0.5">
      <c r="A157">
        <v>524.9940185546875</v>
      </c>
      <c r="B157">
        <v>79</v>
      </c>
    </row>
    <row r="158" spans="1:2" x14ac:dyDescent="0.5">
      <c r="A158">
        <v>525.0040283203125</v>
      </c>
      <c r="B158">
        <v>105.5</v>
      </c>
    </row>
    <row r="159" spans="1:2" x14ac:dyDescent="0.5">
      <c r="A159">
        <v>525.01397705078125</v>
      </c>
      <c r="B159">
        <v>163.30000305175781</v>
      </c>
    </row>
    <row r="160" spans="1:2" x14ac:dyDescent="0.5">
      <c r="A160">
        <v>525.02398681640625</v>
      </c>
      <c r="B160">
        <v>203.30000305175781</v>
      </c>
    </row>
    <row r="161" spans="1:2" x14ac:dyDescent="0.5">
      <c r="A161">
        <v>525.03399658203125</v>
      </c>
      <c r="B161">
        <v>192</v>
      </c>
    </row>
    <row r="162" spans="1:2" x14ac:dyDescent="0.5">
      <c r="A162">
        <v>525.04400634765625</v>
      </c>
      <c r="B162">
        <v>178</v>
      </c>
    </row>
    <row r="163" spans="1:2" x14ac:dyDescent="0.5">
      <c r="A163">
        <v>525.05401611328125</v>
      </c>
      <c r="B163">
        <v>145.80000305175781</v>
      </c>
    </row>
    <row r="164" spans="1:2" x14ac:dyDescent="0.5">
      <c r="A164">
        <v>525.06402587890625</v>
      </c>
      <c r="B164">
        <v>116.5</v>
      </c>
    </row>
    <row r="165" spans="1:2" x14ac:dyDescent="0.5">
      <c r="A165">
        <v>525.073974609375</v>
      </c>
      <c r="B165">
        <v>114.30000305175781</v>
      </c>
    </row>
    <row r="166" spans="1:2" x14ac:dyDescent="0.5">
      <c r="A166">
        <v>525.083984375</v>
      </c>
      <c r="B166">
        <v>117.80000305175781</v>
      </c>
    </row>
    <row r="167" spans="1:2" x14ac:dyDescent="0.5">
      <c r="A167">
        <v>525.093994140625</v>
      </c>
      <c r="B167">
        <v>116.80000305175781</v>
      </c>
    </row>
    <row r="168" spans="1:2" x14ac:dyDescent="0.5">
      <c r="A168">
        <v>525.10400390625</v>
      </c>
      <c r="B168">
        <v>77.75</v>
      </c>
    </row>
    <row r="169" spans="1:2" x14ac:dyDescent="0.5">
      <c r="A169">
        <v>525.114013671875</v>
      </c>
      <c r="B169">
        <v>32.25</v>
      </c>
    </row>
    <row r="170" spans="1:2" x14ac:dyDescent="0.5">
      <c r="A170">
        <v>525.1240234375</v>
      </c>
      <c r="B170">
        <v>28.75</v>
      </c>
    </row>
    <row r="171" spans="1:2" x14ac:dyDescent="0.5">
      <c r="A171">
        <v>525.13397216796875</v>
      </c>
      <c r="B171">
        <v>61.25</v>
      </c>
    </row>
    <row r="172" spans="1:2" x14ac:dyDescent="0.5">
      <c r="A172">
        <v>525.14398193359375</v>
      </c>
      <c r="B172">
        <v>86</v>
      </c>
    </row>
    <row r="173" spans="1:2" x14ac:dyDescent="0.5">
      <c r="A173">
        <v>525.15399169921875</v>
      </c>
      <c r="B173">
        <v>94.25</v>
      </c>
    </row>
    <row r="174" spans="1:2" x14ac:dyDescent="0.5">
      <c r="A174">
        <v>525.16400146484375</v>
      </c>
      <c r="B174">
        <v>109.5</v>
      </c>
    </row>
    <row r="175" spans="1:2" x14ac:dyDescent="0.5">
      <c r="A175">
        <v>525.17401123046875</v>
      </c>
      <c r="B175">
        <v>130.30000305175781</v>
      </c>
    </row>
    <row r="176" spans="1:2" x14ac:dyDescent="0.5">
      <c r="A176">
        <v>525.18499755859375</v>
      </c>
      <c r="B176">
        <v>156.30000305175781</v>
      </c>
    </row>
    <row r="177" spans="1:2" x14ac:dyDescent="0.5">
      <c r="A177">
        <v>525.19500732421875</v>
      </c>
      <c r="B177">
        <v>151.30000305175781</v>
      </c>
    </row>
    <row r="178" spans="1:2" x14ac:dyDescent="0.5">
      <c r="A178">
        <v>525.2039794921875</v>
      </c>
      <c r="B178">
        <v>132.5</v>
      </c>
    </row>
    <row r="179" spans="1:2" x14ac:dyDescent="0.5">
      <c r="A179">
        <v>525.2139892578125</v>
      </c>
      <c r="B179">
        <v>115</v>
      </c>
    </row>
    <row r="180" spans="1:2" x14ac:dyDescent="0.5">
      <c r="A180">
        <v>525.2239990234375</v>
      </c>
      <c r="B180">
        <v>103</v>
      </c>
    </row>
    <row r="181" spans="1:2" x14ac:dyDescent="0.5">
      <c r="A181">
        <v>525.2340087890625</v>
      </c>
      <c r="B181">
        <v>178.30000305175781</v>
      </c>
    </row>
    <row r="182" spans="1:2" x14ac:dyDescent="0.5">
      <c r="A182">
        <v>525.2449951171875</v>
      </c>
      <c r="B182">
        <v>773.5</v>
      </c>
    </row>
    <row r="183" spans="1:2" x14ac:dyDescent="0.5">
      <c r="A183">
        <v>525.2550048828125</v>
      </c>
      <c r="B183">
        <v>3722</v>
      </c>
    </row>
    <row r="184" spans="1:2" x14ac:dyDescent="0.5">
      <c r="A184">
        <v>525.2650146484375</v>
      </c>
      <c r="B184">
        <v>10990</v>
      </c>
    </row>
    <row r="185" spans="1:2" x14ac:dyDescent="0.5">
      <c r="A185">
        <v>525.2750244140625</v>
      </c>
      <c r="B185">
        <v>17780</v>
      </c>
    </row>
    <row r="186" spans="1:2" x14ac:dyDescent="0.5">
      <c r="A186">
        <v>525.28497314453125</v>
      </c>
      <c r="B186">
        <v>15840</v>
      </c>
    </row>
    <row r="187" spans="1:2" x14ac:dyDescent="0.5">
      <c r="A187">
        <v>525.29400634765625</v>
      </c>
      <c r="B187">
        <v>7766</v>
      </c>
    </row>
    <row r="188" spans="1:2" x14ac:dyDescent="0.5">
      <c r="A188">
        <v>525.30499267578125</v>
      </c>
      <c r="B188">
        <v>2129</v>
      </c>
    </row>
    <row r="189" spans="1:2" x14ac:dyDescent="0.5">
      <c r="A189">
        <v>525.31500244140625</v>
      </c>
      <c r="B189">
        <v>480.5</v>
      </c>
    </row>
    <row r="190" spans="1:2" x14ac:dyDescent="0.5">
      <c r="A190">
        <v>525.32501220703125</v>
      </c>
      <c r="B190">
        <v>308.29998779296875</v>
      </c>
    </row>
    <row r="191" spans="1:2" x14ac:dyDescent="0.5">
      <c r="A191">
        <v>525.33502197265625</v>
      </c>
      <c r="B191">
        <v>360.70001220703125</v>
      </c>
    </row>
    <row r="192" spans="1:2" x14ac:dyDescent="0.5">
      <c r="A192">
        <v>525.344970703125</v>
      </c>
      <c r="B192">
        <v>407</v>
      </c>
    </row>
    <row r="193" spans="1:2" x14ac:dyDescent="0.5">
      <c r="A193">
        <v>525.35498046875</v>
      </c>
      <c r="B193">
        <v>472</v>
      </c>
    </row>
    <row r="194" spans="1:2" x14ac:dyDescent="0.5">
      <c r="A194">
        <v>525.364990234375</v>
      </c>
      <c r="B194">
        <v>454.29998779296875</v>
      </c>
    </row>
    <row r="195" spans="1:2" x14ac:dyDescent="0.5">
      <c r="A195">
        <v>525.375</v>
      </c>
      <c r="B195">
        <v>261</v>
      </c>
    </row>
    <row r="196" spans="1:2" x14ac:dyDescent="0.5">
      <c r="A196">
        <v>525.385009765625</v>
      </c>
      <c r="B196">
        <v>134.30000305175781</v>
      </c>
    </row>
    <row r="197" spans="1:2" x14ac:dyDescent="0.5">
      <c r="A197">
        <v>525.39501953125</v>
      </c>
      <c r="B197">
        <v>157.69999694824219</v>
      </c>
    </row>
    <row r="198" spans="1:2" x14ac:dyDescent="0.5">
      <c r="A198">
        <v>525.405029296875</v>
      </c>
      <c r="B198">
        <v>157.69999694824219</v>
      </c>
    </row>
    <row r="199" spans="1:2" x14ac:dyDescent="0.5">
      <c r="A199">
        <v>525.41497802734375</v>
      </c>
      <c r="B199">
        <v>129.5</v>
      </c>
    </row>
    <row r="200" spans="1:2" x14ac:dyDescent="0.5">
      <c r="A200">
        <v>525.42498779296875</v>
      </c>
      <c r="B200">
        <v>141.80000305175781</v>
      </c>
    </row>
    <row r="201" spans="1:2" x14ac:dyDescent="0.5">
      <c r="A201">
        <v>525.43499755859375</v>
      </c>
      <c r="B201">
        <v>146.80000305175781</v>
      </c>
    </row>
    <row r="202" spans="1:2" x14ac:dyDescent="0.5">
      <c r="A202">
        <v>525.44500732421875</v>
      </c>
      <c r="B202">
        <v>101</v>
      </c>
    </row>
    <row r="203" spans="1:2" x14ac:dyDescent="0.5">
      <c r="A203">
        <v>525.45501708984375</v>
      </c>
      <c r="B203">
        <v>65.75</v>
      </c>
    </row>
    <row r="204" spans="1:2" x14ac:dyDescent="0.5">
      <c r="A204">
        <v>525.46502685546875</v>
      </c>
      <c r="B204">
        <v>67</v>
      </c>
    </row>
    <row r="205" spans="1:2" x14ac:dyDescent="0.5">
      <c r="A205">
        <v>525.4749755859375</v>
      </c>
      <c r="B205">
        <v>62.75</v>
      </c>
    </row>
    <row r="206" spans="1:2" x14ac:dyDescent="0.5">
      <c r="A206">
        <v>525.4849853515625</v>
      </c>
      <c r="B206">
        <v>45.5</v>
      </c>
    </row>
    <row r="207" spans="1:2" x14ac:dyDescent="0.5">
      <c r="A207">
        <v>525.4949951171875</v>
      </c>
      <c r="B207">
        <v>61</v>
      </c>
    </row>
    <row r="208" spans="1:2" x14ac:dyDescent="0.5">
      <c r="A208">
        <v>525.5050048828125</v>
      </c>
      <c r="B208">
        <v>102.5</v>
      </c>
    </row>
    <row r="209" spans="1:2" x14ac:dyDescent="0.5">
      <c r="A209">
        <v>525.5150146484375</v>
      </c>
      <c r="B209">
        <v>103.30000305175781</v>
      </c>
    </row>
    <row r="210" spans="1:2" x14ac:dyDescent="0.5">
      <c r="A210">
        <v>525.5250244140625</v>
      </c>
      <c r="B210">
        <v>79.75</v>
      </c>
    </row>
    <row r="211" spans="1:2" x14ac:dyDescent="0.5">
      <c r="A211">
        <v>525.53497314453125</v>
      </c>
      <c r="B211">
        <v>77</v>
      </c>
    </row>
    <row r="212" spans="1:2" x14ac:dyDescent="0.5">
      <c r="A212">
        <v>525.54498291015625</v>
      </c>
      <c r="B212">
        <v>92.75</v>
      </c>
    </row>
    <row r="213" spans="1:2" x14ac:dyDescent="0.5">
      <c r="A213">
        <v>525.55499267578125</v>
      </c>
      <c r="B213">
        <v>109</v>
      </c>
    </row>
    <row r="214" spans="1:2" x14ac:dyDescent="0.5">
      <c r="A214">
        <v>525.56500244140625</v>
      </c>
      <c r="B214">
        <v>105</v>
      </c>
    </row>
    <row r="215" spans="1:2" x14ac:dyDescent="0.5">
      <c r="A215">
        <v>525.57501220703125</v>
      </c>
      <c r="B215">
        <v>109.30000305175781</v>
      </c>
    </row>
    <row r="216" spans="1:2" x14ac:dyDescent="0.5">
      <c r="A216">
        <v>525.58502197265625</v>
      </c>
      <c r="B216">
        <v>152.30000305175781</v>
      </c>
    </row>
    <row r="217" spans="1:2" x14ac:dyDescent="0.5">
      <c r="A217">
        <v>525.594970703125</v>
      </c>
      <c r="B217">
        <v>152.80000305175781</v>
      </c>
    </row>
    <row r="218" spans="1:2" x14ac:dyDescent="0.5">
      <c r="A218">
        <v>525.60498046875</v>
      </c>
      <c r="B218">
        <v>76</v>
      </c>
    </row>
    <row r="219" spans="1:2" x14ac:dyDescent="0.5">
      <c r="A219">
        <v>525.614990234375</v>
      </c>
      <c r="B219">
        <v>42.25</v>
      </c>
    </row>
    <row r="220" spans="1:2" x14ac:dyDescent="0.5">
      <c r="A220">
        <v>525.625</v>
      </c>
      <c r="B220">
        <v>91.5</v>
      </c>
    </row>
    <row r="221" spans="1:2" x14ac:dyDescent="0.5">
      <c r="A221">
        <v>525.635009765625</v>
      </c>
      <c r="B221">
        <v>169.19999694824219</v>
      </c>
    </row>
    <row r="222" spans="1:2" x14ac:dyDescent="0.5">
      <c r="A222">
        <v>525.64501953125</v>
      </c>
      <c r="B222">
        <v>245</v>
      </c>
    </row>
    <row r="223" spans="1:2" x14ac:dyDescent="0.5">
      <c r="A223">
        <v>525.655029296875</v>
      </c>
      <c r="B223">
        <v>242.80000305175781</v>
      </c>
    </row>
    <row r="224" spans="1:2" x14ac:dyDescent="0.5">
      <c r="A224">
        <v>525.66497802734375</v>
      </c>
      <c r="B224">
        <v>161.5</v>
      </c>
    </row>
    <row r="225" spans="1:2" x14ac:dyDescent="0.5">
      <c r="A225">
        <v>525.67498779296875</v>
      </c>
      <c r="B225">
        <v>141.30000305175781</v>
      </c>
    </row>
    <row r="226" spans="1:2" x14ac:dyDescent="0.5">
      <c r="A226">
        <v>525.68499755859375</v>
      </c>
      <c r="B226">
        <v>180.5</v>
      </c>
    </row>
    <row r="227" spans="1:2" x14ac:dyDescent="0.5">
      <c r="A227">
        <v>525.69500732421875</v>
      </c>
      <c r="B227">
        <v>155</v>
      </c>
    </row>
    <row r="228" spans="1:2" x14ac:dyDescent="0.5">
      <c r="A228">
        <v>525.70501708984375</v>
      </c>
      <c r="B228">
        <v>84.5</v>
      </c>
    </row>
    <row r="229" spans="1:2" x14ac:dyDescent="0.5">
      <c r="A229">
        <v>525.71502685546875</v>
      </c>
      <c r="B229">
        <v>112</v>
      </c>
    </row>
    <row r="230" spans="1:2" x14ac:dyDescent="0.5">
      <c r="A230">
        <v>525.7249755859375</v>
      </c>
      <c r="B230">
        <v>232</v>
      </c>
    </row>
    <row r="231" spans="1:2" x14ac:dyDescent="0.5">
      <c r="A231">
        <v>525.7349853515625</v>
      </c>
      <c r="B231">
        <v>286</v>
      </c>
    </row>
    <row r="232" spans="1:2" x14ac:dyDescent="0.5">
      <c r="A232">
        <v>525.7449951171875</v>
      </c>
      <c r="B232">
        <v>434</v>
      </c>
    </row>
    <row r="233" spans="1:2" x14ac:dyDescent="0.5">
      <c r="A233">
        <v>525.7550048828125</v>
      </c>
      <c r="B233">
        <v>1874</v>
      </c>
    </row>
    <row r="234" spans="1:2" x14ac:dyDescent="0.5">
      <c r="A234">
        <v>525.7650146484375</v>
      </c>
      <c r="B234">
        <v>7559</v>
      </c>
    </row>
    <row r="235" spans="1:2" x14ac:dyDescent="0.5">
      <c r="A235">
        <v>525.7750244140625</v>
      </c>
      <c r="B235">
        <v>18090</v>
      </c>
    </row>
    <row r="236" spans="1:2" x14ac:dyDescent="0.5">
      <c r="A236">
        <v>525.78497314453125</v>
      </c>
      <c r="B236">
        <v>23570</v>
      </c>
    </row>
    <row r="237" spans="1:2" x14ac:dyDescent="0.5">
      <c r="A237">
        <v>525.79498291015625</v>
      </c>
      <c r="B237">
        <v>16470</v>
      </c>
    </row>
    <row r="238" spans="1:2" x14ac:dyDescent="0.5">
      <c r="A238">
        <v>525.80499267578125</v>
      </c>
      <c r="B238">
        <v>6305</v>
      </c>
    </row>
    <row r="239" spans="1:2" x14ac:dyDescent="0.5">
      <c r="A239">
        <v>525.81500244140625</v>
      </c>
      <c r="B239">
        <v>1646</v>
      </c>
    </row>
    <row r="240" spans="1:2" x14ac:dyDescent="0.5">
      <c r="A240">
        <v>525.82501220703125</v>
      </c>
      <c r="B240">
        <v>588.29998779296875</v>
      </c>
    </row>
    <row r="241" spans="1:2" x14ac:dyDescent="0.5">
      <c r="A241">
        <v>525.83502197265625</v>
      </c>
      <c r="B241">
        <v>445.70001220703125</v>
      </c>
    </row>
    <row r="242" spans="1:2" x14ac:dyDescent="0.5">
      <c r="A242">
        <v>525.844970703125</v>
      </c>
      <c r="B242">
        <v>463</v>
      </c>
    </row>
    <row r="243" spans="1:2" x14ac:dyDescent="0.5">
      <c r="A243">
        <v>525.85498046875</v>
      </c>
      <c r="B243">
        <v>533</v>
      </c>
    </row>
    <row r="244" spans="1:2" x14ac:dyDescent="0.5">
      <c r="A244">
        <v>525.864990234375</v>
      </c>
      <c r="B244">
        <v>471.29998779296875</v>
      </c>
    </row>
    <row r="245" spans="1:2" x14ac:dyDescent="0.5">
      <c r="A245">
        <v>525.875</v>
      </c>
      <c r="B245">
        <v>298.20001220703125</v>
      </c>
    </row>
    <row r="246" spans="1:2" x14ac:dyDescent="0.5">
      <c r="A246">
        <v>525.885009765625</v>
      </c>
      <c r="B246">
        <v>188.30000305175781</v>
      </c>
    </row>
    <row r="247" spans="1:2" x14ac:dyDescent="0.5">
      <c r="A247">
        <v>525.89501953125</v>
      </c>
      <c r="B247">
        <v>143.80000305175781</v>
      </c>
    </row>
    <row r="248" spans="1:2" x14ac:dyDescent="0.5">
      <c r="A248">
        <v>525.905029296875</v>
      </c>
      <c r="B248">
        <v>136.30000305175781</v>
      </c>
    </row>
    <row r="249" spans="1:2" x14ac:dyDescent="0.5">
      <c r="A249">
        <v>525.91497802734375</v>
      </c>
      <c r="B249">
        <v>132</v>
      </c>
    </row>
    <row r="250" spans="1:2" x14ac:dyDescent="0.5">
      <c r="A250">
        <v>525.92498779296875</v>
      </c>
      <c r="B250">
        <v>118.80000305175781</v>
      </c>
    </row>
    <row r="251" spans="1:2" x14ac:dyDescent="0.5">
      <c r="A251">
        <v>525.93499755859375</v>
      </c>
      <c r="B251">
        <v>126</v>
      </c>
    </row>
    <row r="252" spans="1:2" x14ac:dyDescent="0.5">
      <c r="A252">
        <v>525.94500732421875</v>
      </c>
      <c r="B252">
        <v>131.69999694824219</v>
      </c>
    </row>
    <row r="253" spans="1:2" x14ac:dyDescent="0.5">
      <c r="A253">
        <v>525.95501708984375</v>
      </c>
      <c r="B253">
        <v>104.80000305175781</v>
      </c>
    </row>
    <row r="254" spans="1:2" x14ac:dyDescent="0.5">
      <c r="A254">
        <v>525.96502685546875</v>
      </c>
      <c r="B254">
        <v>101</v>
      </c>
    </row>
    <row r="255" spans="1:2" x14ac:dyDescent="0.5">
      <c r="A255">
        <v>525.9749755859375</v>
      </c>
      <c r="B255">
        <v>107.5</v>
      </c>
    </row>
    <row r="256" spans="1:2" x14ac:dyDescent="0.5">
      <c r="A256">
        <v>525.9849853515625</v>
      </c>
      <c r="B256">
        <v>85.5</v>
      </c>
    </row>
    <row r="257" spans="1:2" x14ac:dyDescent="0.5">
      <c r="A257">
        <v>525.9949951171875</v>
      </c>
      <c r="B257">
        <v>104.5</v>
      </c>
    </row>
    <row r="258" spans="1:2" x14ac:dyDescent="0.5">
      <c r="A258">
        <v>526.0050048828125</v>
      </c>
      <c r="B258">
        <v>155.5</v>
      </c>
    </row>
    <row r="259" spans="1:2" x14ac:dyDescent="0.5">
      <c r="A259">
        <v>526.0150146484375</v>
      </c>
      <c r="B259">
        <v>148.19999694824219</v>
      </c>
    </row>
    <row r="260" spans="1:2" x14ac:dyDescent="0.5">
      <c r="A260">
        <v>526.0250244140625</v>
      </c>
      <c r="B260">
        <v>97.25</v>
      </c>
    </row>
    <row r="261" spans="1:2" x14ac:dyDescent="0.5">
      <c r="A261">
        <v>526.03497314453125</v>
      </c>
      <c r="B261">
        <v>77</v>
      </c>
    </row>
    <row r="262" spans="1:2" x14ac:dyDescent="0.5">
      <c r="A262">
        <v>526.04498291015625</v>
      </c>
      <c r="B262">
        <v>70.75</v>
      </c>
    </row>
    <row r="263" spans="1:2" x14ac:dyDescent="0.5">
      <c r="A263">
        <v>526.05499267578125</v>
      </c>
      <c r="B263">
        <v>65</v>
      </c>
    </row>
    <row r="264" spans="1:2" x14ac:dyDescent="0.5">
      <c r="A264">
        <v>526.06500244140625</v>
      </c>
      <c r="B264">
        <v>90.5</v>
      </c>
    </row>
    <row r="265" spans="1:2" x14ac:dyDescent="0.5">
      <c r="A265">
        <v>526.07501220703125</v>
      </c>
      <c r="B265">
        <v>104.5</v>
      </c>
    </row>
    <row r="266" spans="1:2" x14ac:dyDescent="0.5">
      <c r="A266">
        <v>526.08502197265625</v>
      </c>
      <c r="B266">
        <v>140.5</v>
      </c>
    </row>
    <row r="267" spans="1:2" x14ac:dyDescent="0.5">
      <c r="A267">
        <v>526.094970703125</v>
      </c>
      <c r="B267">
        <v>221.19999694824219</v>
      </c>
    </row>
    <row r="268" spans="1:2" x14ac:dyDescent="0.5">
      <c r="A268">
        <v>526.10498046875</v>
      </c>
      <c r="B268">
        <v>203.5</v>
      </c>
    </row>
    <row r="269" spans="1:2" x14ac:dyDescent="0.5">
      <c r="A269">
        <v>526.114990234375</v>
      </c>
      <c r="B269">
        <v>104.80000305175781</v>
      </c>
    </row>
    <row r="270" spans="1:2" x14ac:dyDescent="0.5">
      <c r="A270">
        <v>526.125</v>
      </c>
      <c r="B270">
        <v>64.75</v>
      </c>
    </row>
    <row r="271" spans="1:2" x14ac:dyDescent="0.5">
      <c r="A271">
        <v>526.135009765625</v>
      </c>
      <c r="B271">
        <v>80.5</v>
      </c>
    </row>
    <row r="272" spans="1:2" x14ac:dyDescent="0.5">
      <c r="A272">
        <v>526.14501953125</v>
      </c>
      <c r="B272">
        <v>87.5</v>
      </c>
    </row>
    <row r="273" spans="1:2" x14ac:dyDescent="0.5">
      <c r="A273">
        <v>526.155029296875</v>
      </c>
      <c r="B273">
        <v>63.5</v>
      </c>
    </row>
    <row r="274" spans="1:2" x14ac:dyDescent="0.5">
      <c r="A274">
        <v>526.16497802734375</v>
      </c>
      <c r="B274">
        <v>55.5</v>
      </c>
    </row>
    <row r="275" spans="1:2" x14ac:dyDescent="0.5">
      <c r="A275">
        <v>526.17498779296875</v>
      </c>
      <c r="B275">
        <v>97.25</v>
      </c>
    </row>
    <row r="276" spans="1:2" x14ac:dyDescent="0.5">
      <c r="A276">
        <v>526.18499755859375</v>
      </c>
      <c r="B276">
        <v>143.80000305175781</v>
      </c>
    </row>
    <row r="277" spans="1:2" x14ac:dyDescent="0.5">
      <c r="A277">
        <v>526.19500732421875</v>
      </c>
      <c r="B277">
        <v>163.30000305175781</v>
      </c>
    </row>
    <row r="278" spans="1:2" x14ac:dyDescent="0.5">
      <c r="A278">
        <v>526.20501708984375</v>
      </c>
      <c r="B278">
        <v>192</v>
      </c>
    </row>
    <row r="279" spans="1:2" x14ac:dyDescent="0.5">
      <c r="A279">
        <v>526.21502685546875</v>
      </c>
      <c r="B279">
        <v>243.30000305175781</v>
      </c>
    </row>
    <row r="280" spans="1:2" x14ac:dyDescent="0.5">
      <c r="A280">
        <v>526.2249755859375</v>
      </c>
      <c r="B280">
        <v>297.5</v>
      </c>
    </row>
    <row r="281" spans="1:2" x14ac:dyDescent="0.5">
      <c r="A281">
        <v>526.2349853515625</v>
      </c>
      <c r="B281">
        <v>341.79998779296875</v>
      </c>
    </row>
    <row r="282" spans="1:2" x14ac:dyDescent="0.5">
      <c r="A282">
        <v>526.2449951171875</v>
      </c>
      <c r="B282">
        <v>515.70001220703125</v>
      </c>
    </row>
    <row r="283" spans="1:2" x14ac:dyDescent="0.5">
      <c r="A283">
        <v>526.2550048828125</v>
      </c>
      <c r="B283">
        <v>1889</v>
      </c>
    </row>
    <row r="284" spans="1:2" x14ac:dyDescent="0.5">
      <c r="A284">
        <v>526.2659912109375</v>
      </c>
      <c r="B284">
        <v>11030</v>
      </c>
    </row>
    <row r="285" spans="1:2" x14ac:dyDescent="0.5">
      <c r="A285">
        <v>526.2760009765625</v>
      </c>
      <c r="B285">
        <v>43060</v>
      </c>
    </row>
    <row r="286" spans="1:2" x14ac:dyDescent="0.5">
      <c r="A286">
        <v>526.2860107421875</v>
      </c>
      <c r="B286">
        <v>75640</v>
      </c>
    </row>
    <row r="287" spans="1:2" x14ac:dyDescent="0.5">
      <c r="A287">
        <v>526.2960205078125</v>
      </c>
      <c r="B287">
        <v>62090</v>
      </c>
    </row>
    <row r="288" spans="1:2" x14ac:dyDescent="0.5">
      <c r="A288">
        <v>526.3060302734375</v>
      </c>
      <c r="B288">
        <v>23910</v>
      </c>
    </row>
    <row r="289" spans="1:2" x14ac:dyDescent="0.5">
      <c r="A289">
        <v>526.31597900390625</v>
      </c>
      <c r="B289">
        <v>4495</v>
      </c>
    </row>
    <row r="290" spans="1:2" x14ac:dyDescent="0.5">
      <c r="A290">
        <v>526.32598876953125</v>
      </c>
      <c r="B290">
        <v>897.29998779296875</v>
      </c>
    </row>
    <row r="291" spans="1:2" x14ac:dyDescent="0.5">
      <c r="A291">
        <v>526.33599853515625</v>
      </c>
      <c r="B291">
        <v>531.5</v>
      </c>
    </row>
    <row r="292" spans="1:2" x14ac:dyDescent="0.5">
      <c r="A292">
        <v>526.34600830078125</v>
      </c>
      <c r="B292">
        <v>610</v>
      </c>
    </row>
    <row r="293" spans="1:2" x14ac:dyDescent="0.5">
      <c r="A293">
        <v>526.35601806640625</v>
      </c>
      <c r="B293">
        <v>693.29998779296875</v>
      </c>
    </row>
    <row r="294" spans="1:2" x14ac:dyDescent="0.5">
      <c r="A294">
        <v>526.36602783203125</v>
      </c>
      <c r="B294">
        <v>504.5</v>
      </c>
    </row>
    <row r="295" spans="1:2" x14ac:dyDescent="0.5">
      <c r="A295">
        <v>526.3759765625</v>
      </c>
      <c r="B295">
        <v>244</v>
      </c>
    </row>
    <row r="296" spans="1:2" x14ac:dyDescent="0.5">
      <c r="A296">
        <v>526.385986328125</v>
      </c>
      <c r="B296">
        <v>148.5</v>
      </c>
    </row>
    <row r="297" spans="1:2" x14ac:dyDescent="0.5">
      <c r="A297">
        <v>526.39599609375</v>
      </c>
      <c r="B297">
        <v>137</v>
      </c>
    </row>
    <row r="298" spans="1:2" x14ac:dyDescent="0.5">
      <c r="A298">
        <v>526.406005859375</v>
      </c>
      <c r="B298">
        <v>178.5</v>
      </c>
    </row>
    <row r="299" spans="1:2" x14ac:dyDescent="0.5">
      <c r="A299">
        <v>526.416015625</v>
      </c>
      <c r="B299">
        <v>223</v>
      </c>
    </row>
    <row r="300" spans="1:2" x14ac:dyDescent="0.5">
      <c r="A300">
        <v>526.426025390625</v>
      </c>
      <c r="B300">
        <v>189</v>
      </c>
    </row>
    <row r="301" spans="1:2" x14ac:dyDescent="0.5">
      <c r="A301">
        <v>526.43597412109375</v>
      </c>
      <c r="B301">
        <v>138.80000305175781</v>
      </c>
    </row>
    <row r="302" spans="1:2" x14ac:dyDescent="0.5">
      <c r="A302">
        <v>526.44598388671875</v>
      </c>
      <c r="B302">
        <v>102.5</v>
      </c>
    </row>
    <row r="303" spans="1:2" x14ac:dyDescent="0.5">
      <c r="A303">
        <v>526.45599365234375</v>
      </c>
      <c r="B303">
        <v>103.5</v>
      </c>
    </row>
    <row r="304" spans="1:2" x14ac:dyDescent="0.5">
      <c r="A304">
        <v>526.46600341796875</v>
      </c>
      <c r="B304">
        <v>177.80000305175781</v>
      </c>
    </row>
    <row r="305" spans="1:2" x14ac:dyDescent="0.5">
      <c r="A305">
        <v>526.47601318359375</v>
      </c>
      <c r="B305">
        <v>218.30000305175781</v>
      </c>
    </row>
    <row r="306" spans="1:2" x14ac:dyDescent="0.5">
      <c r="A306">
        <v>526.48602294921875</v>
      </c>
      <c r="B306">
        <v>179.5</v>
      </c>
    </row>
    <row r="307" spans="1:2" x14ac:dyDescent="0.5">
      <c r="A307">
        <v>526.4959716796875</v>
      </c>
      <c r="B307">
        <v>146.5</v>
      </c>
    </row>
    <row r="308" spans="1:2" x14ac:dyDescent="0.5">
      <c r="A308">
        <v>526.5059814453125</v>
      </c>
      <c r="B308">
        <v>151</v>
      </c>
    </row>
    <row r="309" spans="1:2" x14ac:dyDescent="0.5">
      <c r="A309">
        <v>526.5159912109375</v>
      </c>
      <c r="B309">
        <v>169.5</v>
      </c>
    </row>
    <row r="310" spans="1:2" x14ac:dyDescent="0.5">
      <c r="A310">
        <v>526.5260009765625</v>
      </c>
      <c r="B310">
        <v>209</v>
      </c>
    </row>
    <row r="311" spans="1:2" x14ac:dyDescent="0.5">
      <c r="A311">
        <v>526.5360107421875</v>
      </c>
      <c r="B311">
        <v>216.30000305175781</v>
      </c>
    </row>
    <row r="312" spans="1:2" x14ac:dyDescent="0.5">
      <c r="A312">
        <v>526.5460205078125</v>
      </c>
      <c r="B312">
        <v>152.30000305175781</v>
      </c>
    </row>
    <row r="313" spans="1:2" x14ac:dyDescent="0.5">
      <c r="A313">
        <v>526.5560302734375</v>
      </c>
      <c r="B313">
        <v>131.69999694824219</v>
      </c>
    </row>
    <row r="314" spans="1:2" x14ac:dyDescent="0.5">
      <c r="A314">
        <v>526.56597900390625</v>
      </c>
      <c r="B314">
        <v>166.80000305175781</v>
      </c>
    </row>
    <row r="315" spans="1:2" x14ac:dyDescent="0.5">
      <c r="A315">
        <v>526.57598876953125</v>
      </c>
      <c r="B315">
        <v>164.80000305175781</v>
      </c>
    </row>
    <row r="316" spans="1:2" x14ac:dyDescent="0.5">
      <c r="A316">
        <v>526.58599853515625</v>
      </c>
      <c r="B316">
        <v>186.69999694824219</v>
      </c>
    </row>
    <row r="317" spans="1:2" x14ac:dyDescent="0.5">
      <c r="A317">
        <v>526.59600830078125</v>
      </c>
      <c r="B317">
        <v>244</v>
      </c>
    </row>
    <row r="318" spans="1:2" x14ac:dyDescent="0.5">
      <c r="A318">
        <v>526.60601806640625</v>
      </c>
      <c r="B318">
        <v>213</v>
      </c>
    </row>
    <row r="319" spans="1:2" x14ac:dyDescent="0.5">
      <c r="A319">
        <v>526.61602783203125</v>
      </c>
      <c r="B319">
        <v>146.19999694824219</v>
      </c>
    </row>
    <row r="320" spans="1:2" x14ac:dyDescent="0.5">
      <c r="A320">
        <v>526.6259765625</v>
      </c>
      <c r="B320">
        <v>167.80000305175781</v>
      </c>
    </row>
    <row r="321" spans="1:2" x14ac:dyDescent="0.5">
      <c r="A321">
        <v>526.635986328125</v>
      </c>
      <c r="B321">
        <v>179.30000305175781</v>
      </c>
    </row>
    <row r="322" spans="1:2" x14ac:dyDescent="0.5">
      <c r="A322">
        <v>526.64599609375</v>
      </c>
      <c r="B322">
        <v>154.30000305175781</v>
      </c>
    </row>
    <row r="323" spans="1:2" x14ac:dyDescent="0.5">
      <c r="A323">
        <v>526.656005859375</v>
      </c>
      <c r="B323">
        <v>233.69999694824219</v>
      </c>
    </row>
    <row r="324" spans="1:2" x14ac:dyDescent="0.5">
      <c r="A324">
        <v>526.666015625</v>
      </c>
      <c r="B324">
        <v>295.79998779296875</v>
      </c>
    </row>
    <row r="325" spans="1:2" x14ac:dyDescent="0.5">
      <c r="A325">
        <v>526.676025390625</v>
      </c>
      <c r="B325">
        <v>206.69999694824219</v>
      </c>
    </row>
    <row r="326" spans="1:2" x14ac:dyDescent="0.5">
      <c r="A326">
        <v>526.68597412109375</v>
      </c>
      <c r="B326">
        <v>120.80000305175781</v>
      </c>
    </row>
    <row r="327" spans="1:2" x14ac:dyDescent="0.5">
      <c r="A327">
        <v>526.69598388671875</v>
      </c>
      <c r="B327">
        <v>173</v>
      </c>
    </row>
    <row r="328" spans="1:2" x14ac:dyDescent="0.5">
      <c r="A328">
        <v>526.70599365234375</v>
      </c>
      <c r="B328">
        <v>293.29998779296875</v>
      </c>
    </row>
    <row r="329" spans="1:2" x14ac:dyDescent="0.5">
      <c r="A329">
        <v>526.71600341796875</v>
      </c>
      <c r="B329">
        <v>305.5</v>
      </c>
    </row>
    <row r="330" spans="1:2" x14ac:dyDescent="0.5">
      <c r="A330">
        <v>526.72601318359375</v>
      </c>
      <c r="B330">
        <v>234.19999694824219</v>
      </c>
    </row>
    <row r="331" spans="1:2" x14ac:dyDescent="0.5">
      <c r="A331">
        <v>526.73602294921875</v>
      </c>
      <c r="B331">
        <v>242.80000305175781</v>
      </c>
    </row>
    <row r="332" spans="1:2" x14ac:dyDescent="0.5">
      <c r="A332">
        <v>526.7459716796875</v>
      </c>
      <c r="B332">
        <v>392.5</v>
      </c>
    </row>
    <row r="333" spans="1:2" x14ac:dyDescent="0.5">
      <c r="A333">
        <v>526.7559814453125</v>
      </c>
      <c r="B333">
        <v>1310</v>
      </c>
    </row>
    <row r="334" spans="1:2" x14ac:dyDescent="0.5">
      <c r="A334">
        <v>526.7659912109375</v>
      </c>
      <c r="B334">
        <v>11120</v>
      </c>
    </row>
    <row r="335" spans="1:2" x14ac:dyDescent="0.5">
      <c r="A335">
        <v>526.7760009765625</v>
      </c>
      <c r="B335">
        <v>60360</v>
      </c>
    </row>
    <row r="336" spans="1:2" x14ac:dyDescent="0.5">
      <c r="A336">
        <v>526.7860107421875</v>
      </c>
      <c r="B336">
        <v>128500</v>
      </c>
    </row>
    <row r="337" spans="1:2" x14ac:dyDescent="0.5">
      <c r="A337">
        <v>526.7960205078125</v>
      </c>
      <c r="B337">
        <v>122800</v>
      </c>
    </row>
    <row r="338" spans="1:2" x14ac:dyDescent="0.5">
      <c r="A338">
        <v>526.8060302734375</v>
      </c>
      <c r="B338">
        <v>53080</v>
      </c>
    </row>
    <row r="339" spans="1:2" x14ac:dyDescent="0.5">
      <c r="A339">
        <v>526.81597900390625</v>
      </c>
      <c r="B339">
        <v>9528</v>
      </c>
    </row>
    <row r="340" spans="1:2" x14ac:dyDescent="0.5">
      <c r="A340">
        <v>526.8270263671875</v>
      </c>
      <c r="B340">
        <v>1370</v>
      </c>
    </row>
    <row r="341" spans="1:2" x14ac:dyDescent="0.5">
      <c r="A341">
        <v>526.83697509765625</v>
      </c>
      <c r="B341">
        <v>763.5</v>
      </c>
    </row>
    <row r="342" spans="1:2" x14ac:dyDescent="0.5">
      <c r="A342">
        <v>526.84698486328125</v>
      </c>
      <c r="B342">
        <v>1234</v>
      </c>
    </row>
    <row r="343" spans="1:2" x14ac:dyDescent="0.5">
      <c r="A343">
        <v>526.85699462890625</v>
      </c>
      <c r="B343">
        <v>1486</v>
      </c>
    </row>
    <row r="344" spans="1:2" x14ac:dyDescent="0.5">
      <c r="A344">
        <v>526.86700439453125</v>
      </c>
      <c r="B344">
        <v>1087</v>
      </c>
    </row>
    <row r="345" spans="1:2" x14ac:dyDescent="0.5">
      <c r="A345">
        <v>526.87701416015625</v>
      </c>
      <c r="B345">
        <v>600.29998779296875</v>
      </c>
    </row>
    <row r="346" spans="1:2" x14ac:dyDescent="0.5">
      <c r="A346">
        <v>526.88702392578125</v>
      </c>
      <c r="B346">
        <v>408.79998779296875</v>
      </c>
    </row>
    <row r="347" spans="1:2" x14ac:dyDescent="0.5">
      <c r="A347">
        <v>526.89697265625</v>
      </c>
      <c r="B347">
        <v>357.20001220703125</v>
      </c>
    </row>
    <row r="348" spans="1:2" x14ac:dyDescent="0.5">
      <c r="A348">
        <v>526.906982421875</v>
      </c>
      <c r="B348">
        <v>417.79998779296875</v>
      </c>
    </row>
    <row r="349" spans="1:2" x14ac:dyDescent="0.5">
      <c r="A349">
        <v>526.9169921875</v>
      </c>
      <c r="B349">
        <v>477</v>
      </c>
    </row>
    <row r="350" spans="1:2" x14ac:dyDescent="0.5">
      <c r="A350">
        <v>526.927001953125</v>
      </c>
      <c r="B350">
        <v>349</v>
      </c>
    </row>
    <row r="351" spans="1:2" x14ac:dyDescent="0.5">
      <c r="A351">
        <v>526.93701171875</v>
      </c>
      <c r="B351">
        <v>215.80000305175781</v>
      </c>
    </row>
    <row r="352" spans="1:2" x14ac:dyDescent="0.5">
      <c r="A352">
        <v>526.947021484375</v>
      </c>
      <c r="B352">
        <v>192.30000305175781</v>
      </c>
    </row>
    <row r="353" spans="1:2" x14ac:dyDescent="0.5">
      <c r="A353">
        <v>526.95697021484375</v>
      </c>
      <c r="B353">
        <v>171.80000305175781</v>
      </c>
    </row>
    <row r="354" spans="1:2" x14ac:dyDescent="0.5">
      <c r="A354">
        <v>526.96697998046875</v>
      </c>
      <c r="B354">
        <v>257</v>
      </c>
    </row>
    <row r="355" spans="1:2" x14ac:dyDescent="0.5">
      <c r="A355">
        <v>526.97698974609375</v>
      </c>
      <c r="B355">
        <v>456.5</v>
      </c>
    </row>
    <row r="356" spans="1:2" x14ac:dyDescent="0.5">
      <c r="A356">
        <v>526.98699951171875</v>
      </c>
      <c r="B356">
        <v>485</v>
      </c>
    </row>
    <row r="357" spans="1:2" x14ac:dyDescent="0.5">
      <c r="A357">
        <v>526.99700927734375</v>
      </c>
      <c r="B357">
        <v>357.20001220703125</v>
      </c>
    </row>
    <row r="358" spans="1:2" x14ac:dyDescent="0.5">
      <c r="A358">
        <v>527.00701904296875</v>
      </c>
      <c r="B358">
        <v>261.79998779296875</v>
      </c>
    </row>
    <row r="359" spans="1:2" x14ac:dyDescent="0.5">
      <c r="A359">
        <v>527.01702880859375</v>
      </c>
      <c r="B359">
        <v>181</v>
      </c>
    </row>
    <row r="360" spans="1:2" x14ac:dyDescent="0.5">
      <c r="A360">
        <v>527.0269775390625</v>
      </c>
      <c r="B360">
        <v>139</v>
      </c>
    </row>
    <row r="361" spans="1:2" x14ac:dyDescent="0.5">
      <c r="A361">
        <v>527.0369873046875</v>
      </c>
      <c r="B361">
        <v>111.5</v>
      </c>
    </row>
    <row r="362" spans="1:2" x14ac:dyDescent="0.5">
      <c r="A362">
        <v>527.0469970703125</v>
      </c>
      <c r="B362">
        <v>53</v>
      </c>
    </row>
    <row r="363" spans="1:2" x14ac:dyDescent="0.5">
      <c r="A363">
        <v>527.0570068359375</v>
      </c>
      <c r="B363">
        <v>52</v>
      </c>
    </row>
    <row r="364" spans="1:2" x14ac:dyDescent="0.5">
      <c r="A364">
        <v>527.0670166015625</v>
      </c>
      <c r="B364">
        <v>101.5</v>
      </c>
    </row>
    <row r="365" spans="1:2" x14ac:dyDescent="0.5">
      <c r="A365">
        <v>527.0770263671875</v>
      </c>
      <c r="B365">
        <v>119</v>
      </c>
    </row>
    <row r="366" spans="1:2" x14ac:dyDescent="0.5">
      <c r="A366">
        <v>527.08697509765625</v>
      </c>
      <c r="B366">
        <v>124.5</v>
      </c>
    </row>
    <row r="367" spans="1:2" x14ac:dyDescent="0.5">
      <c r="A367">
        <v>527.09698486328125</v>
      </c>
      <c r="B367">
        <v>135</v>
      </c>
    </row>
    <row r="368" spans="1:2" x14ac:dyDescent="0.5">
      <c r="A368">
        <v>527.10699462890625</v>
      </c>
      <c r="B368">
        <v>123.19999694824219</v>
      </c>
    </row>
    <row r="369" spans="1:2" x14ac:dyDescent="0.5">
      <c r="A369">
        <v>527.11700439453125</v>
      </c>
      <c r="B369">
        <v>107.69999694824219</v>
      </c>
    </row>
    <row r="370" spans="1:2" x14ac:dyDescent="0.5">
      <c r="A370">
        <v>527.12701416015625</v>
      </c>
      <c r="B370">
        <v>148.5</v>
      </c>
    </row>
    <row r="371" spans="1:2" x14ac:dyDescent="0.5">
      <c r="A371">
        <v>527.13702392578125</v>
      </c>
      <c r="B371">
        <v>226.30000305175781</v>
      </c>
    </row>
    <row r="372" spans="1:2" x14ac:dyDescent="0.5">
      <c r="A372">
        <v>527.14697265625</v>
      </c>
      <c r="B372">
        <v>266.29998779296875</v>
      </c>
    </row>
    <row r="373" spans="1:2" x14ac:dyDescent="0.5">
      <c r="A373">
        <v>527.156982421875</v>
      </c>
      <c r="B373">
        <v>243.30000305175781</v>
      </c>
    </row>
    <row r="374" spans="1:2" x14ac:dyDescent="0.5">
      <c r="A374">
        <v>527.1669921875</v>
      </c>
      <c r="B374">
        <v>168.30000305175781</v>
      </c>
    </row>
    <row r="375" spans="1:2" x14ac:dyDescent="0.5">
      <c r="A375">
        <v>527.177001953125</v>
      </c>
      <c r="B375">
        <v>153.5</v>
      </c>
    </row>
    <row r="376" spans="1:2" x14ac:dyDescent="0.5">
      <c r="A376">
        <v>527.18701171875</v>
      </c>
      <c r="B376">
        <v>173.80000305175781</v>
      </c>
    </row>
    <row r="377" spans="1:2" x14ac:dyDescent="0.5">
      <c r="A377">
        <v>527.197021484375</v>
      </c>
      <c r="B377">
        <v>148.5</v>
      </c>
    </row>
    <row r="378" spans="1:2" x14ac:dyDescent="0.5">
      <c r="A378">
        <v>527.20697021484375</v>
      </c>
      <c r="B378">
        <v>175</v>
      </c>
    </row>
    <row r="379" spans="1:2" x14ac:dyDescent="0.5">
      <c r="A379">
        <v>527.21697998046875</v>
      </c>
      <c r="B379">
        <v>216.30000305175781</v>
      </c>
    </row>
    <row r="380" spans="1:2" x14ac:dyDescent="0.5">
      <c r="A380">
        <v>527.22698974609375</v>
      </c>
      <c r="B380">
        <v>212.5</v>
      </c>
    </row>
    <row r="381" spans="1:2" x14ac:dyDescent="0.5">
      <c r="A381">
        <v>527.23699951171875</v>
      </c>
      <c r="B381">
        <v>272.5</v>
      </c>
    </row>
    <row r="382" spans="1:2" x14ac:dyDescent="0.5">
      <c r="A382">
        <v>527.24700927734375</v>
      </c>
      <c r="B382">
        <v>518.5</v>
      </c>
    </row>
    <row r="383" spans="1:2" x14ac:dyDescent="0.5">
      <c r="A383">
        <v>527.25799560546875</v>
      </c>
      <c r="B383">
        <v>1218</v>
      </c>
    </row>
    <row r="384" spans="1:2" x14ac:dyDescent="0.5">
      <c r="A384">
        <v>527.26800537109375</v>
      </c>
      <c r="B384">
        <v>7572</v>
      </c>
    </row>
    <row r="385" spans="1:2" x14ac:dyDescent="0.5">
      <c r="A385">
        <v>527.27801513671875</v>
      </c>
      <c r="B385">
        <v>46470</v>
      </c>
    </row>
    <row r="386" spans="1:2" x14ac:dyDescent="0.5">
      <c r="A386">
        <v>527.28802490234375</v>
      </c>
      <c r="B386">
        <v>112100</v>
      </c>
    </row>
    <row r="387" spans="1:2" x14ac:dyDescent="0.5">
      <c r="A387">
        <v>527.2979736328125</v>
      </c>
      <c r="B387">
        <v>120000</v>
      </c>
    </row>
    <row r="388" spans="1:2" x14ac:dyDescent="0.5">
      <c r="A388">
        <v>527.3079833984375</v>
      </c>
      <c r="B388">
        <v>57670</v>
      </c>
    </row>
    <row r="389" spans="1:2" x14ac:dyDescent="0.5">
      <c r="A389">
        <v>527.3179931640625</v>
      </c>
      <c r="B389">
        <v>11150</v>
      </c>
    </row>
    <row r="390" spans="1:2" x14ac:dyDescent="0.5">
      <c r="A390">
        <v>527.3280029296875</v>
      </c>
      <c r="B390">
        <v>1535</v>
      </c>
    </row>
    <row r="391" spans="1:2" x14ac:dyDescent="0.5">
      <c r="A391">
        <v>527.3380126953125</v>
      </c>
      <c r="B391">
        <v>703</v>
      </c>
    </row>
    <row r="392" spans="1:2" x14ac:dyDescent="0.5">
      <c r="A392">
        <v>527.3480224609375</v>
      </c>
      <c r="B392">
        <v>843.79998779296875</v>
      </c>
    </row>
    <row r="393" spans="1:2" x14ac:dyDescent="0.5">
      <c r="A393">
        <v>527.35797119140625</v>
      </c>
      <c r="B393">
        <v>1103</v>
      </c>
    </row>
    <row r="394" spans="1:2" x14ac:dyDescent="0.5">
      <c r="A394">
        <v>527.36798095703125</v>
      </c>
      <c r="B394">
        <v>965</v>
      </c>
    </row>
    <row r="395" spans="1:2" x14ac:dyDescent="0.5">
      <c r="A395">
        <v>527.37799072265625</v>
      </c>
      <c r="B395">
        <v>468</v>
      </c>
    </row>
    <row r="396" spans="1:2" x14ac:dyDescent="0.5">
      <c r="A396">
        <v>527.38800048828125</v>
      </c>
      <c r="B396">
        <v>114</v>
      </c>
    </row>
    <row r="397" spans="1:2" x14ac:dyDescent="0.5">
      <c r="A397">
        <v>527.39801025390625</v>
      </c>
      <c r="B397">
        <v>132.69999694824219</v>
      </c>
    </row>
    <row r="398" spans="1:2" x14ac:dyDescent="0.5">
      <c r="A398">
        <v>527.40802001953125</v>
      </c>
      <c r="B398">
        <v>392.20001220703125</v>
      </c>
    </row>
    <row r="399" spans="1:2" x14ac:dyDescent="0.5">
      <c r="A399">
        <v>527.41802978515625</v>
      </c>
      <c r="B399">
        <v>550</v>
      </c>
    </row>
    <row r="400" spans="1:2" x14ac:dyDescent="0.5">
      <c r="A400">
        <v>527.427978515625</v>
      </c>
      <c r="B400">
        <v>379</v>
      </c>
    </row>
    <row r="401" spans="1:2" x14ac:dyDescent="0.5">
      <c r="A401">
        <v>527.43798828125</v>
      </c>
      <c r="B401">
        <v>134.30000305175781</v>
      </c>
    </row>
    <row r="402" spans="1:2" x14ac:dyDescent="0.5">
      <c r="A402">
        <v>527.447998046875</v>
      </c>
      <c r="B402">
        <v>40.25</v>
      </c>
    </row>
    <row r="403" spans="1:2" x14ac:dyDescent="0.5">
      <c r="A403">
        <v>527.4580078125</v>
      </c>
      <c r="B403">
        <v>63.25</v>
      </c>
    </row>
    <row r="404" spans="1:2" x14ac:dyDescent="0.5">
      <c r="A404">
        <v>527.468017578125</v>
      </c>
      <c r="B404">
        <v>128.30000305175781</v>
      </c>
    </row>
    <row r="405" spans="1:2" x14ac:dyDescent="0.5">
      <c r="A405">
        <v>527.47802734375</v>
      </c>
      <c r="B405">
        <v>219.69999694824219</v>
      </c>
    </row>
    <row r="406" spans="1:2" x14ac:dyDescent="0.5">
      <c r="A406">
        <v>527.48797607421875</v>
      </c>
      <c r="B406">
        <v>271.20001220703125</v>
      </c>
    </row>
    <row r="407" spans="1:2" x14ac:dyDescent="0.5">
      <c r="A407">
        <v>527.49798583984375</v>
      </c>
      <c r="B407">
        <v>181.30000305175781</v>
      </c>
    </row>
    <row r="408" spans="1:2" x14ac:dyDescent="0.5">
      <c r="A408">
        <v>527.50799560546875</v>
      </c>
      <c r="B408">
        <v>83</v>
      </c>
    </row>
    <row r="409" spans="1:2" x14ac:dyDescent="0.5">
      <c r="A409">
        <v>527.51800537109375</v>
      </c>
      <c r="B409">
        <v>97</v>
      </c>
    </row>
    <row r="410" spans="1:2" x14ac:dyDescent="0.5">
      <c r="A410">
        <v>527.52801513671875</v>
      </c>
      <c r="B410">
        <v>158</v>
      </c>
    </row>
    <row r="411" spans="1:2" x14ac:dyDescent="0.5">
      <c r="A411">
        <v>527.53802490234375</v>
      </c>
      <c r="B411">
        <v>183.5</v>
      </c>
    </row>
    <row r="412" spans="1:2" x14ac:dyDescent="0.5">
      <c r="A412">
        <v>527.5479736328125</v>
      </c>
      <c r="B412">
        <v>169.80000305175781</v>
      </c>
    </row>
    <row r="413" spans="1:2" x14ac:dyDescent="0.5">
      <c r="A413">
        <v>527.5579833984375</v>
      </c>
      <c r="B413">
        <v>131.5</v>
      </c>
    </row>
    <row r="414" spans="1:2" x14ac:dyDescent="0.5">
      <c r="A414">
        <v>527.5679931640625</v>
      </c>
      <c r="B414">
        <v>89.75</v>
      </c>
    </row>
    <row r="415" spans="1:2" x14ac:dyDescent="0.5">
      <c r="A415">
        <v>527.5780029296875</v>
      </c>
      <c r="B415">
        <v>112.30000305175781</v>
      </c>
    </row>
    <row r="416" spans="1:2" x14ac:dyDescent="0.5">
      <c r="A416">
        <v>527.5880126953125</v>
      </c>
      <c r="B416">
        <v>159.69999694824219</v>
      </c>
    </row>
    <row r="417" spans="1:2" x14ac:dyDescent="0.5">
      <c r="A417">
        <v>527.5980224609375</v>
      </c>
      <c r="B417">
        <v>178.80000305175781</v>
      </c>
    </row>
    <row r="418" spans="1:2" x14ac:dyDescent="0.5">
      <c r="A418">
        <v>527.60797119140625</v>
      </c>
      <c r="B418">
        <v>159.30000305175781</v>
      </c>
    </row>
    <row r="419" spans="1:2" x14ac:dyDescent="0.5">
      <c r="A419">
        <v>527.61798095703125</v>
      </c>
      <c r="B419">
        <v>123.5</v>
      </c>
    </row>
    <row r="420" spans="1:2" x14ac:dyDescent="0.5">
      <c r="A420">
        <v>527.62799072265625</v>
      </c>
      <c r="B420">
        <v>125.19999694824219</v>
      </c>
    </row>
    <row r="421" spans="1:2" x14ac:dyDescent="0.5">
      <c r="A421">
        <v>527.63800048828125</v>
      </c>
      <c r="B421">
        <v>118.5</v>
      </c>
    </row>
    <row r="422" spans="1:2" x14ac:dyDescent="0.5">
      <c r="A422">
        <v>527.64801025390625</v>
      </c>
      <c r="B422">
        <v>106</v>
      </c>
    </row>
    <row r="423" spans="1:2" x14ac:dyDescent="0.5">
      <c r="A423">
        <v>527.65899658203125</v>
      </c>
      <c r="B423">
        <v>123.19999694824219</v>
      </c>
    </row>
    <row r="424" spans="1:2" x14ac:dyDescent="0.5">
      <c r="A424">
        <v>527.66900634765625</v>
      </c>
      <c r="B424">
        <v>152.5</v>
      </c>
    </row>
    <row r="425" spans="1:2" x14ac:dyDescent="0.5">
      <c r="A425">
        <v>527.67901611328125</v>
      </c>
      <c r="B425">
        <v>185.69999694824219</v>
      </c>
    </row>
    <row r="426" spans="1:2" x14ac:dyDescent="0.5">
      <c r="A426">
        <v>527.68902587890625</v>
      </c>
      <c r="B426">
        <v>154.30000305175781</v>
      </c>
    </row>
    <row r="427" spans="1:2" x14ac:dyDescent="0.5">
      <c r="A427">
        <v>527.698974609375</v>
      </c>
      <c r="B427">
        <v>97.75</v>
      </c>
    </row>
    <row r="428" spans="1:2" x14ac:dyDescent="0.5">
      <c r="A428">
        <v>527.708984375</v>
      </c>
      <c r="B428">
        <v>125.5</v>
      </c>
    </row>
    <row r="429" spans="1:2" x14ac:dyDescent="0.5">
      <c r="A429">
        <v>527.718994140625</v>
      </c>
      <c r="B429">
        <v>175.5</v>
      </c>
    </row>
    <row r="430" spans="1:2" x14ac:dyDescent="0.5">
      <c r="A430">
        <v>527.72900390625</v>
      </c>
      <c r="B430">
        <v>223.19999694824219</v>
      </c>
    </row>
    <row r="431" spans="1:2" x14ac:dyDescent="0.5">
      <c r="A431">
        <v>527.739013671875</v>
      </c>
      <c r="B431">
        <v>310.70001220703125</v>
      </c>
    </row>
    <row r="432" spans="1:2" x14ac:dyDescent="0.5">
      <c r="A432">
        <v>527.7490234375</v>
      </c>
      <c r="B432">
        <v>453</v>
      </c>
    </row>
    <row r="433" spans="1:2" x14ac:dyDescent="0.5">
      <c r="A433">
        <v>527.75897216796875</v>
      </c>
      <c r="B433">
        <v>864.29998779296875</v>
      </c>
    </row>
    <row r="434" spans="1:2" x14ac:dyDescent="0.5">
      <c r="A434">
        <v>527.76898193359375</v>
      </c>
      <c r="B434">
        <v>4521</v>
      </c>
    </row>
    <row r="435" spans="1:2" x14ac:dyDescent="0.5">
      <c r="A435">
        <v>527.77899169921875</v>
      </c>
      <c r="B435">
        <v>22910</v>
      </c>
    </row>
    <row r="436" spans="1:2" x14ac:dyDescent="0.5">
      <c r="A436">
        <v>527.78900146484375</v>
      </c>
      <c r="B436">
        <v>53220</v>
      </c>
    </row>
    <row r="437" spans="1:2" x14ac:dyDescent="0.5">
      <c r="A437">
        <v>527.79901123046875</v>
      </c>
      <c r="B437">
        <v>59230</v>
      </c>
    </row>
    <row r="438" spans="1:2" x14ac:dyDescent="0.5">
      <c r="A438">
        <v>527.80902099609375</v>
      </c>
      <c r="B438">
        <v>32390</v>
      </c>
    </row>
    <row r="439" spans="1:2" x14ac:dyDescent="0.5">
      <c r="A439">
        <v>527.8189697265625</v>
      </c>
      <c r="B439">
        <v>8779</v>
      </c>
    </row>
    <row r="440" spans="1:2" x14ac:dyDescent="0.5">
      <c r="A440">
        <v>527.8289794921875</v>
      </c>
      <c r="B440">
        <v>1732</v>
      </c>
    </row>
    <row r="441" spans="1:2" x14ac:dyDescent="0.5">
      <c r="A441">
        <v>527.8389892578125</v>
      </c>
      <c r="B441">
        <v>555.29998779296875</v>
      </c>
    </row>
    <row r="442" spans="1:2" x14ac:dyDescent="0.5">
      <c r="A442">
        <v>527.8489990234375</v>
      </c>
      <c r="B442">
        <v>524.20001220703125</v>
      </c>
    </row>
    <row r="443" spans="1:2" x14ac:dyDescent="0.5">
      <c r="A443">
        <v>527.8590087890625</v>
      </c>
      <c r="B443">
        <v>601.29998779296875</v>
      </c>
    </row>
    <row r="444" spans="1:2" x14ac:dyDescent="0.5">
      <c r="A444">
        <v>527.8690185546875</v>
      </c>
      <c r="B444">
        <v>475.29998779296875</v>
      </c>
    </row>
    <row r="445" spans="1:2" x14ac:dyDescent="0.5">
      <c r="A445">
        <v>527.8790283203125</v>
      </c>
      <c r="B445">
        <v>299</v>
      </c>
    </row>
    <row r="446" spans="1:2" x14ac:dyDescent="0.5">
      <c r="A446">
        <v>527.88897705078125</v>
      </c>
      <c r="B446">
        <v>181</v>
      </c>
    </row>
    <row r="447" spans="1:2" x14ac:dyDescent="0.5">
      <c r="A447">
        <v>527.89898681640625</v>
      </c>
      <c r="B447">
        <v>161</v>
      </c>
    </row>
    <row r="448" spans="1:2" x14ac:dyDescent="0.5">
      <c r="A448">
        <v>527.90899658203125</v>
      </c>
      <c r="B448">
        <v>260.70001220703125</v>
      </c>
    </row>
    <row r="449" spans="1:2" x14ac:dyDescent="0.5">
      <c r="A449">
        <v>527.91900634765625</v>
      </c>
      <c r="B449">
        <v>329.70001220703125</v>
      </c>
    </row>
    <row r="450" spans="1:2" x14ac:dyDescent="0.5">
      <c r="A450">
        <v>527.92901611328125</v>
      </c>
      <c r="B450">
        <v>257.79998779296875</v>
      </c>
    </row>
    <row r="451" spans="1:2" x14ac:dyDescent="0.5">
      <c r="A451">
        <v>527.93902587890625</v>
      </c>
      <c r="B451">
        <v>144.5</v>
      </c>
    </row>
    <row r="452" spans="1:2" x14ac:dyDescent="0.5">
      <c r="A452">
        <v>527.948974609375</v>
      </c>
      <c r="B452">
        <v>81.5</v>
      </c>
    </row>
    <row r="453" spans="1:2" x14ac:dyDescent="0.5">
      <c r="A453">
        <v>527.958984375</v>
      </c>
      <c r="B453">
        <v>67</v>
      </c>
    </row>
    <row r="454" spans="1:2" x14ac:dyDescent="0.5">
      <c r="A454">
        <v>527.969970703125</v>
      </c>
      <c r="B454">
        <v>64</v>
      </c>
    </row>
    <row r="455" spans="1:2" x14ac:dyDescent="0.5">
      <c r="A455">
        <v>527.97998046875</v>
      </c>
      <c r="B455">
        <v>85.75</v>
      </c>
    </row>
    <row r="456" spans="1:2" x14ac:dyDescent="0.5">
      <c r="A456">
        <v>527.989990234375</v>
      </c>
      <c r="B456">
        <v>137.69999694824219</v>
      </c>
    </row>
    <row r="457" spans="1:2" x14ac:dyDescent="0.5">
      <c r="A457">
        <v>528</v>
      </c>
      <c r="B457">
        <v>147.80000305175781</v>
      </c>
    </row>
    <row r="458" spans="1:2" x14ac:dyDescent="0.5">
      <c r="A458">
        <v>528.010009765625</v>
      </c>
      <c r="B458">
        <v>133</v>
      </c>
    </row>
    <row r="459" spans="1:2" x14ac:dyDescent="0.5">
      <c r="A459">
        <v>528.02001953125</v>
      </c>
      <c r="B459">
        <v>134.30000305175781</v>
      </c>
    </row>
    <row r="460" spans="1:2" x14ac:dyDescent="0.5">
      <c r="A460">
        <v>528.030029296875</v>
      </c>
      <c r="B460">
        <v>116.80000305175781</v>
      </c>
    </row>
    <row r="461" spans="1:2" x14ac:dyDescent="0.5">
      <c r="A461">
        <v>528.03997802734375</v>
      </c>
      <c r="B461">
        <v>101.80000305175781</v>
      </c>
    </row>
    <row r="462" spans="1:2" x14ac:dyDescent="0.5">
      <c r="A462">
        <v>528.04998779296875</v>
      </c>
      <c r="B462">
        <v>106.69999694824219</v>
      </c>
    </row>
    <row r="463" spans="1:2" x14ac:dyDescent="0.5">
      <c r="A463">
        <v>528.05999755859375</v>
      </c>
      <c r="B463">
        <v>95.25</v>
      </c>
    </row>
    <row r="464" spans="1:2" x14ac:dyDescent="0.5">
      <c r="A464">
        <v>528.07000732421875</v>
      </c>
      <c r="B464">
        <v>112.30000305175781</v>
      </c>
    </row>
    <row r="465" spans="1:2" x14ac:dyDescent="0.5">
      <c r="A465">
        <v>528.08001708984375</v>
      </c>
      <c r="B465">
        <v>134.69999694824219</v>
      </c>
    </row>
    <row r="466" spans="1:2" x14ac:dyDescent="0.5">
      <c r="A466">
        <v>528.09002685546875</v>
      </c>
      <c r="B466">
        <v>87.75</v>
      </c>
    </row>
    <row r="467" spans="1:2" x14ac:dyDescent="0.5">
      <c r="A467">
        <v>528.0999755859375</v>
      </c>
      <c r="B467">
        <v>57</v>
      </c>
    </row>
    <row r="468" spans="1:2" x14ac:dyDescent="0.5">
      <c r="A468">
        <v>528.1099853515625</v>
      </c>
      <c r="B468">
        <v>71.5</v>
      </c>
    </row>
    <row r="469" spans="1:2" x14ac:dyDescent="0.5">
      <c r="A469">
        <v>528.1199951171875</v>
      </c>
      <c r="B469">
        <v>65.75</v>
      </c>
    </row>
    <row r="470" spans="1:2" x14ac:dyDescent="0.5">
      <c r="A470">
        <v>528.1300048828125</v>
      </c>
      <c r="B470">
        <v>42.5</v>
      </c>
    </row>
    <row r="471" spans="1:2" x14ac:dyDescent="0.5">
      <c r="A471">
        <v>528.1400146484375</v>
      </c>
      <c r="B471">
        <v>30.25</v>
      </c>
    </row>
    <row r="472" spans="1:2" x14ac:dyDescent="0.5">
      <c r="A472">
        <v>528.1500244140625</v>
      </c>
      <c r="B472">
        <v>47.5</v>
      </c>
    </row>
    <row r="473" spans="1:2" x14ac:dyDescent="0.5">
      <c r="A473">
        <v>528.15997314453125</v>
      </c>
      <c r="B473">
        <v>53.75</v>
      </c>
    </row>
    <row r="474" spans="1:2" x14ac:dyDescent="0.5">
      <c r="A474">
        <v>528.16998291015625</v>
      </c>
      <c r="B474">
        <v>32.75</v>
      </c>
    </row>
    <row r="475" spans="1:2" x14ac:dyDescent="0.5">
      <c r="A475">
        <v>528.17999267578125</v>
      </c>
      <c r="B475">
        <v>33.25</v>
      </c>
    </row>
    <row r="476" spans="1:2" x14ac:dyDescent="0.5">
      <c r="A476">
        <v>528.19000244140625</v>
      </c>
      <c r="B476">
        <v>62.75</v>
      </c>
    </row>
    <row r="477" spans="1:2" x14ac:dyDescent="0.5">
      <c r="A477">
        <v>528.20001220703125</v>
      </c>
      <c r="B477">
        <v>80.25</v>
      </c>
    </row>
    <row r="478" spans="1:2" x14ac:dyDescent="0.5">
      <c r="A478">
        <v>528.21002197265625</v>
      </c>
      <c r="B478">
        <v>94</v>
      </c>
    </row>
    <row r="479" spans="1:2" x14ac:dyDescent="0.5">
      <c r="A479">
        <v>528.219970703125</v>
      </c>
      <c r="B479">
        <v>113</v>
      </c>
    </row>
    <row r="480" spans="1:2" x14ac:dyDescent="0.5">
      <c r="A480">
        <v>528.22998046875</v>
      </c>
      <c r="B480">
        <v>107.30000305175781</v>
      </c>
    </row>
    <row r="481" spans="1:2" x14ac:dyDescent="0.5">
      <c r="A481">
        <v>528.239990234375</v>
      </c>
      <c r="B481">
        <v>125.19999694824219</v>
      </c>
    </row>
    <row r="482" spans="1:2" x14ac:dyDescent="0.5">
      <c r="A482">
        <v>528.25</v>
      </c>
      <c r="B482">
        <v>230</v>
      </c>
    </row>
    <row r="483" spans="1:2" x14ac:dyDescent="0.5">
      <c r="A483">
        <v>528.260009765625</v>
      </c>
      <c r="B483">
        <v>661</v>
      </c>
    </row>
    <row r="484" spans="1:2" x14ac:dyDescent="0.5">
      <c r="A484">
        <v>528.27099609375</v>
      </c>
      <c r="B484">
        <v>2656</v>
      </c>
    </row>
    <row r="485" spans="1:2" x14ac:dyDescent="0.5">
      <c r="A485">
        <v>528.281005859375</v>
      </c>
      <c r="B485">
        <v>9183</v>
      </c>
    </row>
    <row r="486" spans="1:2" x14ac:dyDescent="0.5">
      <c r="A486">
        <v>528.291015625</v>
      </c>
      <c r="B486">
        <v>18380</v>
      </c>
    </row>
    <row r="487" spans="1:2" x14ac:dyDescent="0.5">
      <c r="A487">
        <v>528.301025390625</v>
      </c>
      <c r="B487">
        <v>19990</v>
      </c>
    </row>
    <row r="488" spans="1:2" x14ac:dyDescent="0.5">
      <c r="A488">
        <v>528.31097412109375</v>
      </c>
      <c r="B488">
        <v>12030</v>
      </c>
    </row>
    <row r="489" spans="1:2" x14ac:dyDescent="0.5">
      <c r="A489">
        <v>528.32098388671875</v>
      </c>
      <c r="B489">
        <v>4350</v>
      </c>
    </row>
    <row r="490" spans="1:2" x14ac:dyDescent="0.5">
      <c r="A490">
        <v>528.33099365234375</v>
      </c>
      <c r="B490">
        <v>1195</v>
      </c>
    </row>
    <row r="491" spans="1:2" x14ac:dyDescent="0.5">
      <c r="A491">
        <v>528.34100341796875</v>
      </c>
      <c r="B491">
        <v>363.5</v>
      </c>
    </row>
    <row r="492" spans="1:2" x14ac:dyDescent="0.5">
      <c r="A492">
        <v>528.35101318359375</v>
      </c>
      <c r="B492">
        <v>234.5</v>
      </c>
    </row>
    <row r="493" spans="1:2" x14ac:dyDescent="0.5">
      <c r="A493">
        <v>528.36102294921875</v>
      </c>
      <c r="B493">
        <v>187.30000305175781</v>
      </c>
    </row>
    <row r="494" spans="1:2" x14ac:dyDescent="0.5">
      <c r="A494">
        <v>528.3709716796875</v>
      </c>
      <c r="B494">
        <v>158.5</v>
      </c>
    </row>
    <row r="495" spans="1:2" x14ac:dyDescent="0.5">
      <c r="A495">
        <v>528.3809814453125</v>
      </c>
      <c r="B495">
        <v>135</v>
      </c>
    </row>
    <row r="496" spans="1:2" x14ac:dyDescent="0.5">
      <c r="A496">
        <v>528.3909912109375</v>
      </c>
      <c r="B496">
        <v>133.30000305175781</v>
      </c>
    </row>
    <row r="497" spans="1:2" x14ac:dyDescent="0.5">
      <c r="A497">
        <v>528.4010009765625</v>
      </c>
      <c r="B497">
        <v>124</v>
      </c>
    </row>
    <row r="498" spans="1:2" x14ac:dyDescent="0.5">
      <c r="A498">
        <v>528.4110107421875</v>
      </c>
      <c r="B498">
        <v>92.5</v>
      </c>
    </row>
    <row r="499" spans="1:2" x14ac:dyDescent="0.5">
      <c r="A499">
        <v>528.4210205078125</v>
      </c>
      <c r="B499">
        <v>89.75</v>
      </c>
    </row>
    <row r="500" spans="1:2" x14ac:dyDescent="0.5">
      <c r="A500">
        <v>528.4310302734375</v>
      </c>
      <c r="B500">
        <v>91.5</v>
      </c>
    </row>
    <row r="501" spans="1:2" x14ac:dyDescent="0.5">
      <c r="A501">
        <v>528.44097900390625</v>
      </c>
      <c r="B501">
        <v>69.5</v>
      </c>
    </row>
    <row r="502" spans="1:2" x14ac:dyDescent="0.5">
      <c r="A502">
        <v>528.45098876953125</v>
      </c>
      <c r="B502">
        <v>65.25</v>
      </c>
    </row>
    <row r="503" spans="1:2" x14ac:dyDescent="0.5">
      <c r="A503">
        <v>528.46099853515625</v>
      </c>
      <c r="B503">
        <v>78</v>
      </c>
    </row>
    <row r="504" spans="1:2" x14ac:dyDescent="0.5">
      <c r="A504">
        <v>528.47100830078125</v>
      </c>
      <c r="B504">
        <v>66.75</v>
      </c>
    </row>
    <row r="505" spans="1:2" x14ac:dyDescent="0.5">
      <c r="A505">
        <v>528.48101806640625</v>
      </c>
      <c r="B505">
        <v>42.25</v>
      </c>
    </row>
    <row r="506" spans="1:2" x14ac:dyDescent="0.5">
      <c r="A506">
        <v>528.49102783203125</v>
      </c>
      <c r="B506">
        <v>50.75</v>
      </c>
    </row>
    <row r="507" spans="1:2" x14ac:dyDescent="0.5">
      <c r="A507">
        <v>528.5009765625</v>
      </c>
      <c r="B507">
        <v>70.75</v>
      </c>
    </row>
    <row r="508" spans="1:2" x14ac:dyDescent="0.5">
      <c r="A508">
        <v>528.510986328125</v>
      </c>
      <c r="B508">
        <v>52</v>
      </c>
    </row>
    <row r="509" spans="1:2" x14ac:dyDescent="0.5">
      <c r="A509">
        <v>528.52099609375</v>
      </c>
      <c r="B509">
        <v>25.75</v>
      </c>
    </row>
    <row r="510" spans="1:2" x14ac:dyDescent="0.5">
      <c r="A510">
        <v>528.531005859375</v>
      </c>
      <c r="B510">
        <v>14.75</v>
      </c>
    </row>
    <row r="511" spans="1:2" x14ac:dyDescent="0.5">
      <c r="A511">
        <v>528.541015625</v>
      </c>
      <c r="B511">
        <v>12</v>
      </c>
    </row>
    <row r="512" spans="1:2" x14ac:dyDescent="0.5">
      <c r="A512">
        <v>528.552001953125</v>
      </c>
      <c r="B512">
        <v>33.25</v>
      </c>
    </row>
    <row r="513" spans="1:2" x14ac:dyDescent="0.5">
      <c r="A513">
        <v>528.56201171875</v>
      </c>
      <c r="B513">
        <v>49</v>
      </c>
    </row>
    <row r="514" spans="1:2" x14ac:dyDescent="0.5">
      <c r="A514">
        <v>528.572021484375</v>
      </c>
      <c r="B514">
        <v>26</v>
      </c>
    </row>
    <row r="515" spans="1:2" x14ac:dyDescent="0.5">
      <c r="A515">
        <v>528.58197021484375</v>
      </c>
      <c r="B515">
        <v>3</v>
      </c>
    </row>
    <row r="516" spans="1:2" x14ac:dyDescent="0.5">
      <c r="A516">
        <v>528.59197998046875</v>
      </c>
      <c r="B516">
        <v>2.5</v>
      </c>
    </row>
    <row r="517" spans="1:2" x14ac:dyDescent="0.5">
      <c r="A517">
        <v>528.60198974609375</v>
      </c>
      <c r="B517">
        <v>13.25</v>
      </c>
    </row>
    <row r="518" spans="1:2" x14ac:dyDescent="0.5">
      <c r="A518">
        <v>528.61199951171875</v>
      </c>
      <c r="B518">
        <v>25.75</v>
      </c>
    </row>
    <row r="519" spans="1:2" x14ac:dyDescent="0.5">
      <c r="A519">
        <v>528.62200927734375</v>
      </c>
      <c r="B519">
        <v>25.75</v>
      </c>
    </row>
    <row r="520" spans="1:2" x14ac:dyDescent="0.5">
      <c r="A520">
        <v>528.63201904296875</v>
      </c>
      <c r="B520">
        <v>31</v>
      </c>
    </row>
    <row r="521" spans="1:2" x14ac:dyDescent="0.5">
      <c r="A521">
        <v>528.64202880859375</v>
      </c>
      <c r="B521">
        <v>51.25</v>
      </c>
    </row>
    <row r="522" spans="1:2" x14ac:dyDescent="0.5">
      <c r="A522">
        <v>528.6519775390625</v>
      </c>
      <c r="B522">
        <v>50.25</v>
      </c>
    </row>
    <row r="523" spans="1:2" x14ac:dyDescent="0.5">
      <c r="A523">
        <v>528.6619873046875</v>
      </c>
      <c r="B523">
        <v>53.25</v>
      </c>
    </row>
    <row r="524" spans="1:2" x14ac:dyDescent="0.5">
      <c r="A524">
        <v>528.6719970703125</v>
      </c>
      <c r="B524">
        <v>91</v>
      </c>
    </row>
    <row r="525" spans="1:2" x14ac:dyDescent="0.5">
      <c r="A525">
        <v>528.6820068359375</v>
      </c>
      <c r="B525">
        <v>108</v>
      </c>
    </row>
    <row r="526" spans="1:2" x14ac:dyDescent="0.5">
      <c r="A526">
        <v>528.6920166015625</v>
      </c>
      <c r="B526">
        <v>82.25</v>
      </c>
    </row>
    <row r="527" spans="1:2" x14ac:dyDescent="0.5">
      <c r="A527">
        <v>528.7020263671875</v>
      </c>
      <c r="B527">
        <v>61</v>
      </c>
    </row>
    <row r="528" spans="1:2" x14ac:dyDescent="0.5">
      <c r="A528">
        <v>528.71197509765625</v>
      </c>
      <c r="B528">
        <v>67.25</v>
      </c>
    </row>
    <row r="529" spans="1:2" x14ac:dyDescent="0.5">
      <c r="A529">
        <v>528.72198486328125</v>
      </c>
      <c r="B529">
        <v>82.75</v>
      </c>
    </row>
    <row r="530" spans="1:2" x14ac:dyDescent="0.5">
      <c r="A530">
        <v>528.73199462890625</v>
      </c>
      <c r="B530">
        <v>127.30000305175781</v>
      </c>
    </row>
    <row r="531" spans="1:2" x14ac:dyDescent="0.5">
      <c r="A531">
        <v>528.74200439453125</v>
      </c>
      <c r="B531">
        <v>189</v>
      </c>
    </row>
    <row r="532" spans="1:2" x14ac:dyDescent="0.5">
      <c r="A532">
        <v>528.75201416015625</v>
      </c>
      <c r="B532">
        <v>217.19999694824219</v>
      </c>
    </row>
    <row r="533" spans="1:2" x14ac:dyDescent="0.5">
      <c r="A533">
        <v>528.76202392578125</v>
      </c>
      <c r="B533">
        <v>337.29998779296875</v>
      </c>
    </row>
    <row r="534" spans="1:2" x14ac:dyDescent="0.5">
      <c r="A534">
        <v>528.77197265625</v>
      </c>
      <c r="B534">
        <v>967.5</v>
      </c>
    </row>
    <row r="535" spans="1:2" x14ac:dyDescent="0.5">
      <c r="A535">
        <v>528.781982421875</v>
      </c>
      <c r="B535">
        <v>2615</v>
      </c>
    </row>
    <row r="536" spans="1:2" x14ac:dyDescent="0.5">
      <c r="A536">
        <v>528.7919921875</v>
      </c>
      <c r="B536">
        <v>4543</v>
      </c>
    </row>
    <row r="537" spans="1:2" x14ac:dyDescent="0.5">
      <c r="A537">
        <v>528.802001953125</v>
      </c>
      <c r="B537">
        <v>4806</v>
      </c>
    </row>
    <row r="538" spans="1:2" x14ac:dyDescent="0.5">
      <c r="A538">
        <v>528.81201171875</v>
      </c>
      <c r="B538">
        <v>3211</v>
      </c>
    </row>
    <row r="539" spans="1:2" x14ac:dyDescent="0.5">
      <c r="A539">
        <v>528.822998046875</v>
      </c>
      <c r="B539">
        <v>1476</v>
      </c>
    </row>
    <row r="540" spans="1:2" x14ac:dyDescent="0.5">
      <c r="A540">
        <v>528.8330078125</v>
      </c>
      <c r="B540">
        <v>575</v>
      </c>
    </row>
    <row r="541" spans="1:2" x14ac:dyDescent="0.5">
      <c r="A541">
        <v>528.843017578125</v>
      </c>
      <c r="B541">
        <v>278.29998779296875</v>
      </c>
    </row>
    <row r="542" spans="1:2" x14ac:dyDescent="0.5">
      <c r="A542">
        <v>528.85302734375</v>
      </c>
      <c r="B542">
        <v>199.5</v>
      </c>
    </row>
    <row r="543" spans="1:2" x14ac:dyDescent="0.5">
      <c r="A543">
        <v>528.86297607421875</v>
      </c>
      <c r="B543">
        <v>187.30000305175781</v>
      </c>
    </row>
    <row r="544" spans="1:2" x14ac:dyDescent="0.5">
      <c r="A544">
        <v>528.87298583984375</v>
      </c>
      <c r="B544">
        <v>179.80000305175781</v>
      </c>
    </row>
    <row r="545" spans="1:2" x14ac:dyDescent="0.5">
      <c r="A545">
        <v>528.88299560546875</v>
      </c>
      <c r="B545">
        <v>150</v>
      </c>
    </row>
    <row r="546" spans="1:2" x14ac:dyDescent="0.5">
      <c r="A546">
        <v>528.89300537109375</v>
      </c>
      <c r="B546">
        <v>95.75</v>
      </c>
    </row>
    <row r="547" spans="1:2" x14ac:dyDescent="0.5">
      <c r="A547">
        <v>528.90301513671875</v>
      </c>
      <c r="B547">
        <v>72</v>
      </c>
    </row>
    <row r="548" spans="1:2" x14ac:dyDescent="0.5">
      <c r="A548">
        <v>528.91302490234375</v>
      </c>
      <c r="B548">
        <v>105.30000305175781</v>
      </c>
    </row>
    <row r="549" spans="1:2" x14ac:dyDescent="0.5">
      <c r="A549">
        <v>528.9229736328125</v>
      </c>
      <c r="B549">
        <v>120</v>
      </c>
    </row>
    <row r="550" spans="1:2" x14ac:dyDescent="0.5">
      <c r="A550">
        <v>528.9329833984375</v>
      </c>
      <c r="B550">
        <v>108.30000305175781</v>
      </c>
    </row>
    <row r="551" spans="1:2" x14ac:dyDescent="0.5">
      <c r="A551">
        <v>528.9429931640625</v>
      </c>
      <c r="B551">
        <v>125.5</v>
      </c>
    </row>
    <row r="552" spans="1:2" x14ac:dyDescent="0.5">
      <c r="A552">
        <v>528.9530029296875</v>
      </c>
      <c r="B552">
        <v>133.5</v>
      </c>
    </row>
    <row r="553" spans="1:2" x14ac:dyDescent="0.5">
      <c r="A553">
        <v>528.9630126953125</v>
      </c>
      <c r="B553">
        <v>97.75</v>
      </c>
    </row>
    <row r="554" spans="1:2" x14ac:dyDescent="0.5">
      <c r="A554">
        <v>528.9730224609375</v>
      </c>
      <c r="B554">
        <v>64.5</v>
      </c>
    </row>
    <row r="555" spans="1:2" x14ac:dyDescent="0.5">
      <c r="A555">
        <v>528.98297119140625</v>
      </c>
      <c r="B555">
        <v>46.5</v>
      </c>
    </row>
    <row r="556" spans="1:2" x14ac:dyDescent="0.5">
      <c r="A556">
        <v>528.99298095703125</v>
      </c>
      <c r="B556">
        <v>33.5</v>
      </c>
    </row>
    <row r="557" spans="1:2" x14ac:dyDescent="0.5">
      <c r="A557">
        <v>529.00299072265625</v>
      </c>
      <c r="B557">
        <v>27</v>
      </c>
    </row>
    <row r="558" spans="1:2" x14ac:dyDescent="0.5">
      <c r="A558">
        <v>529.01300048828125</v>
      </c>
      <c r="B558">
        <v>36.25</v>
      </c>
    </row>
    <row r="559" spans="1:2" x14ac:dyDescent="0.5">
      <c r="A559">
        <v>529.02301025390625</v>
      </c>
      <c r="B559">
        <v>66.5</v>
      </c>
    </row>
    <row r="560" spans="1:2" x14ac:dyDescent="0.5">
      <c r="A560">
        <v>529.03302001953125</v>
      </c>
      <c r="B560">
        <v>91</v>
      </c>
    </row>
    <row r="561" spans="1:2" x14ac:dyDescent="0.5">
      <c r="A561">
        <v>529.04302978515625</v>
      </c>
      <c r="B561">
        <v>87</v>
      </c>
    </row>
    <row r="562" spans="1:2" x14ac:dyDescent="0.5">
      <c r="A562">
        <v>529.052978515625</v>
      </c>
      <c r="B562">
        <v>65</v>
      </c>
    </row>
    <row r="563" spans="1:2" x14ac:dyDescent="0.5">
      <c r="A563">
        <v>529.06298828125</v>
      </c>
      <c r="B563">
        <v>50.75</v>
      </c>
    </row>
    <row r="564" spans="1:2" x14ac:dyDescent="0.5">
      <c r="A564">
        <v>529.072998046875</v>
      </c>
      <c r="B564">
        <v>51.75</v>
      </c>
    </row>
    <row r="565" spans="1:2" x14ac:dyDescent="0.5">
      <c r="A565">
        <v>529.0830078125</v>
      </c>
      <c r="B565">
        <v>46.75</v>
      </c>
    </row>
    <row r="566" spans="1:2" x14ac:dyDescent="0.5">
      <c r="A566">
        <v>529.093994140625</v>
      </c>
      <c r="B566">
        <v>38.5</v>
      </c>
    </row>
    <row r="567" spans="1:2" x14ac:dyDescent="0.5">
      <c r="A567">
        <v>529.10400390625</v>
      </c>
      <c r="B567">
        <v>37</v>
      </c>
    </row>
    <row r="568" spans="1:2" x14ac:dyDescent="0.5">
      <c r="A568">
        <v>529.114013671875</v>
      </c>
      <c r="B568">
        <v>28.25</v>
      </c>
    </row>
    <row r="569" spans="1:2" x14ac:dyDescent="0.5">
      <c r="A569">
        <v>529.1240234375</v>
      </c>
      <c r="B569">
        <v>23</v>
      </c>
    </row>
    <row r="570" spans="1:2" x14ac:dyDescent="0.5">
      <c r="A570">
        <v>529.13397216796875</v>
      </c>
      <c r="B570">
        <v>21.25</v>
      </c>
    </row>
    <row r="571" spans="1:2" x14ac:dyDescent="0.5">
      <c r="A571">
        <v>529.14398193359375</v>
      </c>
      <c r="B571">
        <v>17.75</v>
      </c>
    </row>
    <row r="572" spans="1:2" x14ac:dyDescent="0.5">
      <c r="A572">
        <v>529.15399169921875</v>
      </c>
      <c r="B572">
        <v>26.25</v>
      </c>
    </row>
    <row r="573" spans="1:2" x14ac:dyDescent="0.5">
      <c r="A573">
        <v>529.16400146484375</v>
      </c>
      <c r="B573">
        <v>29.5</v>
      </c>
    </row>
    <row r="574" spans="1:2" x14ac:dyDescent="0.5">
      <c r="A574">
        <v>529.17401123046875</v>
      </c>
      <c r="B574">
        <v>16.75</v>
      </c>
    </row>
    <row r="575" spans="1:2" x14ac:dyDescent="0.5">
      <c r="A575">
        <v>529.18402099609375</v>
      </c>
      <c r="B575">
        <v>4.25</v>
      </c>
    </row>
    <row r="576" spans="1:2" x14ac:dyDescent="0.5">
      <c r="A576">
        <v>529.1939697265625</v>
      </c>
      <c r="B576">
        <v>0</v>
      </c>
    </row>
    <row r="577" spans="1:2" x14ac:dyDescent="0.5">
      <c r="A577">
        <v>529.2039794921875</v>
      </c>
      <c r="B577">
        <v>3.5</v>
      </c>
    </row>
    <row r="578" spans="1:2" x14ac:dyDescent="0.5">
      <c r="A578">
        <v>529.2139892578125</v>
      </c>
      <c r="B578">
        <v>8.75</v>
      </c>
    </row>
    <row r="579" spans="1:2" x14ac:dyDescent="0.5">
      <c r="A579">
        <v>529.2239990234375</v>
      </c>
      <c r="B579">
        <v>18</v>
      </c>
    </row>
    <row r="580" spans="1:2" x14ac:dyDescent="0.5">
      <c r="A580">
        <v>529.2340087890625</v>
      </c>
      <c r="B580">
        <v>68.75</v>
      </c>
    </row>
    <row r="581" spans="1:2" x14ac:dyDescent="0.5">
      <c r="A581">
        <v>529.2440185546875</v>
      </c>
      <c r="B581">
        <v>140.80000305175781</v>
      </c>
    </row>
    <row r="582" spans="1:2" x14ac:dyDescent="0.5">
      <c r="A582">
        <v>529.2540283203125</v>
      </c>
      <c r="B582">
        <v>159.69999694824219</v>
      </c>
    </row>
    <row r="583" spans="1:2" x14ac:dyDescent="0.5">
      <c r="A583">
        <v>529.26397705078125</v>
      </c>
      <c r="B583">
        <v>170.5</v>
      </c>
    </row>
    <row r="584" spans="1:2" x14ac:dyDescent="0.5">
      <c r="A584">
        <v>529.27398681640625</v>
      </c>
      <c r="B584">
        <v>272</v>
      </c>
    </row>
    <row r="585" spans="1:2" x14ac:dyDescent="0.5">
      <c r="A585">
        <v>529.28399658203125</v>
      </c>
      <c r="B585">
        <v>588.29998779296875</v>
      </c>
    </row>
    <row r="586" spans="1:2" x14ac:dyDescent="0.5">
      <c r="A586">
        <v>529.29400634765625</v>
      </c>
      <c r="B586">
        <v>960.20001220703125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T586"/>
  <sheetViews>
    <sheetView workbookViewId="0"/>
  </sheetViews>
  <sheetFormatPr defaultRowHeight="14.35" x14ac:dyDescent="0.5"/>
  <cols>
    <col min="6" max="6" width="17.703125" customWidth="1"/>
  </cols>
  <sheetData>
    <row r="1" spans="1:20" ht="14.7" thickBot="1" x14ac:dyDescent="0.55000000000000004">
      <c r="A1">
        <v>523.43499755859375</v>
      </c>
      <c r="B1">
        <v>145</v>
      </c>
      <c r="C1" s="2" t="s">
        <v>21</v>
      </c>
      <c r="D1">
        <v>523.7750244140625</v>
      </c>
      <c r="E1">
        <v>304100</v>
      </c>
      <c r="G1" s="2" t="s">
        <v>23</v>
      </c>
      <c r="H1" s="2" t="s">
        <v>24</v>
      </c>
      <c r="I1" s="2" t="s">
        <v>24</v>
      </c>
      <c r="J1">
        <f>'hidden params'!J1</f>
        <v>1</v>
      </c>
      <c r="K1">
        <f>IF(ISNUMBER(D1),ROUND((D1-I$2)*$G$6,0),"")</f>
        <v>0</v>
      </c>
      <c r="L1">
        <f>IF(ISNUMBER((((EXP(GAMMALN($I$3+1)))/((EXP(GAMMALN(K1+1)))*(EXP(GAMMALN($I$3-K1+1))))))*(($I$8)^K1)*((1-$I$8)^($I$3-K1))),(((EXP(GAMMALN($I$3+1)))/((EXP(GAMMALN(K1+1)))*(EXP(GAMMALN($I$3-K1+1))))))*(($I$8)^K1)*((1-$I$8)^($I$3-K1)),0)</f>
        <v>0.88181490733504375</v>
      </c>
      <c r="M1">
        <f>I$7*(L$1*J1) + $I$4</f>
        <v>279611.49529721512</v>
      </c>
      <c r="N1">
        <f>IF(ISNUMBER((((EXP(GAMMALN($I$22+1)))/((EXP(GAMMALN(K1+1)))*(EXP(GAMMALN($I$22-K1+1))))))*(($I$11)^K1)*((1-$I$11)^($I$22-K1))),(((EXP(GAMMALN($I$22+1)))/((EXP(GAMMALN(K1+1)))*(EXP(GAMMALN($I$22-K1+1))))))*(($I$11)^K1)*((1-$I$11)^($I$22-K1)),0)</f>
        <v>0.12831138507720352</v>
      </c>
      <c r="O1">
        <f>I$10*(N$1*J1) + $I$4</f>
        <v>24429.331135857399</v>
      </c>
      <c r="P1">
        <f>IF(ISNUMBER(D1),SUM(M1,O1)-$I$4,"")</f>
        <v>304040.82643307251</v>
      </c>
      <c r="Q1">
        <f>IF(ISNUMBER(P1),P1-E1,"")</f>
        <v>-59.173566927493084</v>
      </c>
      <c r="R1">
        <f>IF(ISNUMBER(P1),Q1*Q1,"")</f>
        <v>3501.5110229225033</v>
      </c>
      <c r="S1">
        <f>IF(ISNUMBER(P1),((IF(P1&gt;E1,I$5*(P1-E1),P1-E1)))^2,"")</f>
        <v>3501.5110229225033</v>
      </c>
      <c r="T1">
        <f>IF(ISNUMBER(P1),(M1*D1),"")</f>
        <v>146453517.77575138</v>
      </c>
    </row>
    <row r="2" spans="1:20" ht="14.7" thickTop="1" x14ac:dyDescent="0.5">
      <c r="A2">
        <v>523.44500732421875</v>
      </c>
      <c r="B2">
        <v>122</v>
      </c>
      <c r="C2" s="2" t="s">
        <v>22</v>
      </c>
      <c r="D2">
        <v>524.27398681640625</v>
      </c>
      <c r="E2">
        <v>279200</v>
      </c>
      <c r="F2" s="3" t="s">
        <v>25</v>
      </c>
      <c r="G2" s="4">
        <v>2.35089111328125</v>
      </c>
      <c r="H2" t="s">
        <v>434</v>
      </c>
      <c r="I2">
        <f>'hidden params'!I2</f>
        <v>523.77129500000001</v>
      </c>
      <c r="J2">
        <f>'hidden params'!J2</f>
        <v>0.60095572250709473</v>
      </c>
      <c r="K2">
        <f t="shared" ref="K2:K30" si="0">IF(ISNUMBER(D2),ROUND((D2-I$2)*$G$6,0),"")</f>
        <v>1</v>
      </c>
      <c r="L2">
        <f t="shared" ref="L2:L30" si="1">IF(ISNUMBER((((EXP(GAMMALN($I$3+1)))/((EXP(GAMMALN(K2+1)))*(EXP(GAMMALN($I$3-K2+1))))))*(($I$8)^K2)*((1-$I$8)^($I$3-K2))),(((EXP(GAMMALN($I$3+1)))/((EXP(GAMMALN(K2+1)))*(EXP(GAMMALN($I$3-K2+1))))))*(($I$8)^K2)*((1-$I$8)^($I$3-K2)),0)</f>
        <v>0.11188024579232718</v>
      </c>
      <c r="M2">
        <f>I$7*((L$1*J2)+(L$2*J1)) + $I$4</f>
        <v>203509.83011915322</v>
      </c>
      <c r="N2">
        <f t="shared" ref="N2:N30" si="2">IF(ISNUMBER((((EXP(GAMMALN($I$22+1)))/((EXP(GAMMALN(K2+1)))*(EXP(GAMMALN($I$22-K2+1))))))*(($I$11)^K2)*((1-$I$11)^($I$22-K2))),(((EXP(GAMMALN($I$22+1)))/((EXP(GAMMALN(K2+1)))*(EXP(GAMMALN($I$22-K2+1))))))*(($I$11)^K2)*((1-$I$11)^($I$22-K2)),0)</f>
        <v>0.32189615499781954</v>
      </c>
      <c r="O2">
        <f>I$10*((N$1*J2)+(N$2*J1)) + $I$4</f>
        <v>75967.072722854486</v>
      </c>
      <c r="P2">
        <f t="shared" ref="P2:P30" si="3">IF(ISNUMBER(D2),SUM(M2,O2)-$I$4,"")</f>
        <v>279476.90284200769</v>
      </c>
      <c r="Q2">
        <f t="shared" ref="Q2:Q30" si="4">IF(ISNUMBER(P2),P2-E2,"")</f>
        <v>276.90284200769383</v>
      </c>
      <c r="R2">
        <f t="shared" ref="R2:R30" si="5">IF(ISNUMBER(P2),Q2*Q2,"")</f>
        <v>76675.183911937856</v>
      </c>
      <c r="S2">
        <f t="shared" ref="S2:S30" si="6">IF(ISNUMBER(P2),((IF(P2&gt;E2,I$5*(P2-E2),P2-E2)))^2,"")</f>
        <v>76675.183911937856</v>
      </c>
      <c r="T2">
        <f t="shared" ref="T2:T30" si="7">IF(ISNUMBER(P2),(M2*D2),"")</f>
        <v>106694909.99289802</v>
      </c>
    </row>
    <row r="3" spans="1:20" x14ac:dyDescent="0.5">
      <c r="A3">
        <v>523.45501708984375</v>
      </c>
      <c r="B3">
        <v>96.5</v>
      </c>
      <c r="D3">
        <v>524.77398681640625</v>
      </c>
      <c r="E3">
        <v>184800</v>
      </c>
      <c r="F3" s="7" t="s">
        <v>19</v>
      </c>
      <c r="G3" s="8">
        <f>IF(ISBLANK(G2),"",$G$2*$G$6)</f>
        <v>4.7017822265625</v>
      </c>
      <c r="H3" s="21" t="s">
        <v>435</v>
      </c>
      <c r="I3" s="21">
        <v>7.2200179100036621</v>
      </c>
      <c r="J3">
        <f>'hidden params'!J3</f>
        <v>0.20220994369181175</v>
      </c>
      <c r="K3">
        <f t="shared" si="0"/>
        <v>2</v>
      </c>
      <c r="L3">
        <f t="shared" si="1"/>
        <v>6.1143845875428525E-3</v>
      </c>
      <c r="M3">
        <f>I$7*((L$1*J3)+(L$2*J2)+(L$3*J1)) + $I$4</f>
        <v>79798.338875742498</v>
      </c>
      <c r="N3">
        <f t="shared" si="2"/>
        <v>0.32745204346612039</v>
      </c>
      <c r="O3">
        <f>I$10*((N$1*J3)+(N$2*J2)+(N$3*J1)) + $I$4</f>
        <v>104114.01949562642</v>
      </c>
      <c r="P3">
        <f t="shared" si="3"/>
        <v>183912.3583713689</v>
      </c>
      <c r="Q3">
        <f t="shared" si="4"/>
        <v>-887.64162863109959</v>
      </c>
      <c r="R3">
        <f t="shared" si="5"/>
        <v>787907.66087887087</v>
      </c>
      <c r="S3">
        <f t="shared" si="6"/>
        <v>787907.66087887087</v>
      </c>
      <c r="T3">
        <f t="shared" si="7"/>
        <v>41876092.433150016</v>
      </c>
    </row>
    <row r="4" spans="1:20" x14ac:dyDescent="0.5">
      <c r="A4">
        <v>523.46502685546875</v>
      </c>
      <c r="B4">
        <v>105.30000305175781</v>
      </c>
      <c r="D4">
        <v>525.28497314453125</v>
      </c>
      <c r="E4">
        <v>103800</v>
      </c>
      <c r="F4" s="5" t="s">
        <v>26</v>
      </c>
      <c r="G4" s="6">
        <v>524.44403076171875</v>
      </c>
      <c r="H4" t="s">
        <v>11</v>
      </c>
      <c r="I4">
        <v>0</v>
      </c>
      <c r="J4">
        <f>'hidden params'!J4</f>
        <v>4.9195920044795109E-2</v>
      </c>
      <c r="K4">
        <f t="shared" si="0"/>
        <v>3</v>
      </c>
      <c r="L4">
        <f t="shared" si="1"/>
        <v>1.8695676761329585E-4</v>
      </c>
      <c r="M4">
        <f>I$7*((L$1*J4)+(L$2*J3)+(L$3*J2)+(L$4*J1)) + $I$4</f>
        <v>22153.691684637455</v>
      </c>
      <c r="N4">
        <f t="shared" si="2"/>
        <v>0.17031094401640054</v>
      </c>
      <c r="O4">
        <f>I$10*((N$1*J4)+(N$2*J3)+(N$3*J2)+(N$4*J1)) + $I$4</f>
        <v>83486.090128243552</v>
      </c>
      <c r="P4">
        <f t="shared" si="3"/>
        <v>105639.781812881</v>
      </c>
      <c r="Q4">
        <f t="shared" si="4"/>
        <v>1839.7818128810031</v>
      </c>
      <c r="R4">
        <f t="shared" si="5"/>
        <v>3384797.1190077104</v>
      </c>
      <c r="S4">
        <f t="shared" si="6"/>
        <v>3384797.1190077104</v>
      </c>
      <c r="T4">
        <f t="shared" si="7"/>
        <v>11637001.341617011</v>
      </c>
    </row>
    <row r="5" spans="1:20" ht="14.7" thickBot="1" x14ac:dyDescent="0.55000000000000004">
      <c r="A5">
        <v>523.4749755859375</v>
      </c>
      <c r="B5">
        <v>120.80000305175781</v>
      </c>
      <c r="D5">
        <v>525.78497314453125</v>
      </c>
      <c r="E5">
        <v>50930</v>
      </c>
      <c r="F5" s="9" t="s">
        <v>27</v>
      </c>
      <c r="G5" s="10">
        <f>($G$4-1.00794)*$G$6</f>
        <v>1046.8721815234376</v>
      </c>
      <c r="H5" t="s">
        <v>436</v>
      </c>
      <c r="I5">
        <f>'hidden params'!D2</f>
        <v>1</v>
      </c>
      <c r="J5">
        <f>'hidden params'!J5</f>
        <v>9.56276746222493E-3</v>
      </c>
      <c r="K5">
        <f t="shared" si="0"/>
        <v>4</v>
      </c>
      <c r="L5">
        <f t="shared" si="1"/>
        <v>3.4660369962397809E-6</v>
      </c>
      <c r="M5">
        <f>I$7*((L$1*J5)+(L$2*J4)+(L$3*J3)+(L$4*J2)+(L$5*J1)) + $I$4</f>
        <v>4847.8862872052896</v>
      </c>
      <c r="N5">
        <f t="shared" si="2"/>
        <v>4.6245284639721662E-2</v>
      </c>
      <c r="O5">
        <f>I$10*((N$1*J5)+(N$2*J4)+(N$3*J3)+(N$4*J2)+(N$5*J1)) + $I$4</f>
        <v>44146.275860957954</v>
      </c>
      <c r="P5">
        <f t="shared" si="3"/>
        <v>48994.162148163246</v>
      </c>
      <c r="Q5">
        <f t="shared" si="4"/>
        <v>-1935.8378518367535</v>
      </c>
      <c r="R5">
        <f t="shared" si="5"/>
        <v>3747468.1886039367</v>
      </c>
      <c r="S5">
        <f t="shared" si="6"/>
        <v>3747468.1886039367</v>
      </c>
      <c r="T5">
        <f t="shared" si="7"/>
        <v>2548945.7613259745</v>
      </c>
    </row>
    <row r="6" spans="1:20" ht="14.7" thickTop="1" x14ac:dyDescent="0.5">
      <c r="A6">
        <v>523.4849853515625</v>
      </c>
      <c r="B6">
        <v>111.5</v>
      </c>
      <c r="D6">
        <v>526.2860107421875</v>
      </c>
      <c r="E6">
        <v>18690</v>
      </c>
      <c r="F6" t="s">
        <v>28</v>
      </c>
      <c r="G6">
        <v>2</v>
      </c>
      <c r="H6" t="s">
        <v>437</v>
      </c>
      <c r="I6">
        <f>SUM(S1:S30)</f>
        <v>34546266.161514603</v>
      </c>
      <c r="J6">
        <f>'hidden params'!J6</f>
        <v>1.5654537401586068E-3</v>
      </c>
      <c r="K6">
        <f t="shared" si="0"/>
        <v>5</v>
      </c>
      <c r="L6">
        <f t="shared" si="1"/>
        <v>3.9224659067872984E-8</v>
      </c>
      <c r="M6">
        <f>I$7*((L$1*J6)+(L$2*J5)+(L$3*J4)+(L$4*J3)+(L$5*J2)+(L$6*J1)) + $I$4</f>
        <v>885.00541729892598</v>
      </c>
      <c r="N6">
        <f t="shared" si="2"/>
        <v>5.6599297286510277E-3</v>
      </c>
      <c r="O6">
        <f>I$10*((N$1*J6)+(N$2*J5)+(N$3*J4)+(N$4*J3)+(N$5*J2)+(N$6*J1)) + $I$4</f>
        <v>16616.992605499501</v>
      </c>
      <c r="P6">
        <f t="shared" si="3"/>
        <v>17501.998022798427</v>
      </c>
      <c r="Q6">
        <f t="shared" si="4"/>
        <v>-1188.001977201573</v>
      </c>
      <c r="R6">
        <f t="shared" si="5"/>
        <v>1411348.6978348468</v>
      </c>
      <c r="S6">
        <f t="shared" si="6"/>
        <v>1411348.6978348468</v>
      </c>
      <c r="T6">
        <f t="shared" si="7"/>
        <v>465765.97055547667</v>
      </c>
    </row>
    <row r="7" spans="1:20" x14ac:dyDescent="0.5">
      <c r="A7">
        <v>523.4949951171875</v>
      </c>
      <c r="B7">
        <v>104.5</v>
      </c>
      <c r="D7">
        <f>D6 + (1/$G$6)</f>
        <v>526.7860107421875</v>
      </c>
      <c r="E7">
        <v>0</v>
      </c>
      <c r="F7" t="s">
        <v>29</v>
      </c>
      <c r="G7" s="11">
        <v>0.10000000149011612</v>
      </c>
      <c r="H7" s="21" t="s">
        <v>438</v>
      </c>
      <c r="I7" s="21">
        <v>317086.37829931505</v>
      </c>
      <c r="J7">
        <f>'hidden params'!J7</f>
        <v>2.2288478874357397E-4</v>
      </c>
      <c r="K7">
        <f t="shared" si="0"/>
        <v>6</v>
      </c>
      <c r="L7">
        <f t="shared" si="1"/>
        <v>2.550363626053168E-10</v>
      </c>
      <c r="M7">
        <f>I$7*((L$1*J7)+(L$2*J6)+(L$3*J5)+(L$4*J4)+(L$5*J3)+(L$6*J2)+(L$7*J1)) + $I$4</f>
        <v>139.54309470642983</v>
      </c>
      <c r="N7">
        <f t="shared" si="2"/>
        <v>1.2994789390963459E-4</v>
      </c>
      <c r="O7">
        <f>I$10*((N$1*J7)+(N$2*J6)+(N$3*J5)+(N$4*J4)+(N$5*J3)+(N$6*J2)+(N$7*J1)) + $I$4</f>
        <v>4745.5019896715494</v>
      </c>
      <c r="P7">
        <f t="shared" si="3"/>
        <v>4885.045084377979</v>
      </c>
      <c r="Q7">
        <f t="shared" si="4"/>
        <v>4885.045084377979</v>
      </c>
      <c r="R7">
        <f t="shared" si="5"/>
        <v>23863665.476405457</v>
      </c>
      <c r="S7">
        <f t="shared" si="6"/>
        <v>23863665.476405457</v>
      </c>
      <c r="T7">
        <f t="shared" si="7"/>
        <v>73509.35018701943</v>
      </c>
    </row>
    <row r="8" spans="1:20" x14ac:dyDescent="0.5">
      <c r="A8">
        <v>523.5050048828125</v>
      </c>
      <c r="B8">
        <v>95.5</v>
      </c>
      <c r="D8">
        <f>D7 + (1/$G$6)</f>
        <v>527.2860107421875</v>
      </c>
      <c r="E8">
        <v>0</v>
      </c>
      <c r="F8" t="s">
        <v>30</v>
      </c>
      <c r="G8" s="11">
        <v>2.9999999329447746E-2</v>
      </c>
      <c r="H8" s="21" t="s">
        <v>439</v>
      </c>
      <c r="I8" s="21">
        <v>1.7269201909384E-2</v>
      </c>
      <c r="J8">
        <f>'hidden params'!J8</f>
        <v>2.8200854503395628E-5</v>
      </c>
      <c r="K8">
        <f t="shared" si="0"/>
        <v>7</v>
      </c>
      <c r="L8">
        <f t="shared" si="1"/>
        <v>7.8110240041495401E-13</v>
      </c>
      <c r="M8">
        <f>I$7*((L$1*J8)+(L$2*J7)+(L$3*J6)+(L$4*J5)+(L$5*J4)+(L$6*J3)+(L$7*J2)+(L$8*J1)) + $I$4</f>
        <v>19.450886921889484</v>
      </c>
      <c r="N8">
        <f t="shared" si="2"/>
        <v>0</v>
      </c>
      <c r="O8">
        <f>I$10*((N$1*J8)+(N$2*J7)+(N$3*J6)+(N$4*J5)+(N$5*J4)+(N$6*J3)+(N$7*J2)+(N$8*J1)) + $I$4</f>
        <v>1087.9484618253423</v>
      </c>
      <c r="P8">
        <f t="shared" si="3"/>
        <v>1107.3993487472317</v>
      </c>
      <c r="Q8">
        <f t="shared" si="4"/>
        <v>1107.3993487472317</v>
      </c>
      <c r="R8">
        <f t="shared" si="5"/>
        <v>1226333.3176057928</v>
      </c>
      <c r="S8">
        <f t="shared" si="6"/>
        <v>1226333.3176057928</v>
      </c>
      <c r="T8">
        <f t="shared" si="7"/>
        <v>10256.180570440492</v>
      </c>
    </row>
    <row r="9" spans="1:20" x14ac:dyDescent="0.5">
      <c r="A9">
        <v>523.5150146484375</v>
      </c>
      <c r="B9">
        <v>90.25</v>
      </c>
      <c r="D9">
        <f>D8 + (1/$G$6)</f>
        <v>527.7860107421875</v>
      </c>
      <c r="E9">
        <v>0</v>
      </c>
      <c r="F9" t="s">
        <v>31</v>
      </c>
      <c r="G9">
        <v>6</v>
      </c>
      <c r="H9" t="s">
        <v>445</v>
      </c>
      <c r="I9">
        <f>I3*I8</f>
        <v>0.12468394707722191</v>
      </c>
      <c r="J9">
        <f>'hidden params'!J9</f>
        <v>3.2198967658273084E-6</v>
      </c>
      <c r="K9">
        <f t="shared" si="0"/>
        <v>8</v>
      </c>
      <c r="L9">
        <f t="shared" si="1"/>
        <v>3.7749718797647439E-16</v>
      </c>
      <c r="M9">
        <f>I$7*((L$1*J9)+(L$2*J8)+(L$3*J7)+(L$4*J6)+(L$5*J5)+(L$6*J4)+(L$7*J3)+(L$8*J2)+(L$9*J1)) + $I$4</f>
        <v>2.4368321641275852</v>
      </c>
      <c r="N9">
        <f t="shared" si="2"/>
        <v>0</v>
      </c>
      <c r="O9">
        <f>I$10*((N$1*J9)+(N$2*J8)+(N$3*J7)+(N$4*J6)+(N$5*J5)+(N$6*J4)+(N$7*J3)+(N$8*J2)+(N$9*J1)) + $I$4</f>
        <v>208.67689605628641</v>
      </c>
      <c r="P9">
        <f t="shared" si="3"/>
        <v>211.113728220414</v>
      </c>
      <c r="Q9">
        <f t="shared" si="4"/>
        <v>211.113728220414</v>
      </c>
      <c r="R9">
        <f t="shared" si="5"/>
        <v>44569.006243122829</v>
      </c>
      <c r="S9">
        <f t="shared" si="6"/>
        <v>44569.006243122829</v>
      </c>
      <c r="T9">
        <f t="shared" si="7"/>
        <v>1286.1259267531498</v>
      </c>
    </row>
    <row r="10" spans="1:20" x14ac:dyDescent="0.5">
      <c r="A10">
        <v>523.5250244140625</v>
      </c>
      <c r="B10">
        <v>114.5</v>
      </c>
      <c r="E10">
        <v>0</v>
      </c>
      <c r="F10" s="2" t="s">
        <v>22</v>
      </c>
      <c r="G10">
        <v>523.75299072265625</v>
      </c>
      <c r="H10" s="22" t="s">
        <v>454</v>
      </c>
      <c r="I10" s="22">
        <v>190390.98612456364</v>
      </c>
      <c r="J10">
        <f>'hidden params'!J10</f>
        <v>3.3555566333987669E-7</v>
      </c>
      <c r="K10" t="str">
        <f t="shared" si="0"/>
        <v/>
      </c>
      <c r="L10">
        <f t="shared" si="1"/>
        <v>0</v>
      </c>
      <c r="M10">
        <f>I$7*((L1*J$10)+(L2*J$9)+(L3*J$8)+(L4*J$7)+(L5*J$6)+(L6*J$5)+(L7*J$4)+(L8*J$3)+(L9*J$2)+(L10*J$1)) + $I$4</f>
        <v>0.27778518303246985</v>
      </c>
      <c r="N10">
        <f t="shared" si="2"/>
        <v>0</v>
      </c>
      <c r="O10">
        <f>I$10*((N1*J$10)+(N2*J$9)+(N3*J$8)+(N4*J$7)+(N5*J$6)+(N6*J$5)+(N7*J$4)+(N8*J$3)+(N9*J$2)+(N10*J$1)) + $I$4</f>
        <v>34.496186174149884</v>
      </c>
      <c r="P10" t="str">
        <f t="shared" si="3"/>
        <v/>
      </c>
      <c r="Q10" t="str">
        <f t="shared" si="4"/>
        <v/>
      </c>
      <c r="R10" t="str">
        <f t="shared" si="5"/>
        <v/>
      </c>
      <c r="S10" t="str">
        <f t="shared" si="6"/>
        <v/>
      </c>
      <c r="T10" t="str">
        <f t="shared" si="7"/>
        <v/>
      </c>
    </row>
    <row r="11" spans="1:20" x14ac:dyDescent="0.5">
      <c r="A11">
        <v>523.53497314453125</v>
      </c>
      <c r="B11">
        <v>179</v>
      </c>
      <c r="E11">
        <v>0</v>
      </c>
      <c r="F11" s="2" t="s">
        <v>32</v>
      </c>
      <c r="G11">
        <v>526.1038818359375</v>
      </c>
      <c r="H11" s="22" t="s">
        <v>455</v>
      </c>
      <c r="I11" s="22">
        <v>0.32166185802679292</v>
      </c>
      <c r="J11">
        <f>'hidden params'!J11</f>
        <v>3.2197744332767282E-8</v>
      </c>
      <c r="K11" t="str">
        <f t="shared" si="0"/>
        <v/>
      </c>
      <c r="L11">
        <f t="shared" si="1"/>
        <v>0</v>
      </c>
      <c r="M11">
        <f t="shared" ref="M11:M30" si="8">I$7*((L2*J$10)+(L3*J$9)+(L4*J$8)+(L5*J$7)+(L6*J$6)+(L7*J$5)+(L8*J$4)+(L9*J$3)+(L10*J$2)+(L11*J$1)) + $I$4</f>
        <v>2.0083771298080672E-2</v>
      </c>
      <c r="N11">
        <f t="shared" si="2"/>
        <v>0</v>
      </c>
      <c r="O11">
        <f t="shared" ref="O11:O30" si="9">I$10*((N2*J$10)+(N3*J$9)+(N4*J$8)+(N5*J$7)+(N6*J$6)+(N7*J$5)+(N8*J$4)+(N9*J$3)+(N10*J$2)+(N11*J$1)) + $I$4</f>
        <v>5.021691754950691</v>
      </c>
      <c r="P11" t="str">
        <f t="shared" si="3"/>
        <v/>
      </c>
      <c r="Q11" t="str">
        <f t="shared" si="4"/>
        <v/>
      </c>
      <c r="R11" t="str">
        <f t="shared" si="5"/>
        <v/>
      </c>
      <c r="S11" t="str">
        <f t="shared" si="6"/>
        <v/>
      </c>
      <c r="T11" t="str">
        <f t="shared" si="7"/>
        <v/>
      </c>
    </row>
    <row r="12" spans="1:20" x14ac:dyDescent="0.5">
      <c r="A12">
        <v>523.54498291015625</v>
      </c>
      <c r="B12">
        <v>239.5</v>
      </c>
      <c r="E12">
        <v>0</v>
      </c>
      <c r="F12" t="s">
        <v>33</v>
      </c>
      <c r="G12" t="s">
        <v>34</v>
      </c>
      <c r="H12" t="s">
        <v>459</v>
      </c>
      <c r="I12">
        <f>I11*I22</f>
        <v>1.7017542095594949</v>
      </c>
      <c r="J12">
        <f>'hidden params'!J12</f>
        <v>2.82920264901344E-9</v>
      </c>
      <c r="K12" t="str">
        <f t="shared" si="0"/>
        <v/>
      </c>
      <c r="L12">
        <f t="shared" si="1"/>
        <v>0</v>
      </c>
      <c r="M12">
        <f t="shared" si="8"/>
        <v>8.753462423221601E-4</v>
      </c>
      <c r="N12">
        <f t="shared" si="2"/>
        <v>0</v>
      </c>
      <c r="O12">
        <f t="shared" si="9"/>
        <v>0.65253811654254146</v>
      </c>
      <c r="P12" t="str">
        <f t="shared" si="3"/>
        <v/>
      </c>
      <c r="Q12" t="str">
        <f t="shared" si="4"/>
        <v/>
      </c>
      <c r="R12" t="str">
        <f t="shared" si="5"/>
        <v/>
      </c>
      <c r="S12" t="str">
        <f t="shared" si="6"/>
        <v/>
      </c>
      <c r="T12" t="str">
        <f t="shared" si="7"/>
        <v/>
      </c>
    </row>
    <row r="13" spans="1:20" x14ac:dyDescent="0.5">
      <c r="A13">
        <v>523.55499267578125</v>
      </c>
      <c r="B13">
        <v>221.69999694824219</v>
      </c>
      <c r="E13">
        <v>0</v>
      </c>
      <c r="F13">
        <v>30410</v>
      </c>
      <c r="H13" s="23"/>
      <c r="I13" s="23"/>
      <c r="J13">
        <f>'hidden params'!J13</f>
        <v>2.3609250813173977E-10</v>
      </c>
      <c r="K13" t="str">
        <f t="shared" si="0"/>
        <v/>
      </c>
      <c r="L13">
        <f t="shared" si="1"/>
        <v>0</v>
      </c>
      <c r="M13">
        <f t="shared" si="8"/>
        <v>2.3800161896318111E-5</v>
      </c>
      <c r="N13">
        <f t="shared" si="2"/>
        <v>0</v>
      </c>
      <c r="O13">
        <f t="shared" si="9"/>
        <v>7.5134396179214288E-2</v>
      </c>
      <c r="P13" t="str">
        <f t="shared" si="3"/>
        <v/>
      </c>
      <c r="Q13" t="str">
        <f t="shared" si="4"/>
        <v/>
      </c>
      <c r="R13" t="str">
        <f t="shared" si="5"/>
        <v/>
      </c>
      <c r="S13" t="str">
        <f t="shared" si="6"/>
        <v/>
      </c>
      <c r="T13" t="str">
        <f t="shared" si="7"/>
        <v/>
      </c>
    </row>
    <row r="14" spans="1:20" x14ac:dyDescent="0.5">
      <c r="A14">
        <v>523.56500244140625</v>
      </c>
      <c r="B14">
        <v>190.80000305175781</v>
      </c>
      <c r="E14">
        <v>0</v>
      </c>
      <c r="F14">
        <v>30410</v>
      </c>
      <c r="H14" s="23"/>
      <c r="I14" s="23"/>
      <c r="J14">
        <f>'hidden params'!J14</f>
        <v>0</v>
      </c>
      <c r="K14" t="str">
        <f t="shared" si="0"/>
        <v/>
      </c>
      <c r="L14">
        <f t="shared" si="1"/>
        <v>0</v>
      </c>
      <c r="M14">
        <f t="shared" si="8"/>
        <v>4.1117054459192289E-7</v>
      </c>
      <c r="N14">
        <f t="shared" si="2"/>
        <v>0</v>
      </c>
      <c r="O14">
        <f t="shared" si="9"/>
        <v>7.1219362439432594E-3</v>
      </c>
      <c r="P14" t="str">
        <f t="shared" si="3"/>
        <v/>
      </c>
      <c r="Q14" t="str">
        <f t="shared" si="4"/>
        <v/>
      </c>
      <c r="R14" t="str">
        <f t="shared" si="5"/>
        <v/>
      </c>
      <c r="S14" t="str">
        <f t="shared" si="6"/>
        <v/>
      </c>
      <c r="T14" t="str">
        <f t="shared" si="7"/>
        <v/>
      </c>
    </row>
    <row r="15" spans="1:20" x14ac:dyDescent="0.5">
      <c r="A15">
        <v>523.57501220703125</v>
      </c>
      <c r="B15">
        <v>171</v>
      </c>
      <c r="E15">
        <v>0</v>
      </c>
      <c r="J15">
        <f>'hidden params'!J15</f>
        <v>0</v>
      </c>
      <c r="K15" t="str">
        <f t="shared" si="0"/>
        <v/>
      </c>
      <c r="L15">
        <f t="shared" si="1"/>
        <v>0</v>
      </c>
      <c r="M15">
        <f t="shared" si="8"/>
        <v>4.4409086082116756E-9</v>
      </c>
      <c r="N15">
        <f t="shared" si="2"/>
        <v>0</v>
      </c>
      <c r="O15">
        <f t="shared" si="9"/>
        <v>4.4125781798763549E-4</v>
      </c>
      <c r="P15" t="str">
        <f t="shared" si="3"/>
        <v/>
      </c>
      <c r="Q15" t="str">
        <f t="shared" si="4"/>
        <v/>
      </c>
      <c r="R15" t="str">
        <f t="shared" si="5"/>
        <v/>
      </c>
      <c r="S15" t="str">
        <f t="shared" si="6"/>
        <v/>
      </c>
      <c r="T15" t="str">
        <f t="shared" si="7"/>
        <v/>
      </c>
    </row>
    <row r="16" spans="1:20" x14ac:dyDescent="0.5">
      <c r="A16">
        <v>523.58502197265625</v>
      </c>
      <c r="B16">
        <v>153.80000305175781</v>
      </c>
      <c r="E16">
        <v>0</v>
      </c>
      <c r="F16">
        <v>34546266.160435222</v>
      </c>
      <c r="H16" t="s">
        <v>456</v>
      </c>
      <c r="I16">
        <f>I7/(I7+I10)</f>
        <v>0.62482861409846746</v>
      </c>
      <c r="J16">
        <f>'hidden params'!J16</f>
        <v>0</v>
      </c>
      <c r="K16" t="str">
        <f t="shared" si="0"/>
        <v/>
      </c>
      <c r="L16">
        <f t="shared" si="1"/>
        <v>0</v>
      </c>
      <c r="M16">
        <f t="shared" si="8"/>
        <v>2.7936771907542369E-11</v>
      </c>
      <c r="N16">
        <f t="shared" si="2"/>
        <v>0</v>
      </c>
      <c r="O16">
        <f t="shared" si="9"/>
        <v>8.3019516835843626E-6</v>
      </c>
      <c r="P16" t="str">
        <f t="shared" si="3"/>
        <v/>
      </c>
      <c r="Q16" t="str">
        <f t="shared" si="4"/>
        <v/>
      </c>
      <c r="R16" t="str">
        <f t="shared" si="5"/>
        <v/>
      </c>
      <c r="S16" t="str">
        <f t="shared" si="6"/>
        <v/>
      </c>
      <c r="T16" t="str">
        <f t="shared" si="7"/>
        <v/>
      </c>
    </row>
    <row r="17" spans="1:20" x14ac:dyDescent="0.5">
      <c r="A17">
        <v>523.594970703125</v>
      </c>
      <c r="B17">
        <v>212.69999694824219</v>
      </c>
      <c r="E17">
        <v>0</v>
      </c>
      <c r="F17">
        <v>34546266.160435267</v>
      </c>
      <c r="H17" t="s">
        <v>457</v>
      </c>
      <c r="I17">
        <f>I10/(I10+I7)</f>
        <v>0.37517138590153248</v>
      </c>
      <c r="J17">
        <f>'hidden params'!J17</f>
        <v>0</v>
      </c>
      <c r="K17" t="str">
        <f t="shared" si="0"/>
        <v/>
      </c>
      <c r="L17">
        <f t="shared" si="1"/>
        <v>0</v>
      </c>
      <c r="M17">
        <f t="shared" si="8"/>
        <v>8.3494816071322502E-14</v>
      </c>
      <c r="N17">
        <f t="shared" si="2"/>
        <v>0</v>
      </c>
      <c r="O17">
        <f t="shared" si="9"/>
        <v>0</v>
      </c>
      <c r="P17" t="str">
        <f t="shared" si="3"/>
        <v/>
      </c>
      <c r="Q17" t="str">
        <f t="shared" si="4"/>
        <v/>
      </c>
      <c r="R17" t="str">
        <f t="shared" si="5"/>
        <v/>
      </c>
      <c r="S17" t="str">
        <f t="shared" si="6"/>
        <v/>
      </c>
      <c r="T17" t="str">
        <f t="shared" si="7"/>
        <v/>
      </c>
    </row>
    <row r="18" spans="1:20" x14ac:dyDescent="0.5">
      <c r="A18">
        <v>523.60498046875</v>
      </c>
      <c r="B18">
        <v>302</v>
      </c>
      <c r="E18">
        <v>0</v>
      </c>
      <c r="F18">
        <v>34601813.567894049</v>
      </c>
      <c r="J18">
        <f>'hidden params'!J18</f>
        <v>0</v>
      </c>
      <c r="K18" t="str">
        <f t="shared" si="0"/>
        <v/>
      </c>
      <c r="L18">
        <f t="shared" si="1"/>
        <v>0</v>
      </c>
      <c r="M18">
        <f t="shared" si="8"/>
        <v>4.016574987769661E-17</v>
      </c>
      <c r="N18">
        <f t="shared" si="2"/>
        <v>0</v>
      </c>
      <c r="O18">
        <f t="shared" si="9"/>
        <v>0</v>
      </c>
      <c r="P18" t="str">
        <f t="shared" si="3"/>
        <v/>
      </c>
      <c r="Q18" t="str">
        <f t="shared" si="4"/>
        <v/>
      </c>
      <c r="R18" t="str">
        <f t="shared" si="5"/>
        <v/>
      </c>
      <c r="S18" t="str">
        <f t="shared" si="6"/>
        <v/>
      </c>
      <c r="T18" t="str">
        <f t="shared" si="7"/>
        <v/>
      </c>
    </row>
    <row r="19" spans="1:20" x14ac:dyDescent="0.5">
      <c r="A19">
        <v>523.614990234375</v>
      </c>
      <c r="B19">
        <v>293.29998779296875</v>
      </c>
      <c r="E19">
        <v>0</v>
      </c>
      <c r="H19" t="s">
        <v>444</v>
      </c>
      <c r="I19">
        <v>8194.7908697557014</v>
      </c>
      <c r="J19">
        <f>'hidden params'!J19</f>
        <v>0</v>
      </c>
      <c r="K19" t="str">
        <f t="shared" si="0"/>
        <v/>
      </c>
      <c r="L19">
        <f t="shared" si="1"/>
        <v>0</v>
      </c>
      <c r="M19">
        <f t="shared" si="8"/>
        <v>0</v>
      </c>
      <c r="N19">
        <f t="shared" si="2"/>
        <v>0</v>
      </c>
      <c r="O19">
        <f t="shared" si="9"/>
        <v>0</v>
      </c>
      <c r="P19" t="str">
        <f t="shared" si="3"/>
        <v/>
      </c>
      <c r="Q19" t="str">
        <f t="shared" si="4"/>
        <v/>
      </c>
      <c r="R19" t="str">
        <f t="shared" si="5"/>
        <v/>
      </c>
      <c r="S19" t="str">
        <f t="shared" si="6"/>
        <v/>
      </c>
      <c r="T19" t="str">
        <f t="shared" si="7"/>
        <v/>
      </c>
    </row>
    <row r="20" spans="1:20" x14ac:dyDescent="0.5">
      <c r="A20">
        <v>523.625</v>
      </c>
      <c r="B20">
        <v>303</v>
      </c>
      <c r="E20">
        <v>0</v>
      </c>
      <c r="F20">
        <v>1.7269201909384E-2</v>
      </c>
      <c r="H20" t="s">
        <v>450</v>
      </c>
      <c r="I20">
        <f>'hidden params'!I20</f>
        <v>0.82235748181840074</v>
      </c>
      <c r="J20">
        <f>'hidden params'!J20</f>
        <v>0</v>
      </c>
      <c r="K20" t="str">
        <f t="shared" si="0"/>
        <v/>
      </c>
      <c r="L20">
        <f t="shared" si="1"/>
        <v>0</v>
      </c>
      <c r="M20">
        <f t="shared" si="8"/>
        <v>0</v>
      </c>
      <c r="N20">
        <f t="shared" si="2"/>
        <v>0</v>
      </c>
      <c r="O20">
        <f t="shared" si="9"/>
        <v>0</v>
      </c>
      <c r="P20" t="str">
        <f t="shared" si="3"/>
        <v/>
      </c>
      <c r="Q20" t="str">
        <f t="shared" si="4"/>
        <v/>
      </c>
      <c r="R20" t="str">
        <f t="shared" si="5"/>
        <v/>
      </c>
      <c r="S20" t="str">
        <f t="shared" si="6"/>
        <v/>
      </c>
      <c r="T20" t="str">
        <f t="shared" si="7"/>
        <v/>
      </c>
    </row>
    <row r="21" spans="1:20" x14ac:dyDescent="0.5">
      <c r="A21">
        <v>523.635009765625</v>
      </c>
      <c r="B21">
        <v>374.29998779296875</v>
      </c>
      <c r="E21">
        <v>0</v>
      </c>
      <c r="F21">
        <v>0.32166185802679292</v>
      </c>
      <c r="H21" t="s">
        <v>451</v>
      </c>
      <c r="I21">
        <f>'hidden params'!I21</f>
        <v>7.2200180148492263</v>
      </c>
      <c r="J21">
        <f>'hidden params'!J21</f>
        <v>0</v>
      </c>
      <c r="K21" t="str">
        <f t="shared" si="0"/>
        <v/>
      </c>
      <c r="L21">
        <f t="shared" si="1"/>
        <v>0</v>
      </c>
      <c r="M21">
        <f t="shared" si="8"/>
        <v>0</v>
      </c>
      <c r="N21">
        <f t="shared" si="2"/>
        <v>0</v>
      </c>
      <c r="O21">
        <f t="shared" si="9"/>
        <v>0</v>
      </c>
      <c r="P21" t="str">
        <f t="shared" si="3"/>
        <v/>
      </c>
      <c r="Q21" t="str">
        <f t="shared" si="4"/>
        <v/>
      </c>
      <c r="R21" t="str">
        <f t="shared" si="5"/>
        <v/>
      </c>
      <c r="S21" t="str">
        <f t="shared" si="6"/>
        <v/>
      </c>
      <c r="T21" t="str">
        <f t="shared" si="7"/>
        <v/>
      </c>
    </row>
    <row r="22" spans="1:20" x14ac:dyDescent="0.5">
      <c r="A22">
        <v>523.64501953125</v>
      </c>
      <c r="B22">
        <v>336</v>
      </c>
      <c r="E22">
        <v>0</v>
      </c>
      <c r="F22">
        <v>317086.37829931505</v>
      </c>
      <c r="H22" s="22" t="s">
        <v>458</v>
      </c>
      <c r="I22" s="22">
        <v>5.2905066830079264</v>
      </c>
      <c r="J22">
        <f>'hidden params'!J22</f>
        <v>0</v>
      </c>
      <c r="K22" t="str">
        <f t="shared" si="0"/>
        <v/>
      </c>
      <c r="L22">
        <f t="shared" si="1"/>
        <v>0</v>
      </c>
      <c r="M22">
        <f t="shared" si="8"/>
        <v>0</v>
      </c>
      <c r="N22">
        <f t="shared" si="2"/>
        <v>0</v>
      </c>
      <c r="O22">
        <f t="shared" si="9"/>
        <v>0</v>
      </c>
      <c r="P22" t="str">
        <f t="shared" si="3"/>
        <v/>
      </c>
      <c r="Q22" t="str">
        <f t="shared" si="4"/>
        <v/>
      </c>
      <c r="R22" t="str">
        <f t="shared" si="5"/>
        <v/>
      </c>
      <c r="S22" t="str">
        <f t="shared" si="6"/>
        <v/>
      </c>
      <c r="T22" t="str">
        <f t="shared" si="7"/>
        <v/>
      </c>
    </row>
    <row r="23" spans="1:20" x14ac:dyDescent="0.5">
      <c r="A23">
        <v>523.655029296875</v>
      </c>
      <c r="B23">
        <v>268.79998779296875</v>
      </c>
      <c r="E23">
        <v>0</v>
      </c>
      <c r="F23">
        <v>7.2200180148492263</v>
      </c>
      <c r="H23" s="23"/>
      <c r="I23" s="23"/>
      <c r="J23">
        <f>'hidden params'!J23</f>
        <v>0</v>
      </c>
      <c r="K23" t="str">
        <f t="shared" si="0"/>
        <v/>
      </c>
      <c r="L23">
        <f t="shared" si="1"/>
        <v>0</v>
      </c>
      <c r="M23">
        <f t="shared" si="8"/>
        <v>0</v>
      </c>
      <c r="N23">
        <f t="shared" si="2"/>
        <v>0</v>
      </c>
      <c r="O23">
        <f t="shared" si="9"/>
        <v>0</v>
      </c>
      <c r="P23" t="str">
        <f t="shared" si="3"/>
        <v/>
      </c>
      <c r="Q23" t="str">
        <f t="shared" si="4"/>
        <v/>
      </c>
      <c r="R23" t="str">
        <f t="shared" si="5"/>
        <v/>
      </c>
      <c r="S23" t="str">
        <f t="shared" si="6"/>
        <v/>
      </c>
      <c r="T23" t="str">
        <f t="shared" si="7"/>
        <v/>
      </c>
    </row>
    <row r="24" spans="1:20" x14ac:dyDescent="0.5">
      <c r="A24">
        <v>523.66497802734375</v>
      </c>
      <c r="B24">
        <v>271.70001220703125</v>
      </c>
      <c r="E24">
        <v>0</v>
      </c>
      <c r="F24">
        <v>5.2905066830079264</v>
      </c>
      <c r="H24" t="s">
        <v>446</v>
      </c>
      <c r="I24">
        <v>4418118461.8448439</v>
      </c>
      <c r="J24">
        <f>'hidden params'!J24</f>
        <v>0</v>
      </c>
      <c r="K24" t="str">
        <f t="shared" si="0"/>
        <v/>
      </c>
      <c r="L24">
        <f t="shared" si="1"/>
        <v>0</v>
      </c>
      <c r="M24">
        <f t="shared" si="8"/>
        <v>0</v>
      </c>
      <c r="N24">
        <f t="shared" si="2"/>
        <v>0</v>
      </c>
      <c r="O24">
        <f t="shared" si="9"/>
        <v>0</v>
      </c>
      <c r="P24" t="str">
        <f t="shared" si="3"/>
        <v/>
      </c>
      <c r="Q24" t="str">
        <f t="shared" si="4"/>
        <v/>
      </c>
      <c r="R24" t="str">
        <f t="shared" si="5"/>
        <v/>
      </c>
      <c r="S24" t="str">
        <f t="shared" si="6"/>
        <v/>
      </c>
      <c r="T24" t="str">
        <f t="shared" si="7"/>
        <v/>
      </c>
    </row>
    <row r="25" spans="1:20" x14ac:dyDescent="0.5">
      <c r="A25">
        <v>523.67498779296875</v>
      </c>
      <c r="B25">
        <v>353</v>
      </c>
      <c r="E25">
        <v>0</v>
      </c>
      <c r="H25" t="s">
        <v>452</v>
      </c>
      <c r="I25">
        <v>2837515598.7177219</v>
      </c>
      <c r="J25">
        <f>'hidden params'!J25</f>
        <v>0</v>
      </c>
      <c r="K25" t="str">
        <f t="shared" si="0"/>
        <v/>
      </c>
      <c r="L25">
        <f t="shared" si="1"/>
        <v>0</v>
      </c>
      <c r="M25">
        <f t="shared" si="8"/>
        <v>0</v>
      </c>
      <c r="N25">
        <f t="shared" si="2"/>
        <v>0</v>
      </c>
      <c r="O25">
        <f t="shared" si="9"/>
        <v>0</v>
      </c>
      <c r="P25" t="str">
        <f t="shared" si="3"/>
        <v/>
      </c>
      <c r="Q25" t="str">
        <f t="shared" si="4"/>
        <v/>
      </c>
      <c r="R25" t="str">
        <f t="shared" si="5"/>
        <v/>
      </c>
      <c r="S25" t="str">
        <f t="shared" si="6"/>
        <v/>
      </c>
      <c r="T25" t="str">
        <f t="shared" si="7"/>
        <v/>
      </c>
    </row>
    <row r="26" spans="1:20" x14ac:dyDescent="0.5">
      <c r="A26">
        <v>523.68499755859375</v>
      </c>
      <c r="B26">
        <v>495.20001220703125</v>
      </c>
      <c r="E26">
        <v>0</v>
      </c>
      <c r="H26" t="s">
        <v>453</v>
      </c>
      <c r="I26">
        <v>170.62314514674239</v>
      </c>
      <c r="J26">
        <f>'hidden params'!J26</f>
        <v>0</v>
      </c>
      <c r="K26" t="str">
        <f t="shared" si="0"/>
        <v/>
      </c>
      <c r="L26">
        <f t="shared" si="1"/>
        <v>0</v>
      </c>
      <c r="M26">
        <f t="shared" si="8"/>
        <v>0</v>
      </c>
      <c r="N26">
        <f t="shared" si="2"/>
        <v>0</v>
      </c>
      <c r="O26">
        <f t="shared" si="9"/>
        <v>0</v>
      </c>
      <c r="P26" t="str">
        <f t="shared" si="3"/>
        <v/>
      </c>
      <c r="Q26" t="str">
        <f t="shared" si="4"/>
        <v/>
      </c>
      <c r="R26" t="str">
        <f t="shared" si="5"/>
        <v/>
      </c>
      <c r="S26" t="str">
        <f t="shared" si="6"/>
        <v/>
      </c>
      <c r="T26" t="str">
        <f t="shared" si="7"/>
        <v/>
      </c>
    </row>
    <row r="27" spans="1:20" x14ac:dyDescent="0.5">
      <c r="A27">
        <v>523.69500732421875</v>
      </c>
      <c r="B27">
        <v>559</v>
      </c>
      <c r="E27">
        <v>0</v>
      </c>
      <c r="H27" t="s">
        <v>474</v>
      </c>
      <c r="I27">
        <f xml:space="preserve"> 1 + 1.5*EXP(-(I22 * 0.000239 * I19))</f>
        <v>1.0000474286869232</v>
      </c>
      <c r="J27">
        <f>'hidden params'!J27</f>
        <v>0</v>
      </c>
      <c r="K27" t="str">
        <f t="shared" si="0"/>
        <v/>
      </c>
      <c r="L27">
        <f t="shared" si="1"/>
        <v>0</v>
      </c>
      <c r="M27">
        <f t="shared" si="8"/>
        <v>0</v>
      </c>
      <c r="N27">
        <f t="shared" si="2"/>
        <v>0</v>
      </c>
      <c r="O27">
        <f t="shared" si="9"/>
        <v>0</v>
      </c>
      <c r="P27" t="str">
        <f t="shared" si="3"/>
        <v/>
      </c>
      <c r="Q27" t="str">
        <f t="shared" si="4"/>
        <v/>
      </c>
      <c r="R27" t="str">
        <f t="shared" si="5"/>
        <v/>
      </c>
      <c r="S27" t="str">
        <f t="shared" si="6"/>
        <v/>
      </c>
      <c r="T27" t="str">
        <f t="shared" si="7"/>
        <v/>
      </c>
    </row>
    <row r="28" spans="1:20" x14ac:dyDescent="0.5">
      <c r="A28">
        <v>523.70501708984375</v>
      </c>
      <c r="B28">
        <v>538</v>
      </c>
      <c r="E28">
        <v>0</v>
      </c>
      <c r="H28" t="s">
        <v>473</v>
      </c>
      <c r="I28">
        <f>(2^0.5)*(ABS((I3*I8)-I22*I11))/((((I3*I8*(1-I8))+(I22*I11*(1-I11))))^0.5)</f>
        <v>1.9737327841530596</v>
      </c>
      <c r="J28">
        <f>'hidden params'!J28</f>
        <v>0</v>
      </c>
      <c r="K28" t="str">
        <f t="shared" si="0"/>
        <v/>
      </c>
      <c r="L28">
        <f t="shared" si="1"/>
        <v>0</v>
      </c>
      <c r="M28">
        <f t="shared" si="8"/>
        <v>0</v>
      </c>
      <c r="N28">
        <f t="shared" si="2"/>
        <v>0</v>
      </c>
      <c r="O28">
        <f t="shared" si="9"/>
        <v>0</v>
      </c>
      <c r="P28" t="str">
        <f t="shared" si="3"/>
        <v/>
      </c>
      <c r="Q28" t="str">
        <f t="shared" si="4"/>
        <v/>
      </c>
      <c r="R28" t="str">
        <f t="shared" si="5"/>
        <v/>
      </c>
      <c r="S28" t="str">
        <f t="shared" si="6"/>
        <v/>
      </c>
      <c r="T28" t="str">
        <f t="shared" si="7"/>
        <v/>
      </c>
    </row>
    <row r="29" spans="1:20" x14ac:dyDescent="0.5">
      <c r="A29">
        <v>523.71502685546875</v>
      </c>
      <c r="B29">
        <v>490</v>
      </c>
      <c r="H29" t="s">
        <v>475</v>
      </c>
      <c r="I29">
        <f>(I24-I25)/I25</f>
        <v>0.55703759438059086</v>
      </c>
      <c r="J29">
        <f>'hidden params'!J29</f>
        <v>0</v>
      </c>
      <c r="K29" t="str">
        <f t="shared" si="0"/>
        <v/>
      </c>
      <c r="L29">
        <f t="shared" si="1"/>
        <v>0</v>
      </c>
      <c r="M29">
        <f t="shared" si="8"/>
        <v>0</v>
      </c>
      <c r="N29">
        <f t="shared" si="2"/>
        <v>0</v>
      </c>
      <c r="O29">
        <f t="shared" si="9"/>
        <v>0</v>
      </c>
      <c r="P29" t="str">
        <f t="shared" si="3"/>
        <v/>
      </c>
      <c r="Q29" t="str">
        <f t="shared" si="4"/>
        <v/>
      </c>
      <c r="R29" t="str">
        <f t="shared" si="5"/>
        <v/>
      </c>
      <c r="S29" t="str">
        <f t="shared" si="6"/>
        <v/>
      </c>
      <c r="T29" t="str">
        <f t="shared" si="7"/>
        <v/>
      </c>
    </row>
    <row r="30" spans="1:20" x14ac:dyDescent="0.5">
      <c r="A30">
        <v>523.7249755859375</v>
      </c>
      <c r="B30">
        <v>414.5</v>
      </c>
      <c r="H30" t="s">
        <v>476</v>
      </c>
      <c r="I30">
        <f>(I25-I6)/I6</f>
        <v>81.136679705165491</v>
      </c>
      <c r="J30">
        <f>'hidden params'!J30</f>
        <v>0</v>
      </c>
      <c r="K30" t="str">
        <f t="shared" si="0"/>
        <v/>
      </c>
      <c r="L30">
        <f t="shared" si="1"/>
        <v>0</v>
      </c>
      <c r="M30">
        <f t="shared" si="8"/>
        <v>0</v>
      </c>
      <c r="N30">
        <f t="shared" si="2"/>
        <v>0</v>
      </c>
      <c r="O30">
        <f t="shared" si="9"/>
        <v>0</v>
      </c>
      <c r="P30" t="str">
        <f t="shared" si="3"/>
        <v/>
      </c>
      <c r="Q30" t="str">
        <f t="shared" si="4"/>
        <v/>
      </c>
      <c r="R30" t="str">
        <f t="shared" si="5"/>
        <v/>
      </c>
      <c r="S30" t="str">
        <f t="shared" si="6"/>
        <v/>
      </c>
      <c r="T30" t="str">
        <f t="shared" si="7"/>
        <v/>
      </c>
    </row>
    <row r="31" spans="1:20" x14ac:dyDescent="0.5">
      <c r="A31">
        <v>523.7349853515625</v>
      </c>
      <c r="B31">
        <v>942</v>
      </c>
      <c r="H31" t="s">
        <v>477</v>
      </c>
      <c r="I31">
        <f>(0.25* 0.0058*I22*I19)*EXP(-((I17-0.5)^2)/(2*((0.174318)^2)))</f>
        <v>48.646445537779449</v>
      </c>
    </row>
    <row r="32" spans="1:20" x14ac:dyDescent="0.5">
      <c r="A32">
        <v>523.7449951171875</v>
      </c>
      <c r="B32">
        <v>5739</v>
      </c>
      <c r="H32" t="s">
        <v>500</v>
      </c>
      <c r="I32">
        <f xml:space="preserve"> ($R$69 / 100)^-1</f>
        <v>0.43381095681920923</v>
      </c>
    </row>
    <row r="33" spans="1:9" x14ac:dyDescent="0.5">
      <c r="A33">
        <v>523.7550048828125</v>
      </c>
      <c r="B33">
        <v>62250</v>
      </c>
      <c r="F33">
        <v>18690</v>
      </c>
      <c r="H33" t="s">
        <v>501</v>
      </c>
      <c r="I33">
        <f xml:space="preserve"> ($R$72 / 100)^-1</f>
        <v>0.25998709773704209</v>
      </c>
    </row>
    <row r="34" spans="1:9" x14ac:dyDescent="0.5">
      <c r="A34">
        <v>523.7650146484375</v>
      </c>
      <c r="B34">
        <v>220800</v>
      </c>
    </row>
    <row r="35" spans="1:9" ht="14.7" thickBot="1" x14ac:dyDescent="0.55000000000000004">
      <c r="A35">
        <v>523.7750244140625</v>
      </c>
      <c r="B35">
        <v>304100</v>
      </c>
    </row>
    <row r="36" spans="1:9" x14ac:dyDescent="0.5">
      <c r="A36">
        <v>523.78497314453125</v>
      </c>
      <c r="B36">
        <v>172700</v>
      </c>
      <c r="G36" s="14">
        <v>30</v>
      </c>
      <c r="H36" s="15" t="s">
        <v>507</v>
      </c>
      <c r="I36" s="18" t="s">
        <v>508</v>
      </c>
    </row>
    <row r="37" spans="1:9" x14ac:dyDescent="0.5">
      <c r="A37">
        <v>523.79498291015625</v>
      </c>
      <c r="B37">
        <v>34400</v>
      </c>
      <c r="G37" s="13" t="s">
        <v>462</v>
      </c>
      <c r="H37">
        <f>AVERAGE(K101:K110)</f>
        <v>0.16570335688818505</v>
      </c>
      <c r="I37" s="19">
        <f>STDEV(K101:K110)</f>
        <v>0.13905695516370492</v>
      </c>
    </row>
    <row r="38" spans="1:9" x14ac:dyDescent="0.5">
      <c r="A38">
        <v>523.80499267578125</v>
      </c>
      <c r="B38">
        <v>2783</v>
      </c>
      <c r="G38" s="13" t="s">
        <v>464</v>
      </c>
      <c r="H38">
        <f>AVERAGE(M101:M110)</f>
        <v>1.8754257984403957</v>
      </c>
      <c r="I38" s="19">
        <f>STDEV(M101:M110)</f>
        <v>0.48199394756823782</v>
      </c>
    </row>
    <row r="39" spans="1:9" x14ac:dyDescent="0.5">
      <c r="A39">
        <v>523.81500244140625</v>
      </c>
      <c r="B39">
        <v>891.5</v>
      </c>
      <c r="G39" s="13" t="s">
        <v>466</v>
      </c>
      <c r="H39" t="e">
        <f>AVERAGE(O101:O110)</f>
        <v>#DIV/0!</v>
      </c>
      <c r="I39" s="19" t="e">
        <f>STDEV(O101:O110)</f>
        <v>#DIV/0!</v>
      </c>
    </row>
    <row r="40" spans="1:9" x14ac:dyDescent="0.5">
      <c r="A40">
        <v>523.82501220703125</v>
      </c>
      <c r="B40">
        <v>1451</v>
      </c>
      <c r="G40" s="13" t="s">
        <v>509</v>
      </c>
      <c r="H40">
        <f>AVERAGE(Q101:Q110)</f>
        <v>0.66870798999419478</v>
      </c>
      <c r="I40" s="19">
        <f>STDEV(Q101:Q110)</f>
        <v>0.15606913856293825</v>
      </c>
    </row>
    <row r="41" spans="1:9" x14ac:dyDescent="0.5">
      <c r="A41">
        <v>523.83502197265625</v>
      </c>
      <c r="B41">
        <v>2365</v>
      </c>
      <c r="G41" s="13" t="s">
        <v>510</v>
      </c>
      <c r="H41">
        <f>AVERAGE(R101:R110)</f>
        <v>0.33129201000580533</v>
      </c>
      <c r="I41" s="19">
        <f>STDEV(R101:R110)</f>
        <v>0.15606913856293872</v>
      </c>
    </row>
    <row r="42" spans="1:9" ht="14.7" thickBot="1" x14ac:dyDescent="0.55000000000000004">
      <c r="A42">
        <v>523.844970703125</v>
      </c>
      <c r="B42">
        <v>2233</v>
      </c>
      <c r="G42" s="16" t="s">
        <v>511</v>
      </c>
      <c r="H42" s="17">
        <f>AVERAGE(S101:S110)</f>
        <v>0</v>
      </c>
      <c r="I42" s="20">
        <f>STDEV(S101:S110)</f>
        <v>0</v>
      </c>
    </row>
    <row r="43" spans="1:9" x14ac:dyDescent="0.5">
      <c r="A43">
        <v>523.85498046875</v>
      </c>
      <c r="B43">
        <v>1250</v>
      </c>
      <c r="F43">
        <v>90.274932348077954</v>
      </c>
    </row>
    <row r="44" spans="1:9" x14ac:dyDescent="0.5">
      <c r="A44">
        <v>523.864990234375</v>
      </c>
      <c r="B44">
        <v>591.5</v>
      </c>
      <c r="F44">
        <f xml:space="preserve"> $F$51 / 2</f>
        <v>90.274932348077954</v>
      </c>
    </row>
    <row r="45" spans="1:9" x14ac:dyDescent="0.5">
      <c r="A45">
        <v>523.875</v>
      </c>
      <c r="B45">
        <v>420.20001220703125</v>
      </c>
    </row>
    <row r="46" spans="1:9" x14ac:dyDescent="0.5">
      <c r="A46">
        <v>523.885009765625</v>
      </c>
      <c r="B46">
        <v>452</v>
      </c>
    </row>
    <row r="47" spans="1:9" x14ac:dyDescent="0.5">
      <c r="A47">
        <v>523.89501953125</v>
      </c>
      <c r="B47">
        <v>597.79998779296875</v>
      </c>
    </row>
    <row r="48" spans="1:9" x14ac:dyDescent="0.5">
      <c r="A48">
        <v>523.905029296875</v>
      </c>
      <c r="B48">
        <v>650.79998779296875</v>
      </c>
    </row>
    <row r="49" spans="1:16" x14ac:dyDescent="0.5">
      <c r="A49">
        <v>523.91497802734375</v>
      </c>
      <c r="B49">
        <v>517.5</v>
      </c>
    </row>
    <row r="50" spans="1:16" x14ac:dyDescent="0.5">
      <c r="A50">
        <v>523.92498779296875</v>
      </c>
      <c r="B50">
        <v>329</v>
      </c>
      <c r="E50" t="s">
        <v>440</v>
      </c>
      <c r="F50">
        <f>MEDIAN(F54:F64)</f>
        <v>114.89249877929687</v>
      </c>
    </row>
    <row r="51" spans="1:16" x14ac:dyDescent="0.5">
      <c r="A51">
        <v>523.93499755859375</v>
      </c>
      <c r="B51">
        <v>231.30000305175781</v>
      </c>
      <c r="E51" t="s">
        <v>441</v>
      </c>
      <c r="F51">
        <f>AVERAGE(F54:F64)</f>
        <v>180.54986469615591</v>
      </c>
    </row>
    <row r="52" spans="1:16" x14ac:dyDescent="0.5">
      <c r="A52">
        <v>523.94500732421875</v>
      </c>
      <c r="B52">
        <v>419.70001220703125</v>
      </c>
      <c r="E52" t="s">
        <v>442</v>
      </c>
      <c r="F52">
        <f>SUM(E$1:E$8)</f>
        <v>941520</v>
      </c>
    </row>
    <row r="53" spans="1:16" x14ac:dyDescent="0.5">
      <c r="A53">
        <v>523.95501708984375</v>
      </c>
      <c r="B53">
        <v>1496</v>
      </c>
      <c r="E53" t="s">
        <v>443</v>
      </c>
      <c r="F53">
        <f>ABS(F52/F50)</f>
        <v>8194.7908697557014</v>
      </c>
    </row>
    <row r="54" spans="1:16" x14ac:dyDescent="0.5">
      <c r="A54">
        <v>523.96502685546875</v>
      </c>
      <c r="B54">
        <v>2619</v>
      </c>
      <c r="F54">
        <f>AVERAGE(B1:B10)</f>
        <v>110.58500061035156</v>
      </c>
    </row>
    <row r="55" spans="1:16" x14ac:dyDescent="0.5">
      <c r="A55">
        <v>523.9749755859375</v>
      </c>
      <c r="B55">
        <v>2035</v>
      </c>
      <c r="F55">
        <v>599.70001220703125</v>
      </c>
    </row>
    <row r="56" spans="1:16" x14ac:dyDescent="0.5">
      <c r="A56">
        <v>523.9849853515625</v>
      </c>
      <c r="B56">
        <v>764.5</v>
      </c>
      <c r="F56">
        <v>334.5</v>
      </c>
    </row>
    <row r="57" spans="1:16" x14ac:dyDescent="0.5">
      <c r="A57">
        <v>523.9949951171875</v>
      </c>
      <c r="B57">
        <v>345.5</v>
      </c>
      <c r="F57">
        <v>243.5</v>
      </c>
    </row>
    <row r="58" spans="1:16" x14ac:dyDescent="0.5">
      <c r="A58">
        <v>524.0050048828125</v>
      </c>
      <c r="B58">
        <v>486.70001220703125</v>
      </c>
      <c r="F58">
        <v>119.19999694824219</v>
      </c>
    </row>
    <row r="59" spans="1:16" x14ac:dyDescent="0.5">
      <c r="A59">
        <v>524.0150146484375</v>
      </c>
      <c r="B59">
        <v>651.5</v>
      </c>
      <c r="F59">
        <v>48.25</v>
      </c>
    </row>
    <row r="60" spans="1:16" x14ac:dyDescent="0.5">
      <c r="A60">
        <v>524.0250244140625</v>
      </c>
      <c r="B60">
        <v>599.70001220703125</v>
      </c>
      <c r="F60">
        <v>76</v>
      </c>
    </row>
    <row r="61" spans="1:16" x14ac:dyDescent="0.5">
      <c r="A61">
        <v>524.03497314453125</v>
      </c>
      <c r="B61">
        <v>389.29998779296875</v>
      </c>
      <c r="F61">
        <v>93.75</v>
      </c>
    </row>
    <row r="62" spans="1:16" x14ac:dyDescent="0.5">
      <c r="A62">
        <v>524.04498291015625</v>
      </c>
      <c r="B62">
        <v>212.69999694824219</v>
      </c>
      <c r="F62">
        <v>53.75</v>
      </c>
    </row>
    <row r="63" spans="1:16" x14ac:dyDescent="0.5">
      <c r="A63">
        <v>524.05499267578125</v>
      </c>
      <c r="B63">
        <v>199.5</v>
      </c>
      <c r="F63">
        <f>AVERAGE(B$576:B$586)</f>
        <v>126.26363719593395</v>
      </c>
    </row>
    <row r="64" spans="1:16" x14ac:dyDescent="0.5">
      <c r="A64">
        <v>524.06500244140625</v>
      </c>
      <c r="B64">
        <v>380.5</v>
      </c>
      <c r="L64" t="s">
        <v>487</v>
      </c>
      <c r="M64" t="s">
        <v>488</v>
      </c>
      <c r="N64" t="s">
        <v>489</v>
      </c>
      <c r="O64" t="s">
        <v>490</v>
      </c>
      <c r="P64" t="s">
        <v>491</v>
      </c>
    </row>
    <row r="65" spans="1:20" x14ac:dyDescent="0.5">
      <c r="A65">
        <v>524.07501220703125</v>
      </c>
      <c r="B65">
        <v>664</v>
      </c>
      <c r="I65" t="s">
        <v>493</v>
      </c>
      <c r="L65">
        <v>0.99985580961123199</v>
      </c>
      <c r="M65">
        <v>0.99777613332610493</v>
      </c>
      <c r="N65">
        <v>0.99999066011994642</v>
      </c>
      <c r="O65">
        <v>0.99971164001333224</v>
      </c>
      <c r="P65">
        <v>0.99923104003555252</v>
      </c>
    </row>
    <row r="66" spans="1:20" x14ac:dyDescent="0.5">
      <c r="A66">
        <v>524.08502197265625</v>
      </c>
      <c r="B66">
        <v>782.70001220703125</v>
      </c>
      <c r="I66" t="s">
        <v>494</v>
      </c>
      <c r="J66" t="s">
        <v>495</v>
      </c>
      <c r="K66" t="s">
        <v>496</v>
      </c>
      <c r="L66" t="s">
        <v>497</v>
      </c>
      <c r="M66" t="s">
        <v>498</v>
      </c>
      <c r="N66" t="s">
        <v>488</v>
      </c>
      <c r="O66" t="s">
        <v>489</v>
      </c>
      <c r="P66" t="s">
        <v>484</v>
      </c>
      <c r="Q66" t="s">
        <v>485</v>
      </c>
      <c r="R66" t="s">
        <v>499</v>
      </c>
      <c r="S66" t="s">
        <v>484</v>
      </c>
      <c r="T66" t="s">
        <v>485</v>
      </c>
    </row>
    <row r="67" spans="1:20" x14ac:dyDescent="0.5">
      <c r="A67">
        <v>524.094970703125</v>
      </c>
      <c r="B67">
        <v>581.5</v>
      </c>
      <c r="I67" t="s">
        <v>478</v>
      </c>
      <c r="J67">
        <v>7.2200179100036621</v>
      </c>
      <c r="K67">
        <v>3030.5747401141762</v>
      </c>
      <c r="L67">
        <v>2.3823922949122349E-3</v>
      </c>
      <c r="M67">
        <v>3.1824463052837091</v>
      </c>
      <c r="N67">
        <v>-9637.4213666524938</v>
      </c>
      <c r="O67">
        <v>9651.8614024725011</v>
      </c>
      <c r="P67">
        <v>0.99824869325901289</v>
      </c>
      <c r="Q67" s="12" t="s">
        <v>492</v>
      </c>
      <c r="R67">
        <v>41974.615269515845</v>
      </c>
      <c r="S67">
        <v>1</v>
      </c>
      <c r="T67" s="12" t="s">
        <v>492</v>
      </c>
    </row>
    <row r="68" spans="1:20" x14ac:dyDescent="0.5">
      <c r="A68">
        <v>524.10400390625</v>
      </c>
      <c r="B68">
        <v>340.79998779296875</v>
      </c>
      <c r="I68" t="s">
        <v>479</v>
      </c>
      <c r="J68">
        <v>1.7269201909384E-2</v>
      </c>
      <c r="K68">
        <v>6.9764667185124329</v>
      </c>
      <c r="L68">
        <v>2.4753507192343135E-3</v>
      </c>
      <c r="M68">
        <v>3.1824463052837091</v>
      </c>
      <c r="N68">
        <v>-22.18496153035527</v>
      </c>
      <c r="O68">
        <v>22.219499934174038</v>
      </c>
      <c r="P68">
        <v>0.99818035930726412</v>
      </c>
      <c r="Q68" s="12" t="s">
        <v>492</v>
      </c>
      <c r="R68">
        <v>40398.315771161695</v>
      </c>
      <c r="S68">
        <v>1</v>
      </c>
      <c r="T68" s="12" t="s">
        <v>492</v>
      </c>
    </row>
    <row r="69" spans="1:20" x14ac:dyDescent="0.5">
      <c r="A69">
        <v>524.114990234375</v>
      </c>
      <c r="B69">
        <v>240.80000305175781</v>
      </c>
      <c r="I69" t="s">
        <v>480</v>
      </c>
      <c r="J69">
        <v>317086.37829931505</v>
      </c>
      <c r="K69">
        <v>730932.15677228931</v>
      </c>
      <c r="L69">
        <v>0.43381095681920923</v>
      </c>
      <c r="M69">
        <v>3.1824463052837091</v>
      </c>
      <c r="N69">
        <v>-2009065.9634337099</v>
      </c>
      <c r="O69">
        <v>2643238.7200323399</v>
      </c>
      <c r="P69">
        <v>0.69372916806299445</v>
      </c>
      <c r="Q69" s="12" t="s">
        <v>492</v>
      </c>
      <c r="R69">
        <v>230.51515511092776</v>
      </c>
      <c r="S69">
        <v>0.99956017747069414</v>
      </c>
      <c r="T69" s="12" t="s">
        <v>492</v>
      </c>
    </row>
    <row r="70" spans="1:20" x14ac:dyDescent="0.5">
      <c r="A70">
        <v>524.125</v>
      </c>
      <c r="B70">
        <v>221</v>
      </c>
      <c r="I70" t="s">
        <v>481</v>
      </c>
      <c r="J70">
        <v>5.2905066830079264</v>
      </c>
      <c r="K70">
        <v>10.235189350336842</v>
      </c>
      <c r="L70">
        <v>0.51689387483914151</v>
      </c>
      <c r="M70">
        <v>3.1824463052837091</v>
      </c>
      <c r="N70">
        <v>-27.282433848850726</v>
      </c>
      <c r="O70">
        <v>37.863447214866575</v>
      </c>
      <c r="P70">
        <v>0.64092161922636692</v>
      </c>
      <c r="Q70" s="12" t="s">
        <v>492</v>
      </c>
      <c r="R70">
        <v>193.46331010619966</v>
      </c>
      <c r="S70">
        <v>0.9988410144718245</v>
      </c>
      <c r="T70" s="12" t="s">
        <v>492</v>
      </c>
    </row>
    <row r="71" spans="1:20" x14ac:dyDescent="0.5">
      <c r="A71">
        <v>524.135009765625</v>
      </c>
      <c r="B71">
        <v>291.5</v>
      </c>
      <c r="I71" t="s">
        <v>482</v>
      </c>
      <c r="J71">
        <v>0.32166185802679292</v>
      </c>
      <c r="K71">
        <v>1.1354472949516163</v>
      </c>
      <c r="L71">
        <v>0.28329087528496827</v>
      </c>
      <c r="M71">
        <v>3.1824463052837091</v>
      </c>
      <c r="N71">
        <v>-3.2918381906363603</v>
      </c>
      <c r="O71">
        <v>3.9351619066899461</v>
      </c>
      <c r="P71">
        <v>0.79537814809965623</v>
      </c>
      <c r="Q71" s="12" t="s">
        <v>492</v>
      </c>
      <c r="R71">
        <v>352.99407331566147</v>
      </c>
      <c r="S71">
        <v>0.99996169129603851</v>
      </c>
      <c r="T71" s="12" t="s">
        <v>492</v>
      </c>
    </row>
    <row r="72" spans="1:20" x14ac:dyDescent="0.5">
      <c r="A72">
        <v>524.14398193359375</v>
      </c>
      <c r="B72">
        <v>332.79998779296875</v>
      </c>
      <c r="I72" t="s">
        <v>483</v>
      </c>
      <c r="J72">
        <v>190390.98612456364</v>
      </c>
      <c r="K72">
        <v>732309.3637405429</v>
      </c>
      <c r="L72">
        <v>0.25998709773704209</v>
      </c>
      <c r="M72">
        <v>3.1824463052837091</v>
      </c>
      <c r="N72">
        <v>-2140144.2428361909</v>
      </c>
      <c r="O72">
        <v>2520926.2150853183</v>
      </c>
      <c r="P72">
        <v>0.81169587396192522</v>
      </c>
      <c r="Q72" s="12" t="s">
        <v>492</v>
      </c>
      <c r="R72">
        <v>384.63447175037385</v>
      </c>
      <c r="S72">
        <v>0.99997679156121144</v>
      </c>
      <c r="T72" s="12" t="s">
        <v>492</v>
      </c>
    </row>
    <row r="73" spans="1:20" x14ac:dyDescent="0.5">
      <c r="A73">
        <v>524.15399169921875</v>
      </c>
      <c r="B73">
        <v>274.5</v>
      </c>
    </row>
    <row r="74" spans="1:20" x14ac:dyDescent="0.5">
      <c r="A74">
        <v>524.16400146484375</v>
      </c>
      <c r="B74">
        <v>270.5</v>
      </c>
    </row>
    <row r="75" spans="1:20" x14ac:dyDescent="0.5">
      <c r="A75">
        <v>524.17401123046875</v>
      </c>
      <c r="B75">
        <v>352.70001220703125</v>
      </c>
    </row>
    <row r="76" spans="1:20" x14ac:dyDescent="0.5">
      <c r="A76">
        <v>524.18402099609375</v>
      </c>
      <c r="B76">
        <v>404.5</v>
      </c>
    </row>
    <row r="77" spans="1:20" x14ac:dyDescent="0.5">
      <c r="A77">
        <v>524.1939697265625</v>
      </c>
      <c r="B77">
        <v>390</v>
      </c>
      <c r="I77" t="s">
        <v>502</v>
      </c>
      <c r="J77" t="s">
        <v>503</v>
      </c>
      <c r="K77" t="s">
        <v>473</v>
      </c>
    </row>
    <row r="78" spans="1:20" x14ac:dyDescent="0.5">
      <c r="A78">
        <v>524.2039794921875</v>
      </c>
      <c r="B78">
        <v>401.5</v>
      </c>
      <c r="I78">
        <f>MIN(I32:I34)</f>
        <v>0.25998709773704209</v>
      </c>
      <c r="J78">
        <f>I30</f>
        <v>81.136679705165491</v>
      </c>
      <c r="K78">
        <f>I28</f>
        <v>1.9737327841530596</v>
      </c>
    </row>
    <row r="79" spans="1:20" x14ac:dyDescent="0.5">
      <c r="A79">
        <v>524.2139892578125</v>
      </c>
      <c r="B79">
        <v>452</v>
      </c>
      <c r="I79">
        <f>8</f>
        <v>8</v>
      </c>
      <c r="J79">
        <f>J80*2</f>
        <v>97.292891075558899</v>
      </c>
      <c r="K79">
        <v>2</v>
      </c>
    </row>
    <row r="80" spans="1:20" x14ac:dyDescent="0.5">
      <c r="A80">
        <v>524.2239990234375</v>
      </c>
      <c r="B80">
        <v>462</v>
      </c>
      <c r="I80">
        <f>4</f>
        <v>4</v>
      </c>
      <c r="J80">
        <f>I31</f>
        <v>48.646445537779449</v>
      </c>
      <c r="K80">
        <v>1.5</v>
      </c>
    </row>
    <row r="81" spans="1:11" x14ac:dyDescent="0.5">
      <c r="A81">
        <v>524.2340087890625</v>
      </c>
      <c r="B81">
        <v>720.20001220703125</v>
      </c>
      <c r="I81">
        <f>2</f>
        <v>2</v>
      </c>
      <c r="J81">
        <f>J80/2</f>
        <v>24.323222768889725</v>
      </c>
      <c r="K81">
        <v>1</v>
      </c>
    </row>
    <row r="82" spans="1:11" x14ac:dyDescent="0.5">
      <c r="A82">
        <v>524.2440185546875</v>
      </c>
      <c r="B82">
        <v>2902</v>
      </c>
    </row>
    <row r="83" spans="1:11" x14ac:dyDescent="0.5">
      <c r="A83">
        <v>524.2540283203125</v>
      </c>
      <c r="B83">
        <v>36170</v>
      </c>
    </row>
    <row r="84" spans="1:11" x14ac:dyDescent="0.5">
      <c r="A84">
        <v>524.26397705078125</v>
      </c>
      <c r="B84">
        <v>167300</v>
      </c>
    </row>
    <row r="85" spans="1:11" x14ac:dyDescent="0.5">
      <c r="A85">
        <v>524.27398681640625</v>
      </c>
      <c r="B85">
        <v>279200</v>
      </c>
    </row>
    <row r="86" spans="1:11" x14ac:dyDescent="0.5">
      <c r="A86">
        <v>524.28399658203125</v>
      </c>
      <c r="B86">
        <v>193300</v>
      </c>
    </row>
    <row r="87" spans="1:11" x14ac:dyDescent="0.5">
      <c r="A87">
        <v>524.29400634765625</v>
      </c>
      <c r="B87">
        <v>51620</v>
      </c>
    </row>
    <row r="88" spans="1:11" x14ac:dyDescent="0.5">
      <c r="A88">
        <v>524.30401611328125</v>
      </c>
      <c r="B88">
        <v>4561</v>
      </c>
    </row>
    <row r="89" spans="1:11" x14ac:dyDescent="0.5">
      <c r="A89">
        <v>524.31402587890625</v>
      </c>
      <c r="B89">
        <v>783.79998779296875</v>
      </c>
      <c r="I89">
        <v>2837515598.7177219</v>
      </c>
    </row>
    <row r="90" spans="1:11" x14ac:dyDescent="0.5">
      <c r="A90">
        <v>524.323974609375</v>
      </c>
      <c r="B90">
        <v>871.70001220703125</v>
      </c>
      <c r="H90" t="s">
        <v>505</v>
      </c>
      <c r="I90">
        <f>((MIN(I24:I25)-I6)/(I98-I97))/((I6/(I96-I98)))</f>
        <v>-27.04555990172183</v>
      </c>
    </row>
    <row r="91" spans="1:11" x14ac:dyDescent="0.5">
      <c r="A91">
        <v>524.333984375</v>
      </c>
      <c r="B91">
        <v>1715</v>
      </c>
      <c r="H91" t="s">
        <v>506</v>
      </c>
      <c r="I91">
        <v>1</v>
      </c>
    </row>
    <row r="92" spans="1:11" x14ac:dyDescent="0.5">
      <c r="A92">
        <v>524.343994140625</v>
      </c>
      <c r="B92">
        <v>1994</v>
      </c>
      <c r="I92">
        <f>ROUND(I91,3-(1+INT(LOG10(I91))))</f>
        <v>1</v>
      </c>
    </row>
    <row r="93" spans="1:11" x14ac:dyDescent="0.5">
      <c r="A93">
        <v>524.35400390625</v>
      </c>
      <c r="B93">
        <v>1254</v>
      </c>
    </row>
    <row r="94" spans="1:11" x14ac:dyDescent="0.5">
      <c r="A94">
        <v>524.364013671875</v>
      </c>
      <c r="B94">
        <v>463.29998779296875</v>
      </c>
    </row>
    <row r="95" spans="1:11" x14ac:dyDescent="0.5">
      <c r="A95">
        <v>524.3740234375</v>
      </c>
      <c r="B95">
        <v>291.5</v>
      </c>
      <c r="I95" t="e">
        <f>ROUND(I94,3-(1+INT(LOG10(I94))))</f>
        <v>#NUM!</v>
      </c>
    </row>
    <row r="96" spans="1:11" x14ac:dyDescent="0.5">
      <c r="A96">
        <v>524.38397216796875</v>
      </c>
      <c r="B96">
        <v>1257</v>
      </c>
      <c r="H96" t="s">
        <v>504</v>
      </c>
      <c r="I96">
        <v>6</v>
      </c>
    </row>
    <row r="97" spans="1:19" x14ac:dyDescent="0.5">
      <c r="A97">
        <v>524.39398193359375</v>
      </c>
      <c r="B97">
        <v>2892</v>
      </c>
      <c r="H97" t="s">
        <v>23</v>
      </c>
      <c r="I97">
        <v>4</v>
      </c>
      <c r="J97" t="s">
        <v>468</v>
      </c>
      <c r="K97">
        <f>AVERAGE(K101:K120)</f>
        <v>0.16570335688818505</v>
      </c>
      <c r="L97">
        <f t="shared" ref="L97:P97" si="10">AVERAGE(L101:L120)</f>
        <v>340886.32361737511</v>
      </c>
      <c r="M97">
        <f t="shared" si="10"/>
        <v>1.8754257984403957</v>
      </c>
      <c r="N97">
        <f t="shared" si="10"/>
        <v>167281.55111018321</v>
      </c>
      <c r="O97" t="e">
        <f t="shared" si="10"/>
        <v>#DIV/0!</v>
      </c>
      <c r="P97" t="e">
        <f t="shared" si="10"/>
        <v>#DIV/0!</v>
      </c>
    </row>
    <row r="98" spans="1:19" x14ac:dyDescent="0.5">
      <c r="A98">
        <v>524.40399169921875</v>
      </c>
      <c r="B98">
        <v>2836</v>
      </c>
      <c r="H98" t="s">
        <v>24</v>
      </c>
      <c r="I98">
        <v>7</v>
      </c>
      <c r="J98" t="s">
        <v>469</v>
      </c>
      <c r="K98">
        <f>K99/AVERAGE(K101:K120)</f>
        <v>0.83919214296629574</v>
      </c>
      <c r="L98">
        <f t="shared" ref="L98:P98" si="11">L99/AVERAGE(L101:L120)</f>
        <v>0.24816438999912435</v>
      </c>
      <c r="M98">
        <f t="shared" si="11"/>
        <v>0.25700507477771928</v>
      </c>
      <c r="N98">
        <f t="shared" si="11"/>
        <v>0.4560521994530598</v>
      </c>
      <c r="O98" t="e">
        <f t="shared" si="11"/>
        <v>#DIV/0!</v>
      </c>
      <c r="P98" t="e">
        <f t="shared" si="11"/>
        <v>#DIV/0!</v>
      </c>
    </row>
    <row r="99" spans="1:19" x14ac:dyDescent="0.5">
      <c r="A99">
        <v>524.41400146484375</v>
      </c>
      <c r="B99">
        <v>1147</v>
      </c>
      <c r="H99" t="s">
        <v>1</v>
      </c>
      <c r="I99">
        <v>10</v>
      </c>
      <c r="J99" t="s">
        <v>460</v>
      </c>
      <c r="K99">
        <f>STDEV(K101:K120)</f>
        <v>0.13905695516370492</v>
      </c>
      <c r="L99">
        <f t="shared" ref="L99:P99" si="12">STDEV(L101:L120)</f>
        <v>84595.846559549987</v>
      </c>
      <c r="M99">
        <f t="shared" si="12"/>
        <v>0.48199394756823782</v>
      </c>
      <c r="N99">
        <f t="shared" si="12"/>
        <v>76289.119311718488</v>
      </c>
      <c r="O99" t="e">
        <f t="shared" si="12"/>
        <v>#DIV/0!</v>
      </c>
      <c r="P99" t="e">
        <f t="shared" si="12"/>
        <v>#DIV/0!</v>
      </c>
    </row>
    <row r="100" spans="1:19" x14ac:dyDescent="0.5">
      <c r="A100">
        <v>524.42401123046875</v>
      </c>
      <c r="B100">
        <v>192.80000305175781</v>
      </c>
      <c r="J100" t="s">
        <v>461</v>
      </c>
      <c r="K100" t="s">
        <v>462</v>
      </c>
      <c r="L100" t="s">
        <v>463</v>
      </c>
      <c r="M100" t="s">
        <v>464</v>
      </c>
      <c r="N100" t="s">
        <v>465</v>
      </c>
      <c r="O100" t="s">
        <v>466</v>
      </c>
      <c r="P100" t="s">
        <v>467</v>
      </c>
      <c r="Q100" t="s">
        <v>470</v>
      </c>
      <c r="R100" t="s">
        <v>471</v>
      </c>
      <c r="S100" t="s">
        <v>472</v>
      </c>
    </row>
    <row r="101" spans="1:19" x14ac:dyDescent="0.5">
      <c r="A101">
        <v>524.43402099609375</v>
      </c>
      <c r="B101">
        <v>150.80000305175781</v>
      </c>
      <c r="J101">
        <v>1</v>
      </c>
      <c r="K101">
        <v>2.0984697690890397E-7</v>
      </c>
      <c r="L101">
        <v>227027.98477744832</v>
      </c>
      <c r="M101">
        <v>1.3544305826967458</v>
      </c>
      <c r="N101">
        <v>264841.15832178504</v>
      </c>
      <c r="Q101">
        <f>L101/SUM(P101,N101,L101)</f>
        <v>0.46156175471175265</v>
      </c>
      <c r="R101">
        <f>N101/SUM(P101,N101,L101)</f>
        <v>0.53843824528824735</v>
      </c>
      <c r="S101">
        <f>P101/SUM(P101,N101,L101)</f>
        <v>0</v>
      </c>
    </row>
    <row r="102" spans="1:19" x14ac:dyDescent="0.5">
      <c r="A102">
        <v>524.4439697265625</v>
      </c>
      <c r="B102">
        <v>302</v>
      </c>
      <c r="J102">
        <v>2</v>
      </c>
      <c r="K102">
        <v>0.31328859118298086</v>
      </c>
      <c r="L102">
        <v>444512.2865923004</v>
      </c>
      <c r="M102">
        <v>2.637495724202203</v>
      </c>
      <c r="N102">
        <v>65123.170679185379</v>
      </c>
      <c r="Q102">
        <f t="shared" ref="Q102:Q120" si="13">L102/SUM(P102,N102,L102)</f>
        <v>0.87221616991124329</v>
      </c>
      <c r="R102">
        <f t="shared" ref="R102:R120" si="14">N102/SUM(P102,N102,L102)</f>
        <v>0.12778383008875674</v>
      </c>
      <c r="S102">
        <f t="shared" ref="S102:S120" si="15">P102/SUM(P102,N102,L102)</f>
        <v>0</v>
      </c>
    </row>
    <row r="103" spans="1:19" x14ac:dyDescent="0.5">
      <c r="A103">
        <v>524.4539794921875</v>
      </c>
      <c r="B103">
        <v>919.5</v>
      </c>
      <c r="J103">
        <v>3</v>
      </c>
      <c r="K103">
        <v>8.1565545552070851E-2</v>
      </c>
      <c r="L103">
        <v>308796.64334156009</v>
      </c>
      <c r="M103">
        <v>1.5119014207836803</v>
      </c>
      <c r="N103">
        <v>200628.27412728578</v>
      </c>
      <c r="Q103">
        <f t="shared" si="13"/>
        <v>0.60616713622070661</v>
      </c>
      <c r="R103">
        <f t="shared" si="14"/>
        <v>0.39383286377929344</v>
      </c>
      <c r="S103">
        <f t="shared" si="15"/>
        <v>0</v>
      </c>
    </row>
    <row r="104" spans="1:19" x14ac:dyDescent="0.5">
      <c r="A104">
        <v>524.4639892578125</v>
      </c>
      <c r="B104">
        <v>1728</v>
      </c>
      <c r="J104">
        <v>4</v>
      </c>
      <c r="K104">
        <v>1.001000000001001E-7</v>
      </c>
      <c r="L104">
        <v>283837.76246057195</v>
      </c>
      <c r="M104">
        <v>1.3209496059519139</v>
      </c>
      <c r="N104">
        <v>247095.03917328254</v>
      </c>
      <c r="Q104">
        <f t="shared" si="13"/>
        <v>0.53460204678842593</v>
      </c>
      <c r="R104">
        <f t="shared" si="14"/>
        <v>0.46539795321157401</v>
      </c>
      <c r="S104">
        <f t="shared" si="15"/>
        <v>0</v>
      </c>
    </row>
    <row r="105" spans="1:19" x14ac:dyDescent="0.5">
      <c r="A105">
        <v>524.4739990234375</v>
      </c>
      <c r="B105">
        <v>1620</v>
      </c>
      <c r="J105">
        <v>5</v>
      </c>
      <c r="K105">
        <v>0.28802595131807679</v>
      </c>
      <c r="L105">
        <v>391645.03221129888</v>
      </c>
      <c r="M105">
        <v>1.9561052994903652</v>
      </c>
      <c r="N105">
        <v>120308.05120501238</v>
      </c>
      <c r="Q105">
        <f t="shared" si="13"/>
        <v>0.76500180367664672</v>
      </c>
      <c r="R105">
        <f t="shared" si="14"/>
        <v>0.23499819632335331</v>
      </c>
      <c r="S105">
        <f t="shared" si="15"/>
        <v>0</v>
      </c>
    </row>
    <row r="106" spans="1:19" x14ac:dyDescent="0.5">
      <c r="A106">
        <v>524.4840087890625</v>
      </c>
      <c r="B106">
        <v>788.5</v>
      </c>
      <c r="J106">
        <v>6</v>
      </c>
      <c r="K106">
        <v>0.27211478151989965</v>
      </c>
      <c r="L106">
        <v>368274.82694999065</v>
      </c>
      <c r="M106">
        <v>2.1379568054838085</v>
      </c>
      <c r="N106">
        <v>111940.5355677535</v>
      </c>
      <c r="Q106">
        <f t="shared" si="13"/>
        <v>0.7668951385044096</v>
      </c>
      <c r="R106">
        <f t="shared" si="14"/>
        <v>0.23310486149559043</v>
      </c>
      <c r="S106">
        <f t="shared" si="15"/>
        <v>0</v>
      </c>
    </row>
    <row r="107" spans="1:19" x14ac:dyDescent="0.5">
      <c r="A107">
        <v>524.4940185546875</v>
      </c>
      <c r="B107">
        <v>299</v>
      </c>
      <c r="J107">
        <v>7</v>
      </c>
      <c r="K107">
        <v>4.0203431360446022E-7</v>
      </c>
      <c r="L107">
        <v>210488.22064617055</v>
      </c>
      <c r="M107">
        <v>1.4095315230462329</v>
      </c>
      <c r="N107">
        <v>269455.28983621555</v>
      </c>
      <c r="Q107">
        <f t="shared" si="13"/>
        <v>0.43856873996402429</v>
      </c>
      <c r="R107">
        <f t="shared" si="14"/>
        <v>0.56143126003597577</v>
      </c>
      <c r="S107">
        <f t="shared" si="15"/>
        <v>0</v>
      </c>
    </row>
    <row r="108" spans="1:19" x14ac:dyDescent="0.5">
      <c r="A108">
        <v>524.5040283203125</v>
      </c>
      <c r="B108">
        <v>244.69999694824219</v>
      </c>
      <c r="J108">
        <v>8</v>
      </c>
      <c r="K108">
        <v>0.24079934513260318</v>
      </c>
      <c r="L108">
        <v>436926.07768062869</v>
      </c>
      <c r="M108">
        <v>2.3246905422029305</v>
      </c>
      <c r="N108">
        <v>106572.1632393342</v>
      </c>
      <c r="Q108">
        <f t="shared" si="13"/>
        <v>0.80391442839089466</v>
      </c>
      <c r="R108">
        <f t="shared" si="14"/>
        <v>0.19608557160910539</v>
      </c>
      <c r="S108">
        <f t="shared" si="15"/>
        <v>0</v>
      </c>
    </row>
    <row r="109" spans="1:19" x14ac:dyDescent="0.5">
      <c r="A109">
        <v>524.51397705078125</v>
      </c>
      <c r="B109">
        <v>294.70001220703125</v>
      </c>
      <c r="J109">
        <v>9</v>
      </c>
      <c r="K109">
        <v>0.33655469330710747</v>
      </c>
      <c r="L109">
        <v>420268.0232144671</v>
      </c>
      <c r="M109">
        <v>2.3994422709865795</v>
      </c>
      <c r="N109">
        <v>96460.842827414017</v>
      </c>
      <c r="Q109">
        <f t="shared" si="13"/>
        <v>0.81332406767537568</v>
      </c>
      <c r="R109">
        <f t="shared" si="14"/>
        <v>0.18667593232462421</v>
      </c>
      <c r="S109">
        <f t="shared" si="15"/>
        <v>0</v>
      </c>
    </row>
    <row r="110" spans="1:19" x14ac:dyDescent="0.5">
      <c r="A110">
        <v>524.52398681640625</v>
      </c>
      <c r="B110">
        <v>334.5</v>
      </c>
      <c r="J110">
        <v>10</v>
      </c>
      <c r="K110">
        <v>0.12468394888782114</v>
      </c>
      <c r="L110">
        <v>317086.37829931505</v>
      </c>
      <c r="M110">
        <v>1.7017542095594949</v>
      </c>
      <c r="N110">
        <v>190390.98612456364</v>
      </c>
      <c r="Q110">
        <f t="shared" si="13"/>
        <v>0.62482861409846746</v>
      </c>
      <c r="R110">
        <f t="shared" si="14"/>
        <v>0.37517138590153248</v>
      </c>
      <c r="S110">
        <f t="shared" si="15"/>
        <v>0</v>
      </c>
    </row>
    <row r="111" spans="1:19" x14ac:dyDescent="0.5">
      <c r="A111">
        <v>524.53399658203125</v>
      </c>
      <c r="B111">
        <v>339.79998779296875</v>
      </c>
      <c r="J111">
        <v>11</v>
      </c>
      <c r="Q111" t="e">
        <f t="shared" si="13"/>
        <v>#DIV/0!</v>
      </c>
      <c r="R111" t="e">
        <f t="shared" si="14"/>
        <v>#DIV/0!</v>
      </c>
      <c r="S111" t="e">
        <f t="shared" si="15"/>
        <v>#DIV/0!</v>
      </c>
    </row>
    <row r="112" spans="1:19" x14ac:dyDescent="0.5">
      <c r="A112">
        <v>524.54400634765625</v>
      </c>
      <c r="B112">
        <v>263.79998779296875</v>
      </c>
      <c r="J112">
        <v>12</v>
      </c>
      <c r="Q112" t="e">
        <f t="shared" si="13"/>
        <v>#DIV/0!</v>
      </c>
      <c r="R112" t="e">
        <f t="shared" si="14"/>
        <v>#DIV/0!</v>
      </c>
      <c r="S112" t="e">
        <f t="shared" si="15"/>
        <v>#DIV/0!</v>
      </c>
    </row>
    <row r="113" spans="1:19" x14ac:dyDescent="0.5">
      <c r="A113">
        <v>524.55401611328125</v>
      </c>
      <c r="B113">
        <v>166.80000305175781</v>
      </c>
      <c r="J113">
        <v>13</v>
      </c>
      <c r="Q113" t="e">
        <f t="shared" si="13"/>
        <v>#DIV/0!</v>
      </c>
      <c r="R113" t="e">
        <f t="shared" si="14"/>
        <v>#DIV/0!</v>
      </c>
      <c r="S113" t="e">
        <f t="shared" si="15"/>
        <v>#DIV/0!</v>
      </c>
    </row>
    <row r="114" spans="1:19" x14ac:dyDescent="0.5">
      <c r="A114">
        <v>524.56402587890625</v>
      </c>
      <c r="B114">
        <v>221.69999694824219</v>
      </c>
      <c r="J114">
        <v>14</v>
      </c>
      <c r="Q114" t="e">
        <f t="shared" si="13"/>
        <v>#DIV/0!</v>
      </c>
      <c r="R114" t="e">
        <f t="shared" si="14"/>
        <v>#DIV/0!</v>
      </c>
      <c r="S114" t="e">
        <f t="shared" si="15"/>
        <v>#DIV/0!</v>
      </c>
    </row>
    <row r="115" spans="1:19" x14ac:dyDescent="0.5">
      <c r="A115">
        <v>524.573974609375</v>
      </c>
      <c r="B115">
        <v>410</v>
      </c>
      <c r="J115">
        <v>15</v>
      </c>
      <c r="Q115" t="e">
        <f t="shared" si="13"/>
        <v>#DIV/0!</v>
      </c>
      <c r="R115" t="e">
        <f t="shared" si="14"/>
        <v>#DIV/0!</v>
      </c>
      <c r="S115" t="e">
        <f t="shared" si="15"/>
        <v>#DIV/0!</v>
      </c>
    </row>
    <row r="116" spans="1:19" x14ac:dyDescent="0.5">
      <c r="A116">
        <v>524.583984375</v>
      </c>
      <c r="B116">
        <v>516</v>
      </c>
      <c r="J116">
        <v>16</v>
      </c>
      <c r="Q116" t="e">
        <f t="shared" si="13"/>
        <v>#DIV/0!</v>
      </c>
      <c r="R116" t="e">
        <f t="shared" si="14"/>
        <v>#DIV/0!</v>
      </c>
      <c r="S116" t="e">
        <f t="shared" si="15"/>
        <v>#DIV/0!</v>
      </c>
    </row>
    <row r="117" spans="1:19" x14ac:dyDescent="0.5">
      <c r="A117">
        <v>524.593994140625</v>
      </c>
      <c r="B117">
        <v>407.5</v>
      </c>
      <c r="J117">
        <v>17</v>
      </c>
      <c r="Q117" t="e">
        <f t="shared" si="13"/>
        <v>#DIV/0!</v>
      </c>
      <c r="R117" t="e">
        <f t="shared" si="14"/>
        <v>#DIV/0!</v>
      </c>
      <c r="S117" t="e">
        <f t="shared" si="15"/>
        <v>#DIV/0!</v>
      </c>
    </row>
    <row r="118" spans="1:19" x14ac:dyDescent="0.5">
      <c r="A118">
        <v>524.60400390625</v>
      </c>
      <c r="B118">
        <v>238.19999694824219</v>
      </c>
      <c r="J118">
        <v>18</v>
      </c>
      <c r="Q118" t="e">
        <f t="shared" si="13"/>
        <v>#DIV/0!</v>
      </c>
      <c r="R118" t="e">
        <f t="shared" si="14"/>
        <v>#DIV/0!</v>
      </c>
      <c r="S118" t="e">
        <f t="shared" si="15"/>
        <v>#DIV/0!</v>
      </c>
    </row>
    <row r="119" spans="1:19" x14ac:dyDescent="0.5">
      <c r="A119">
        <v>524.614013671875</v>
      </c>
      <c r="B119">
        <v>172.19999694824219</v>
      </c>
      <c r="J119">
        <v>19</v>
      </c>
      <c r="Q119" t="e">
        <f t="shared" si="13"/>
        <v>#DIV/0!</v>
      </c>
      <c r="R119" t="e">
        <f t="shared" si="14"/>
        <v>#DIV/0!</v>
      </c>
      <c r="S119" t="e">
        <f t="shared" si="15"/>
        <v>#DIV/0!</v>
      </c>
    </row>
    <row r="120" spans="1:19" x14ac:dyDescent="0.5">
      <c r="A120">
        <v>524.6240234375</v>
      </c>
      <c r="B120">
        <v>176.80000305175781</v>
      </c>
      <c r="J120">
        <v>20</v>
      </c>
      <c r="Q120" t="e">
        <f t="shared" si="13"/>
        <v>#DIV/0!</v>
      </c>
      <c r="R120" t="e">
        <f t="shared" si="14"/>
        <v>#DIV/0!</v>
      </c>
      <c r="S120" t="e">
        <f t="shared" si="15"/>
        <v>#DIV/0!</v>
      </c>
    </row>
    <row r="121" spans="1:19" x14ac:dyDescent="0.5">
      <c r="A121">
        <v>524.63397216796875</v>
      </c>
      <c r="B121">
        <v>211.80000305175781</v>
      </c>
    </row>
    <row r="122" spans="1:19" x14ac:dyDescent="0.5">
      <c r="A122">
        <v>524.64398193359375</v>
      </c>
      <c r="B122">
        <v>227.5</v>
      </c>
    </row>
    <row r="123" spans="1:19" x14ac:dyDescent="0.5">
      <c r="A123">
        <v>524.65399169921875</v>
      </c>
      <c r="B123">
        <v>209</v>
      </c>
    </row>
    <row r="124" spans="1:19" x14ac:dyDescent="0.5">
      <c r="A124">
        <v>524.66400146484375</v>
      </c>
      <c r="B124">
        <v>226.30000305175781</v>
      </c>
    </row>
    <row r="125" spans="1:19" x14ac:dyDescent="0.5">
      <c r="A125">
        <v>524.67401123046875</v>
      </c>
      <c r="B125">
        <v>285.5</v>
      </c>
    </row>
    <row r="126" spans="1:19" x14ac:dyDescent="0.5">
      <c r="A126">
        <v>524.68402099609375</v>
      </c>
      <c r="B126">
        <v>338</v>
      </c>
    </row>
    <row r="127" spans="1:19" x14ac:dyDescent="0.5">
      <c r="A127">
        <v>524.6939697265625</v>
      </c>
      <c r="B127">
        <v>380.29998779296875</v>
      </c>
    </row>
    <row r="128" spans="1:19" x14ac:dyDescent="0.5">
      <c r="A128">
        <v>524.7039794921875</v>
      </c>
      <c r="B128">
        <v>427.70001220703125</v>
      </c>
    </row>
    <row r="129" spans="1:2" x14ac:dyDescent="0.5">
      <c r="A129">
        <v>524.7139892578125</v>
      </c>
      <c r="B129">
        <v>464.29998779296875</v>
      </c>
    </row>
    <row r="130" spans="1:2" x14ac:dyDescent="0.5">
      <c r="A130">
        <v>524.7239990234375</v>
      </c>
      <c r="B130">
        <v>477.5</v>
      </c>
    </row>
    <row r="131" spans="1:2" x14ac:dyDescent="0.5">
      <c r="A131">
        <v>524.7340087890625</v>
      </c>
      <c r="B131">
        <v>575.29998779296875</v>
      </c>
    </row>
    <row r="132" spans="1:2" x14ac:dyDescent="0.5">
      <c r="A132">
        <v>524.7440185546875</v>
      </c>
      <c r="B132">
        <v>1881</v>
      </c>
    </row>
    <row r="133" spans="1:2" x14ac:dyDescent="0.5">
      <c r="A133">
        <v>524.7540283203125</v>
      </c>
      <c r="B133">
        <v>16780</v>
      </c>
    </row>
    <row r="134" spans="1:2" x14ac:dyDescent="0.5">
      <c r="A134">
        <v>524.76397705078125</v>
      </c>
      <c r="B134">
        <v>92140</v>
      </c>
    </row>
    <row r="135" spans="1:2" x14ac:dyDescent="0.5">
      <c r="A135">
        <v>524.77398681640625</v>
      </c>
      <c r="B135">
        <v>184800</v>
      </c>
    </row>
    <row r="136" spans="1:2" x14ac:dyDescent="0.5">
      <c r="A136">
        <v>524.78399658203125</v>
      </c>
      <c r="B136">
        <v>159100</v>
      </c>
    </row>
    <row r="137" spans="1:2" x14ac:dyDescent="0.5">
      <c r="A137">
        <v>524.79400634765625</v>
      </c>
      <c r="B137">
        <v>58150</v>
      </c>
    </row>
    <row r="138" spans="1:2" x14ac:dyDescent="0.5">
      <c r="A138">
        <v>524.80401611328125</v>
      </c>
      <c r="B138">
        <v>8034</v>
      </c>
    </row>
    <row r="139" spans="1:2" x14ac:dyDescent="0.5">
      <c r="A139">
        <v>524.81402587890625</v>
      </c>
      <c r="B139">
        <v>1424</v>
      </c>
    </row>
    <row r="140" spans="1:2" x14ac:dyDescent="0.5">
      <c r="A140">
        <v>524.823974609375</v>
      </c>
      <c r="B140">
        <v>1041</v>
      </c>
    </row>
    <row r="141" spans="1:2" x14ac:dyDescent="0.5">
      <c r="A141">
        <v>524.833984375</v>
      </c>
      <c r="B141">
        <v>1714</v>
      </c>
    </row>
    <row r="142" spans="1:2" x14ac:dyDescent="0.5">
      <c r="A142">
        <v>524.843994140625</v>
      </c>
      <c r="B142">
        <v>2071</v>
      </c>
    </row>
    <row r="143" spans="1:2" x14ac:dyDescent="0.5">
      <c r="A143">
        <v>524.85400390625</v>
      </c>
      <c r="B143">
        <v>1489</v>
      </c>
    </row>
    <row r="144" spans="1:2" x14ac:dyDescent="0.5">
      <c r="A144">
        <v>524.864013671875</v>
      </c>
      <c r="B144">
        <v>712</v>
      </c>
    </row>
    <row r="145" spans="1:2" x14ac:dyDescent="0.5">
      <c r="A145">
        <v>524.8740234375</v>
      </c>
      <c r="B145">
        <v>372.5</v>
      </c>
    </row>
    <row r="146" spans="1:2" x14ac:dyDescent="0.5">
      <c r="A146">
        <v>524.88397216796875</v>
      </c>
      <c r="B146">
        <v>725</v>
      </c>
    </row>
    <row r="147" spans="1:2" x14ac:dyDescent="0.5">
      <c r="A147">
        <v>524.89398193359375</v>
      </c>
      <c r="B147">
        <v>1794</v>
      </c>
    </row>
    <row r="148" spans="1:2" x14ac:dyDescent="0.5">
      <c r="A148">
        <v>524.90399169921875</v>
      </c>
      <c r="B148">
        <v>2140</v>
      </c>
    </row>
    <row r="149" spans="1:2" x14ac:dyDescent="0.5">
      <c r="A149">
        <v>524.91400146484375</v>
      </c>
      <c r="B149">
        <v>1135</v>
      </c>
    </row>
    <row r="150" spans="1:2" x14ac:dyDescent="0.5">
      <c r="A150">
        <v>524.92401123046875</v>
      </c>
      <c r="B150">
        <v>285</v>
      </c>
    </row>
    <row r="151" spans="1:2" x14ac:dyDescent="0.5">
      <c r="A151">
        <v>524.93402099609375</v>
      </c>
      <c r="B151">
        <v>140.80000305175781</v>
      </c>
    </row>
    <row r="152" spans="1:2" x14ac:dyDescent="0.5">
      <c r="A152">
        <v>524.9439697265625</v>
      </c>
      <c r="B152">
        <v>159.69999694824219</v>
      </c>
    </row>
    <row r="153" spans="1:2" x14ac:dyDescent="0.5">
      <c r="A153">
        <v>524.9539794921875</v>
      </c>
      <c r="B153">
        <v>292.79998779296875</v>
      </c>
    </row>
    <row r="154" spans="1:2" x14ac:dyDescent="0.5">
      <c r="A154">
        <v>524.9639892578125</v>
      </c>
      <c r="B154">
        <v>623.5</v>
      </c>
    </row>
    <row r="155" spans="1:2" x14ac:dyDescent="0.5">
      <c r="A155">
        <v>524.9739990234375</v>
      </c>
      <c r="B155">
        <v>748.5</v>
      </c>
    </row>
    <row r="156" spans="1:2" x14ac:dyDescent="0.5">
      <c r="A156">
        <v>524.9840087890625</v>
      </c>
      <c r="B156">
        <v>467.29998779296875</v>
      </c>
    </row>
    <row r="157" spans="1:2" x14ac:dyDescent="0.5">
      <c r="A157">
        <v>524.9940185546875</v>
      </c>
      <c r="B157">
        <v>266</v>
      </c>
    </row>
    <row r="158" spans="1:2" x14ac:dyDescent="0.5">
      <c r="A158">
        <v>525.0040283203125</v>
      </c>
      <c r="B158">
        <v>310.5</v>
      </c>
    </row>
    <row r="159" spans="1:2" x14ac:dyDescent="0.5">
      <c r="A159">
        <v>525.01397705078125</v>
      </c>
      <c r="B159">
        <v>328.79998779296875</v>
      </c>
    </row>
    <row r="160" spans="1:2" x14ac:dyDescent="0.5">
      <c r="A160">
        <v>525.02398681640625</v>
      </c>
      <c r="B160">
        <v>243.5</v>
      </c>
    </row>
    <row r="161" spans="1:2" x14ac:dyDescent="0.5">
      <c r="A161">
        <v>525.03399658203125</v>
      </c>
      <c r="B161">
        <v>164.30000305175781</v>
      </c>
    </row>
    <row r="162" spans="1:2" x14ac:dyDescent="0.5">
      <c r="A162">
        <v>525.04400634765625</v>
      </c>
      <c r="B162">
        <v>156.69999694824219</v>
      </c>
    </row>
    <row r="163" spans="1:2" x14ac:dyDescent="0.5">
      <c r="A163">
        <v>525.05401611328125</v>
      </c>
      <c r="B163">
        <v>182.69999694824219</v>
      </c>
    </row>
    <row r="164" spans="1:2" x14ac:dyDescent="0.5">
      <c r="A164">
        <v>525.06402587890625</v>
      </c>
      <c r="B164">
        <v>204.69999694824219</v>
      </c>
    </row>
    <row r="165" spans="1:2" x14ac:dyDescent="0.5">
      <c r="A165">
        <v>525.073974609375</v>
      </c>
      <c r="B165">
        <v>274.29998779296875</v>
      </c>
    </row>
    <row r="166" spans="1:2" x14ac:dyDescent="0.5">
      <c r="A166">
        <v>525.083984375</v>
      </c>
      <c r="B166">
        <v>340.20001220703125</v>
      </c>
    </row>
    <row r="167" spans="1:2" x14ac:dyDescent="0.5">
      <c r="A167">
        <v>525.093994140625</v>
      </c>
      <c r="B167">
        <v>279.70001220703125</v>
      </c>
    </row>
    <row r="168" spans="1:2" x14ac:dyDescent="0.5">
      <c r="A168">
        <v>525.10400390625</v>
      </c>
      <c r="B168">
        <v>177.30000305175781</v>
      </c>
    </row>
    <row r="169" spans="1:2" x14ac:dyDescent="0.5">
      <c r="A169">
        <v>525.114013671875</v>
      </c>
      <c r="B169">
        <v>110.5</v>
      </c>
    </row>
    <row r="170" spans="1:2" x14ac:dyDescent="0.5">
      <c r="A170">
        <v>525.1240234375</v>
      </c>
      <c r="B170">
        <v>74</v>
      </c>
    </row>
    <row r="171" spans="1:2" x14ac:dyDescent="0.5">
      <c r="A171">
        <v>525.13397216796875</v>
      </c>
      <c r="B171">
        <v>85</v>
      </c>
    </row>
    <row r="172" spans="1:2" x14ac:dyDescent="0.5">
      <c r="A172">
        <v>525.14398193359375</v>
      </c>
      <c r="B172">
        <v>134</v>
      </c>
    </row>
    <row r="173" spans="1:2" x14ac:dyDescent="0.5">
      <c r="A173">
        <v>525.15399169921875</v>
      </c>
      <c r="B173">
        <v>193</v>
      </c>
    </row>
    <row r="174" spans="1:2" x14ac:dyDescent="0.5">
      <c r="A174">
        <v>525.16400146484375</v>
      </c>
      <c r="B174">
        <v>220.80000305175781</v>
      </c>
    </row>
    <row r="175" spans="1:2" x14ac:dyDescent="0.5">
      <c r="A175">
        <v>525.17401123046875</v>
      </c>
      <c r="B175">
        <v>189</v>
      </c>
    </row>
    <row r="176" spans="1:2" x14ac:dyDescent="0.5">
      <c r="A176">
        <v>525.18499755859375</v>
      </c>
      <c r="B176">
        <v>134.5</v>
      </c>
    </row>
    <row r="177" spans="1:2" x14ac:dyDescent="0.5">
      <c r="A177">
        <v>525.19500732421875</v>
      </c>
      <c r="B177">
        <v>121.80000305175781</v>
      </c>
    </row>
    <row r="178" spans="1:2" x14ac:dyDescent="0.5">
      <c r="A178">
        <v>525.2039794921875</v>
      </c>
      <c r="B178">
        <v>139.5</v>
      </c>
    </row>
    <row r="179" spans="1:2" x14ac:dyDescent="0.5">
      <c r="A179">
        <v>525.2139892578125</v>
      </c>
      <c r="B179">
        <v>167.30000305175781</v>
      </c>
    </row>
    <row r="180" spans="1:2" x14ac:dyDescent="0.5">
      <c r="A180">
        <v>525.2239990234375</v>
      </c>
      <c r="B180">
        <v>177</v>
      </c>
    </row>
    <row r="181" spans="1:2" x14ac:dyDescent="0.5">
      <c r="A181">
        <v>525.2340087890625</v>
      </c>
      <c r="B181">
        <v>266.5</v>
      </c>
    </row>
    <row r="182" spans="1:2" x14ac:dyDescent="0.5">
      <c r="A182">
        <v>525.2449951171875</v>
      </c>
      <c r="B182">
        <v>1134</v>
      </c>
    </row>
    <row r="183" spans="1:2" x14ac:dyDescent="0.5">
      <c r="A183">
        <v>525.2550048828125</v>
      </c>
      <c r="B183">
        <v>7654</v>
      </c>
    </row>
    <row r="184" spans="1:2" x14ac:dyDescent="0.5">
      <c r="A184">
        <v>525.2650146484375</v>
      </c>
      <c r="B184">
        <v>41420</v>
      </c>
    </row>
    <row r="185" spans="1:2" x14ac:dyDescent="0.5">
      <c r="A185">
        <v>525.2750244140625</v>
      </c>
      <c r="B185">
        <v>96830</v>
      </c>
    </row>
    <row r="186" spans="1:2" x14ac:dyDescent="0.5">
      <c r="A186">
        <v>525.28497314453125</v>
      </c>
      <c r="B186">
        <v>103800</v>
      </c>
    </row>
    <row r="187" spans="1:2" x14ac:dyDescent="0.5">
      <c r="A187">
        <v>525.29400634765625</v>
      </c>
      <c r="B187">
        <v>51000</v>
      </c>
    </row>
    <row r="188" spans="1:2" x14ac:dyDescent="0.5">
      <c r="A188">
        <v>525.30499267578125</v>
      </c>
      <c r="B188">
        <v>10570</v>
      </c>
    </row>
    <row r="189" spans="1:2" x14ac:dyDescent="0.5">
      <c r="A189">
        <v>525.31500244140625</v>
      </c>
      <c r="B189">
        <v>1540</v>
      </c>
    </row>
    <row r="190" spans="1:2" x14ac:dyDescent="0.5">
      <c r="A190">
        <v>525.32501220703125</v>
      </c>
      <c r="B190">
        <v>535.29998779296875</v>
      </c>
    </row>
    <row r="191" spans="1:2" x14ac:dyDescent="0.5">
      <c r="A191">
        <v>525.33502197265625</v>
      </c>
      <c r="B191">
        <v>516.5</v>
      </c>
    </row>
    <row r="192" spans="1:2" x14ac:dyDescent="0.5">
      <c r="A192">
        <v>525.344970703125</v>
      </c>
      <c r="B192">
        <v>635.5</v>
      </c>
    </row>
    <row r="193" spans="1:2" x14ac:dyDescent="0.5">
      <c r="A193">
        <v>525.35498046875</v>
      </c>
      <c r="B193">
        <v>571.29998779296875</v>
      </c>
    </row>
    <row r="194" spans="1:2" x14ac:dyDescent="0.5">
      <c r="A194">
        <v>525.364990234375</v>
      </c>
      <c r="B194">
        <v>363.20001220703125</v>
      </c>
    </row>
    <row r="195" spans="1:2" x14ac:dyDescent="0.5">
      <c r="A195">
        <v>525.375</v>
      </c>
      <c r="B195">
        <v>203.5</v>
      </c>
    </row>
    <row r="196" spans="1:2" x14ac:dyDescent="0.5">
      <c r="A196">
        <v>525.385009765625</v>
      </c>
      <c r="B196">
        <v>263</v>
      </c>
    </row>
    <row r="197" spans="1:2" x14ac:dyDescent="0.5">
      <c r="A197">
        <v>525.39501953125</v>
      </c>
      <c r="B197">
        <v>530.5</v>
      </c>
    </row>
    <row r="198" spans="1:2" x14ac:dyDescent="0.5">
      <c r="A198">
        <v>525.405029296875</v>
      </c>
      <c r="B198">
        <v>659.5</v>
      </c>
    </row>
    <row r="199" spans="1:2" x14ac:dyDescent="0.5">
      <c r="A199">
        <v>525.41497802734375</v>
      </c>
      <c r="B199">
        <v>441.5</v>
      </c>
    </row>
    <row r="200" spans="1:2" x14ac:dyDescent="0.5">
      <c r="A200">
        <v>525.42498779296875</v>
      </c>
      <c r="B200">
        <v>170.19999694824219</v>
      </c>
    </row>
    <row r="201" spans="1:2" x14ac:dyDescent="0.5">
      <c r="A201">
        <v>525.43499755859375</v>
      </c>
      <c r="B201">
        <v>77</v>
      </c>
    </row>
    <row r="202" spans="1:2" x14ac:dyDescent="0.5">
      <c r="A202">
        <v>525.44500732421875</v>
      </c>
      <c r="B202">
        <v>103.80000305175781</v>
      </c>
    </row>
    <row r="203" spans="1:2" x14ac:dyDescent="0.5">
      <c r="A203">
        <v>525.45501708984375</v>
      </c>
      <c r="B203">
        <v>151.80000305175781</v>
      </c>
    </row>
    <row r="204" spans="1:2" x14ac:dyDescent="0.5">
      <c r="A204">
        <v>525.46502685546875</v>
      </c>
      <c r="B204">
        <v>208.69999694824219</v>
      </c>
    </row>
    <row r="205" spans="1:2" x14ac:dyDescent="0.5">
      <c r="A205">
        <v>525.4749755859375</v>
      </c>
      <c r="B205">
        <v>265</v>
      </c>
    </row>
    <row r="206" spans="1:2" x14ac:dyDescent="0.5">
      <c r="A206">
        <v>525.4849853515625</v>
      </c>
      <c r="B206">
        <v>214</v>
      </c>
    </row>
    <row r="207" spans="1:2" x14ac:dyDescent="0.5">
      <c r="A207">
        <v>525.4949951171875</v>
      </c>
      <c r="B207">
        <v>99.5</v>
      </c>
    </row>
    <row r="208" spans="1:2" x14ac:dyDescent="0.5">
      <c r="A208">
        <v>525.5050048828125</v>
      </c>
      <c r="B208">
        <v>56.25</v>
      </c>
    </row>
    <row r="209" spans="1:2" x14ac:dyDescent="0.5">
      <c r="A209">
        <v>525.5150146484375</v>
      </c>
      <c r="B209">
        <v>92</v>
      </c>
    </row>
    <row r="210" spans="1:2" x14ac:dyDescent="0.5">
      <c r="A210">
        <v>525.5250244140625</v>
      </c>
      <c r="B210">
        <v>125.80000305175781</v>
      </c>
    </row>
    <row r="211" spans="1:2" x14ac:dyDescent="0.5">
      <c r="A211">
        <v>525.53497314453125</v>
      </c>
      <c r="B211">
        <v>119.19999694824219</v>
      </c>
    </row>
    <row r="212" spans="1:2" x14ac:dyDescent="0.5">
      <c r="A212">
        <v>525.54498291015625</v>
      </c>
      <c r="B212">
        <v>128.5</v>
      </c>
    </row>
    <row r="213" spans="1:2" x14ac:dyDescent="0.5">
      <c r="A213">
        <v>525.55499267578125</v>
      </c>
      <c r="B213">
        <v>149</v>
      </c>
    </row>
    <row r="214" spans="1:2" x14ac:dyDescent="0.5">
      <c r="A214">
        <v>525.56500244140625</v>
      </c>
      <c r="B214">
        <v>112.5</v>
      </c>
    </row>
    <row r="215" spans="1:2" x14ac:dyDescent="0.5">
      <c r="A215">
        <v>525.57501220703125</v>
      </c>
      <c r="B215">
        <v>85</v>
      </c>
    </row>
    <row r="216" spans="1:2" x14ac:dyDescent="0.5">
      <c r="A216">
        <v>525.58502197265625</v>
      </c>
      <c r="B216">
        <v>124.5</v>
      </c>
    </row>
    <row r="217" spans="1:2" x14ac:dyDescent="0.5">
      <c r="A217">
        <v>525.594970703125</v>
      </c>
      <c r="B217">
        <v>138.5</v>
      </c>
    </row>
    <row r="218" spans="1:2" x14ac:dyDescent="0.5">
      <c r="A218">
        <v>525.60498046875</v>
      </c>
      <c r="B218">
        <v>121.5</v>
      </c>
    </row>
    <row r="219" spans="1:2" x14ac:dyDescent="0.5">
      <c r="A219">
        <v>525.614990234375</v>
      </c>
      <c r="B219">
        <v>143</v>
      </c>
    </row>
    <row r="220" spans="1:2" x14ac:dyDescent="0.5">
      <c r="A220">
        <v>525.625</v>
      </c>
      <c r="B220">
        <v>197.80000305175781</v>
      </c>
    </row>
    <row r="221" spans="1:2" x14ac:dyDescent="0.5">
      <c r="A221">
        <v>525.635009765625</v>
      </c>
      <c r="B221">
        <v>225.19999694824219</v>
      </c>
    </row>
    <row r="222" spans="1:2" x14ac:dyDescent="0.5">
      <c r="A222">
        <v>525.64501953125</v>
      </c>
      <c r="B222">
        <v>193.30000305175781</v>
      </c>
    </row>
    <row r="223" spans="1:2" x14ac:dyDescent="0.5">
      <c r="A223">
        <v>525.655029296875</v>
      </c>
      <c r="B223">
        <v>159</v>
      </c>
    </row>
    <row r="224" spans="1:2" x14ac:dyDescent="0.5">
      <c r="A224">
        <v>525.66497802734375</v>
      </c>
      <c r="B224">
        <v>161</v>
      </c>
    </row>
    <row r="225" spans="1:2" x14ac:dyDescent="0.5">
      <c r="A225">
        <v>525.67498779296875</v>
      </c>
      <c r="B225">
        <v>162.5</v>
      </c>
    </row>
    <row r="226" spans="1:2" x14ac:dyDescent="0.5">
      <c r="A226">
        <v>525.68499755859375</v>
      </c>
      <c r="B226">
        <v>180.30000305175781</v>
      </c>
    </row>
    <row r="227" spans="1:2" x14ac:dyDescent="0.5">
      <c r="A227">
        <v>525.69500732421875</v>
      </c>
      <c r="B227">
        <v>214.5</v>
      </c>
    </row>
    <row r="228" spans="1:2" x14ac:dyDescent="0.5">
      <c r="A228">
        <v>525.70501708984375</v>
      </c>
      <c r="B228">
        <v>204.30000305175781</v>
      </c>
    </row>
    <row r="229" spans="1:2" x14ac:dyDescent="0.5">
      <c r="A229">
        <v>525.71502685546875</v>
      </c>
      <c r="B229">
        <v>204.5</v>
      </c>
    </row>
    <row r="230" spans="1:2" x14ac:dyDescent="0.5">
      <c r="A230">
        <v>525.7249755859375</v>
      </c>
      <c r="B230">
        <v>351</v>
      </c>
    </row>
    <row r="231" spans="1:2" x14ac:dyDescent="0.5">
      <c r="A231">
        <v>525.7349853515625</v>
      </c>
      <c r="B231">
        <v>567.79998779296875</v>
      </c>
    </row>
    <row r="232" spans="1:2" x14ac:dyDescent="0.5">
      <c r="A232">
        <v>525.7449951171875</v>
      </c>
      <c r="B232">
        <v>915.79998779296875</v>
      </c>
    </row>
    <row r="233" spans="1:2" x14ac:dyDescent="0.5">
      <c r="A233">
        <v>525.7550048828125</v>
      </c>
      <c r="B233">
        <v>3505</v>
      </c>
    </row>
    <row r="234" spans="1:2" x14ac:dyDescent="0.5">
      <c r="A234">
        <v>525.7650146484375</v>
      </c>
      <c r="B234">
        <v>16000</v>
      </c>
    </row>
    <row r="235" spans="1:2" x14ac:dyDescent="0.5">
      <c r="A235">
        <v>525.7750244140625</v>
      </c>
      <c r="B235">
        <v>40490</v>
      </c>
    </row>
    <row r="236" spans="1:2" x14ac:dyDescent="0.5">
      <c r="A236">
        <v>525.78497314453125</v>
      </c>
      <c r="B236">
        <v>50930</v>
      </c>
    </row>
    <row r="237" spans="1:2" x14ac:dyDescent="0.5">
      <c r="A237">
        <v>525.79498291015625</v>
      </c>
      <c r="B237">
        <v>31270</v>
      </c>
    </row>
    <row r="238" spans="1:2" x14ac:dyDescent="0.5">
      <c r="A238">
        <v>525.80499267578125</v>
      </c>
      <c r="B238">
        <v>9078</v>
      </c>
    </row>
    <row r="239" spans="1:2" x14ac:dyDescent="0.5">
      <c r="A239">
        <v>525.81500244140625</v>
      </c>
      <c r="B239">
        <v>1654</v>
      </c>
    </row>
    <row r="240" spans="1:2" x14ac:dyDescent="0.5">
      <c r="A240">
        <v>525.82501220703125</v>
      </c>
      <c r="B240">
        <v>524</v>
      </c>
    </row>
    <row r="241" spans="1:2" x14ac:dyDescent="0.5">
      <c r="A241">
        <v>525.83502197265625</v>
      </c>
      <c r="B241">
        <v>409.5</v>
      </c>
    </row>
    <row r="242" spans="1:2" x14ac:dyDescent="0.5">
      <c r="A242">
        <v>525.844970703125</v>
      </c>
      <c r="B242">
        <v>453.70001220703125</v>
      </c>
    </row>
    <row r="243" spans="1:2" x14ac:dyDescent="0.5">
      <c r="A243">
        <v>525.85498046875</v>
      </c>
      <c r="B243">
        <v>377.29998779296875</v>
      </c>
    </row>
    <row r="244" spans="1:2" x14ac:dyDescent="0.5">
      <c r="A244">
        <v>525.864990234375</v>
      </c>
      <c r="B244">
        <v>238</v>
      </c>
    </row>
    <row r="245" spans="1:2" x14ac:dyDescent="0.5">
      <c r="A245">
        <v>525.875</v>
      </c>
      <c r="B245">
        <v>181.30000305175781</v>
      </c>
    </row>
    <row r="246" spans="1:2" x14ac:dyDescent="0.5">
      <c r="A246">
        <v>525.885009765625</v>
      </c>
      <c r="B246">
        <v>189.80000305175781</v>
      </c>
    </row>
    <row r="247" spans="1:2" x14ac:dyDescent="0.5">
      <c r="A247">
        <v>525.89501953125</v>
      </c>
      <c r="B247">
        <v>228.5</v>
      </c>
    </row>
    <row r="248" spans="1:2" x14ac:dyDescent="0.5">
      <c r="A248">
        <v>525.905029296875</v>
      </c>
      <c r="B248">
        <v>244.5</v>
      </c>
    </row>
    <row r="249" spans="1:2" x14ac:dyDescent="0.5">
      <c r="A249">
        <v>525.91497802734375</v>
      </c>
      <c r="B249">
        <v>204.5</v>
      </c>
    </row>
    <row r="250" spans="1:2" x14ac:dyDescent="0.5">
      <c r="A250">
        <v>525.92498779296875</v>
      </c>
      <c r="B250">
        <v>137.30000305175781</v>
      </c>
    </row>
    <row r="251" spans="1:2" x14ac:dyDescent="0.5">
      <c r="A251">
        <v>525.93499755859375</v>
      </c>
      <c r="B251">
        <v>73.75</v>
      </c>
    </row>
    <row r="252" spans="1:2" x14ac:dyDescent="0.5">
      <c r="A252">
        <v>525.94500732421875</v>
      </c>
      <c r="B252">
        <v>48.5</v>
      </c>
    </row>
    <row r="253" spans="1:2" x14ac:dyDescent="0.5">
      <c r="A253">
        <v>525.95501708984375</v>
      </c>
      <c r="B253">
        <v>82</v>
      </c>
    </row>
    <row r="254" spans="1:2" x14ac:dyDescent="0.5">
      <c r="A254">
        <v>525.96502685546875</v>
      </c>
      <c r="B254">
        <v>195.5</v>
      </c>
    </row>
    <row r="255" spans="1:2" x14ac:dyDescent="0.5">
      <c r="A255">
        <v>525.9749755859375</v>
      </c>
      <c r="B255">
        <v>298.5</v>
      </c>
    </row>
    <row r="256" spans="1:2" x14ac:dyDescent="0.5">
      <c r="A256">
        <v>525.9849853515625</v>
      </c>
      <c r="B256">
        <v>296.5</v>
      </c>
    </row>
    <row r="257" spans="1:2" x14ac:dyDescent="0.5">
      <c r="A257">
        <v>525.9949951171875</v>
      </c>
      <c r="B257">
        <v>210.69999694824219</v>
      </c>
    </row>
    <row r="258" spans="1:2" x14ac:dyDescent="0.5">
      <c r="A258">
        <v>526.0050048828125</v>
      </c>
      <c r="B258">
        <v>108.5</v>
      </c>
    </row>
    <row r="259" spans="1:2" x14ac:dyDescent="0.5">
      <c r="A259">
        <v>526.0150146484375</v>
      </c>
      <c r="B259">
        <v>67.25</v>
      </c>
    </row>
    <row r="260" spans="1:2" x14ac:dyDescent="0.5">
      <c r="A260">
        <v>526.0250244140625</v>
      </c>
      <c r="B260">
        <v>59</v>
      </c>
    </row>
    <row r="261" spans="1:2" x14ac:dyDescent="0.5">
      <c r="A261">
        <v>526.03497314453125</v>
      </c>
      <c r="B261">
        <v>48.25</v>
      </c>
    </row>
    <row r="262" spans="1:2" x14ac:dyDescent="0.5">
      <c r="A262">
        <v>526.04498291015625</v>
      </c>
      <c r="B262">
        <v>50.75</v>
      </c>
    </row>
    <row r="263" spans="1:2" x14ac:dyDescent="0.5">
      <c r="A263">
        <v>526.05499267578125</v>
      </c>
      <c r="B263">
        <v>58</v>
      </c>
    </row>
    <row r="264" spans="1:2" x14ac:dyDescent="0.5">
      <c r="A264">
        <v>526.06500244140625</v>
      </c>
      <c r="B264">
        <v>64</v>
      </c>
    </row>
    <row r="265" spans="1:2" x14ac:dyDescent="0.5">
      <c r="A265">
        <v>526.07501220703125</v>
      </c>
      <c r="B265">
        <v>54.25</v>
      </c>
    </row>
    <row r="266" spans="1:2" x14ac:dyDescent="0.5">
      <c r="A266">
        <v>526.08502197265625</v>
      </c>
      <c r="B266">
        <v>48.25</v>
      </c>
    </row>
    <row r="267" spans="1:2" x14ac:dyDescent="0.5">
      <c r="A267">
        <v>526.094970703125</v>
      </c>
      <c r="B267">
        <v>75.75</v>
      </c>
    </row>
    <row r="268" spans="1:2" x14ac:dyDescent="0.5">
      <c r="A268">
        <v>526.10498046875</v>
      </c>
      <c r="B268">
        <v>88</v>
      </c>
    </row>
    <row r="269" spans="1:2" x14ac:dyDescent="0.5">
      <c r="A269">
        <v>526.114990234375</v>
      </c>
      <c r="B269">
        <v>66</v>
      </c>
    </row>
    <row r="270" spans="1:2" x14ac:dyDescent="0.5">
      <c r="A270">
        <v>526.125</v>
      </c>
      <c r="B270">
        <v>59.5</v>
      </c>
    </row>
    <row r="271" spans="1:2" x14ac:dyDescent="0.5">
      <c r="A271">
        <v>526.135009765625</v>
      </c>
      <c r="B271">
        <v>67</v>
      </c>
    </row>
    <row r="272" spans="1:2" x14ac:dyDescent="0.5">
      <c r="A272">
        <v>526.14501953125</v>
      </c>
      <c r="B272">
        <v>54.25</v>
      </c>
    </row>
    <row r="273" spans="1:2" x14ac:dyDescent="0.5">
      <c r="A273">
        <v>526.155029296875</v>
      </c>
      <c r="B273">
        <v>42.75</v>
      </c>
    </row>
    <row r="274" spans="1:2" x14ac:dyDescent="0.5">
      <c r="A274">
        <v>526.16497802734375</v>
      </c>
      <c r="B274">
        <v>83</v>
      </c>
    </row>
    <row r="275" spans="1:2" x14ac:dyDescent="0.5">
      <c r="A275">
        <v>526.17498779296875</v>
      </c>
      <c r="B275">
        <v>111.69999694824219</v>
      </c>
    </row>
    <row r="276" spans="1:2" x14ac:dyDescent="0.5">
      <c r="A276">
        <v>526.18499755859375</v>
      </c>
      <c r="B276">
        <v>78.75</v>
      </c>
    </row>
    <row r="277" spans="1:2" x14ac:dyDescent="0.5">
      <c r="A277">
        <v>526.19500732421875</v>
      </c>
      <c r="B277">
        <v>61.25</v>
      </c>
    </row>
    <row r="278" spans="1:2" x14ac:dyDescent="0.5">
      <c r="A278">
        <v>526.20501708984375</v>
      </c>
      <c r="B278">
        <v>56.25</v>
      </c>
    </row>
    <row r="279" spans="1:2" x14ac:dyDescent="0.5">
      <c r="A279">
        <v>526.21502685546875</v>
      </c>
      <c r="B279">
        <v>57</v>
      </c>
    </row>
    <row r="280" spans="1:2" x14ac:dyDescent="0.5">
      <c r="A280">
        <v>526.2249755859375</v>
      </c>
      <c r="B280">
        <v>105.80000305175781</v>
      </c>
    </row>
    <row r="281" spans="1:2" x14ac:dyDescent="0.5">
      <c r="A281">
        <v>526.2349853515625</v>
      </c>
      <c r="B281">
        <v>152.30000305175781</v>
      </c>
    </row>
    <row r="282" spans="1:2" x14ac:dyDescent="0.5">
      <c r="A282">
        <v>526.2449951171875</v>
      </c>
      <c r="B282">
        <v>227</v>
      </c>
    </row>
    <row r="283" spans="1:2" x14ac:dyDescent="0.5">
      <c r="A283">
        <v>526.2550048828125</v>
      </c>
      <c r="B283">
        <v>1172</v>
      </c>
    </row>
    <row r="284" spans="1:2" x14ac:dyDescent="0.5">
      <c r="A284">
        <v>526.2659912109375</v>
      </c>
      <c r="B284">
        <v>5400</v>
      </c>
    </row>
    <row r="285" spans="1:2" x14ac:dyDescent="0.5">
      <c r="A285">
        <v>526.2760009765625</v>
      </c>
      <c r="B285">
        <v>13790</v>
      </c>
    </row>
    <row r="286" spans="1:2" x14ac:dyDescent="0.5">
      <c r="A286">
        <v>526.2860107421875</v>
      </c>
      <c r="B286">
        <v>18690</v>
      </c>
    </row>
    <row r="287" spans="1:2" x14ac:dyDescent="0.5">
      <c r="A287">
        <v>526.2960205078125</v>
      </c>
      <c r="B287">
        <v>13330</v>
      </c>
    </row>
    <row r="288" spans="1:2" x14ac:dyDescent="0.5">
      <c r="A288">
        <v>526.3060302734375</v>
      </c>
      <c r="B288">
        <v>4998</v>
      </c>
    </row>
    <row r="289" spans="1:2" x14ac:dyDescent="0.5">
      <c r="A289">
        <v>526.31597900390625</v>
      </c>
      <c r="B289">
        <v>1203</v>
      </c>
    </row>
    <row r="290" spans="1:2" x14ac:dyDescent="0.5">
      <c r="A290">
        <v>526.32598876953125</v>
      </c>
      <c r="B290">
        <v>359</v>
      </c>
    </row>
    <row r="291" spans="1:2" x14ac:dyDescent="0.5">
      <c r="A291">
        <v>526.33599853515625</v>
      </c>
      <c r="B291">
        <v>153.80000305175781</v>
      </c>
    </row>
    <row r="292" spans="1:2" x14ac:dyDescent="0.5">
      <c r="A292">
        <v>526.34600830078125</v>
      </c>
      <c r="B292">
        <v>95.5</v>
      </c>
    </row>
    <row r="293" spans="1:2" x14ac:dyDescent="0.5">
      <c r="A293">
        <v>526.35601806640625</v>
      </c>
      <c r="B293">
        <v>70.5</v>
      </c>
    </row>
    <row r="294" spans="1:2" x14ac:dyDescent="0.5">
      <c r="A294">
        <v>526.36602783203125</v>
      </c>
      <c r="B294">
        <v>67.75</v>
      </c>
    </row>
    <row r="295" spans="1:2" x14ac:dyDescent="0.5">
      <c r="A295">
        <v>526.3759765625</v>
      </c>
      <c r="B295">
        <v>69.5</v>
      </c>
    </row>
    <row r="296" spans="1:2" x14ac:dyDescent="0.5">
      <c r="A296">
        <v>526.385986328125</v>
      </c>
      <c r="B296">
        <v>86.5</v>
      </c>
    </row>
    <row r="297" spans="1:2" x14ac:dyDescent="0.5">
      <c r="A297">
        <v>526.39599609375</v>
      </c>
      <c r="B297">
        <v>115</v>
      </c>
    </row>
    <row r="298" spans="1:2" x14ac:dyDescent="0.5">
      <c r="A298">
        <v>526.406005859375</v>
      </c>
      <c r="B298">
        <v>132</v>
      </c>
    </row>
    <row r="299" spans="1:2" x14ac:dyDescent="0.5">
      <c r="A299">
        <v>526.416015625</v>
      </c>
      <c r="B299">
        <v>122.19999694824219</v>
      </c>
    </row>
    <row r="300" spans="1:2" x14ac:dyDescent="0.5">
      <c r="A300">
        <v>526.426025390625</v>
      </c>
      <c r="B300">
        <v>79.25</v>
      </c>
    </row>
    <row r="301" spans="1:2" x14ac:dyDescent="0.5">
      <c r="A301">
        <v>526.43597412109375</v>
      </c>
      <c r="B301">
        <v>41</v>
      </c>
    </row>
    <row r="302" spans="1:2" x14ac:dyDescent="0.5">
      <c r="A302">
        <v>526.44598388671875</v>
      </c>
      <c r="B302">
        <v>32.75</v>
      </c>
    </row>
    <row r="303" spans="1:2" x14ac:dyDescent="0.5">
      <c r="A303">
        <v>526.45599365234375</v>
      </c>
      <c r="B303">
        <v>42</v>
      </c>
    </row>
    <row r="304" spans="1:2" x14ac:dyDescent="0.5">
      <c r="A304">
        <v>526.46600341796875</v>
      </c>
      <c r="B304">
        <v>54</v>
      </c>
    </row>
    <row r="305" spans="1:2" x14ac:dyDescent="0.5">
      <c r="A305">
        <v>526.47601318359375</v>
      </c>
      <c r="B305">
        <v>67</v>
      </c>
    </row>
    <row r="306" spans="1:2" x14ac:dyDescent="0.5">
      <c r="A306">
        <v>526.48602294921875</v>
      </c>
      <c r="B306">
        <v>70.25</v>
      </c>
    </row>
    <row r="307" spans="1:2" x14ac:dyDescent="0.5">
      <c r="A307">
        <v>526.4959716796875</v>
      </c>
      <c r="B307">
        <v>63.25</v>
      </c>
    </row>
    <row r="308" spans="1:2" x14ac:dyDescent="0.5">
      <c r="A308">
        <v>526.5059814453125</v>
      </c>
      <c r="B308">
        <v>54.75</v>
      </c>
    </row>
    <row r="309" spans="1:2" x14ac:dyDescent="0.5">
      <c r="A309">
        <v>526.5159912109375</v>
      </c>
      <c r="B309">
        <v>45.5</v>
      </c>
    </row>
    <row r="310" spans="1:2" x14ac:dyDescent="0.5">
      <c r="A310">
        <v>526.5260009765625</v>
      </c>
      <c r="B310">
        <v>60.25</v>
      </c>
    </row>
    <row r="311" spans="1:2" x14ac:dyDescent="0.5">
      <c r="A311">
        <v>526.5360107421875</v>
      </c>
      <c r="B311">
        <v>76</v>
      </c>
    </row>
    <row r="312" spans="1:2" x14ac:dyDescent="0.5">
      <c r="A312">
        <v>526.5460205078125</v>
      </c>
      <c r="B312">
        <v>71.75</v>
      </c>
    </row>
    <row r="313" spans="1:2" x14ac:dyDescent="0.5">
      <c r="A313">
        <v>526.5560302734375</v>
      </c>
      <c r="B313">
        <v>63</v>
      </c>
    </row>
    <row r="314" spans="1:2" x14ac:dyDescent="0.5">
      <c r="A314">
        <v>526.56597900390625</v>
      </c>
      <c r="B314">
        <v>51</v>
      </c>
    </row>
    <row r="315" spans="1:2" x14ac:dyDescent="0.5">
      <c r="A315">
        <v>526.57598876953125</v>
      </c>
      <c r="B315">
        <v>55</v>
      </c>
    </row>
    <row r="316" spans="1:2" x14ac:dyDescent="0.5">
      <c r="A316">
        <v>526.58599853515625</v>
      </c>
      <c r="B316">
        <v>84.5</v>
      </c>
    </row>
    <row r="317" spans="1:2" x14ac:dyDescent="0.5">
      <c r="A317">
        <v>526.59600830078125</v>
      </c>
      <c r="B317">
        <v>136.69999694824219</v>
      </c>
    </row>
    <row r="318" spans="1:2" x14ac:dyDescent="0.5">
      <c r="A318">
        <v>526.60601806640625</v>
      </c>
      <c r="B318">
        <v>142</v>
      </c>
    </row>
    <row r="319" spans="1:2" x14ac:dyDescent="0.5">
      <c r="A319">
        <v>526.61602783203125</v>
      </c>
      <c r="B319">
        <v>86.5</v>
      </c>
    </row>
    <row r="320" spans="1:2" x14ac:dyDescent="0.5">
      <c r="A320">
        <v>526.6259765625</v>
      </c>
      <c r="B320">
        <v>114.80000305175781</v>
      </c>
    </row>
    <row r="321" spans="1:2" x14ac:dyDescent="0.5">
      <c r="A321">
        <v>526.635986328125</v>
      </c>
      <c r="B321">
        <v>224.30000305175781</v>
      </c>
    </row>
    <row r="322" spans="1:2" x14ac:dyDescent="0.5">
      <c r="A322">
        <v>526.64599609375</v>
      </c>
      <c r="B322">
        <v>246</v>
      </c>
    </row>
    <row r="323" spans="1:2" x14ac:dyDescent="0.5">
      <c r="A323">
        <v>526.656005859375</v>
      </c>
      <c r="B323">
        <v>175.19999694824219</v>
      </c>
    </row>
    <row r="324" spans="1:2" x14ac:dyDescent="0.5">
      <c r="A324">
        <v>526.666015625</v>
      </c>
      <c r="B324">
        <v>121.19999694824219</v>
      </c>
    </row>
    <row r="325" spans="1:2" x14ac:dyDescent="0.5">
      <c r="A325">
        <v>526.676025390625</v>
      </c>
      <c r="B325">
        <v>99.5</v>
      </c>
    </row>
    <row r="326" spans="1:2" x14ac:dyDescent="0.5">
      <c r="A326">
        <v>526.68597412109375</v>
      </c>
      <c r="B326">
        <v>102.80000305175781</v>
      </c>
    </row>
    <row r="327" spans="1:2" x14ac:dyDescent="0.5">
      <c r="A327">
        <v>526.69598388671875</v>
      </c>
      <c r="B327">
        <v>115.80000305175781</v>
      </c>
    </row>
    <row r="328" spans="1:2" x14ac:dyDescent="0.5">
      <c r="A328">
        <v>526.70599365234375</v>
      </c>
      <c r="B328">
        <v>114.5</v>
      </c>
    </row>
    <row r="329" spans="1:2" x14ac:dyDescent="0.5">
      <c r="A329">
        <v>526.71600341796875</v>
      </c>
      <c r="B329">
        <v>147.80000305175781</v>
      </c>
    </row>
    <row r="330" spans="1:2" x14ac:dyDescent="0.5">
      <c r="A330">
        <v>526.72601318359375</v>
      </c>
      <c r="B330">
        <v>173.19999694824219</v>
      </c>
    </row>
    <row r="331" spans="1:2" x14ac:dyDescent="0.5">
      <c r="A331">
        <v>526.73602294921875</v>
      </c>
      <c r="B331">
        <v>158.69999694824219</v>
      </c>
    </row>
    <row r="332" spans="1:2" x14ac:dyDescent="0.5">
      <c r="A332">
        <v>526.7459716796875</v>
      </c>
      <c r="B332">
        <v>228</v>
      </c>
    </row>
    <row r="333" spans="1:2" x14ac:dyDescent="0.5">
      <c r="A333">
        <v>526.7559814453125</v>
      </c>
      <c r="B333">
        <v>615.70001220703125</v>
      </c>
    </row>
    <row r="334" spans="1:2" x14ac:dyDescent="0.5">
      <c r="A334">
        <v>526.7659912109375</v>
      </c>
      <c r="B334">
        <v>1914</v>
      </c>
    </row>
    <row r="335" spans="1:2" x14ac:dyDescent="0.5">
      <c r="A335">
        <v>526.7760009765625</v>
      </c>
      <c r="B335">
        <v>4001</v>
      </c>
    </row>
    <row r="336" spans="1:2" x14ac:dyDescent="0.5">
      <c r="A336">
        <v>526.7860107421875</v>
      </c>
      <c r="B336">
        <v>5384</v>
      </c>
    </row>
    <row r="337" spans="1:2" x14ac:dyDescent="0.5">
      <c r="A337">
        <v>526.7960205078125</v>
      </c>
      <c r="B337">
        <v>4970</v>
      </c>
    </row>
    <row r="338" spans="1:2" x14ac:dyDescent="0.5">
      <c r="A338">
        <v>526.8060302734375</v>
      </c>
      <c r="B338">
        <v>3200</v>
      </c>
    </row>
    <row r="339" spans="1:2" x14ac:dyDescent="0.5">
      <c r="A339">
        <v>526.81597900390625</v>
      </c>
      <c r="B339">
        <v>1540</v>
      </c>
    </row>
    <row r="340" spans="1:2" x14ac:dyDescent="0.5">
      <c r="A340">
        <v>526.8270263671875</v>
      </c>
      <c r="B340">
        <v>826.20001220703125</v>
      </c>
    </row>
    <row r="341" spans="1:2" x14ac:dyDescent="0.5">
      <c r="A341">
        <v>526.83697509765625</v>
      </c>
      <c r="B341">
        <v>619.70001220703125</v>
      </c>
    </row>
    <row r="342" spans="1:2" x14ac:dyDescent="0.5">
      <c r="A342">
        <v>526.84698486328125</v>
      </c>
      <c r="B342">
        <v>490.70001220703125</v>
      </c>
    </row>
    <row r="343" spans="1:2" x14ac:dyDescent="0.5">
      <c r="A343">
        <v>526.85699462890625</v>
      </c>
      <c r="B343">
        <v>369</v>
      </c>
    </row>
    <row r="344" spans="1:2" x14ac:dyDescent="0.5">
      <c r="A344">
        <v>526.86700439453125</v>
      </c>
      <c r="B344">
        <v>242</v>
      </c>
    </row>
    <row r="345" spans="1:2" x14ac:dyDescent="0.5">
      <c r="A345">
        <v>526.87701416015625</v>
      </c>
      <c r="B345">
        <v>166</v>
      </c>
    </row>
    <row r="346" spans="1:2" x14ac:dyDescent="0.5">
      <c r="A346">
        <v>526.88702392578125</v>
      </c>
      <c r="B346">
        <v>130</v>
      </c>
    </row>
    <row r="347" spans="1:2" x14ac:dyDescent="0.5">
      <c r="A347">
        <v>526.89697265625</v>
      </c>
      <c r="B347">
        <v>109</v>
      </c>
    </row>
    <row r="348" spans="1:2" x14ac:dyDescent="0.5">
      <c r="A348">
        <v>526.906982421875</v>
      </c>
      <c r="B348">
        <v>99.25</v>
      </c>
    </row>
    <row r="349" spans="1:2" x14ac:dyDescent="0.5">
      <c r="A349">
        <v>526.9169921875</v>
      </c>
      <c r="B349">
        <v>91.5</v>
      </c>
    </row>
    <row r="350" spans="1:2" x14ac:dyDescent="0.5">
      <c r="A350">
        <v>526.927001953125</v>
      </c>
      <c r="B350">
        <v>89.75</v>
      </c>
    </row>
    <row r="351" spans="1:2" x14ac:dyDescent="0.5">
      <c r="A351">
        <v>526.93701171875</v>
      </c>
      <c r="B351">
        <v>92</v>
      </c>
    </row>
    <row r="352" spans="1:2" x14ac:dyDescent="0.5">
      <c r="A352">
        <v>526.947021484375</v>
      </c>
      <c r="B352">
        <v>92.25</v>
      </c>
    </row>
    <row r="353" spans="1:2" x14ac:dyDescent="0.5">
      <c r="A353">
        <v>526.95697021484375</v>
      </c>
      <c r="B353">
        <v>81.75</v>
      </c>
    </row>
    <row r="354" spans="1:2" x14ac:dyDescent="0.5">
      <c r="A354">
        <v>526.96697998046875</v>
      </c>
      <c r="B354">
        <v>78.25</v>
      </c>
    </row>
    <row r="355" spans="1:2" x14ac:dyDescent="0.5">
      <c r="A355">
        <v>526.97698974609375</v>
      </c>
      <c r="B355">
        <v>100.80000305175781</v>
      </c>
    </row>
    <row r="356" spans="1:2" x14ac:dyDescent="0.5">
      <c r="A356">
        <v>526.98699951171875</v>
      </c>
      <c r="B356">
        <v>111.30000305175781</v>
      </c>
    </row>
    <row r="357" spans="1:2" x14ac:dyDescent="0.5">
      <c r="A357">
        <v>526.99700927734375</v>
      </c>
      <c r="B357">
        <v>76.25</v>
      </c>
    </row>
    <row r="358" spans="1:2" x14ac:dyDescent="0.5">
      <c r="A358">
        <v>527.00701904296875</v>
      </c>
      <c r="B358">
        <v>78.25</v>
      </c>
    </row>
    <row r="359" spans="1:2" x14ac:dyDescent="0.5">
      <c r="A359">
        <v>527.01702880859375</v>
      </c>
      <c r="B359">
        <v>119.80000305175781</v>
      </c>
    </row>
    <row r="360" spans="1:2" x14ac:dyDescent="0.5">
      <c r="A360">
        <v>527.0269775390625</v>
      </c>
      <c r="B360">
        <v>93.75</v>
      </c>
    </row>
    <row r="361" spans="1:2" x14ac:dyDescent="0.5">
      <c r="A361">
        <v>527.0369873046875</v>
      </c>
      <c r="B361">
        <v>52.25</v>
      </c>
    </row>
    <row r="362" spans="1:2" x14ac:dyDescent="0.5">
      <c r="A362">
        <v>527.0469970703125</v>
      </c>
      <c r="B362">
        <v>64</v>
      </c>
    </row>
    <row r="363" spans="1:2" x14ac:dyDescent="0.5">
      <c r="A363">
        <v>527.0570068359375</v>
      </c>
      <c r="B363">
        <v>85.75</v>
      </c>
    </row>
    <row r="364" spans="1:2" x14ac:dyDescent="0.5">
      <c r="A364">
        <v>527.0670166015625</v>
      </c>
      <c r="B364">
        <v>82.75</v>
      </c>
    </row>
    <row r="365" spans="1:2" x14ac:dyDescent="0.5">
      <c r="A365">
        <v>527.0770263671875</v>
      </c>
      <c r="B365">
        <v>65</v>
      </c>
    </row>
    <row r="366" spans="1:2" x14ac:dyDescent="0.5">
      <c r="A366">
        <v>527.08697509765625</v>
      </c>
      <c r="B366">
        <v>45</v>
      </c>
    </row>
    <row r="367" spans="1:2" x14ac:dyDescent="0.5">
      <c r="A367">
        <v>527.09698486328125</v>
      </c>
      <c r="B367">
        <v>27.5</v>
      </c>
    </row>
    <row r="368" spans="1:2" x14ac:dyDescent="0.5">
      <c r="A368">
        <v>527.10699462890625</v>
      </c>
      <c r="B368">
        <v>15.75</v>
      </c>
    </row>
    <row r="369" spans="1:2" x14ac:dyDescent="0.5">
      <c r="A369">
        <v>527.11700439453125</v>
      </c>
      <c r="B369">
        <v>21.25</v>
      </c>
    </row>
    <row r="370" spans="1:2" x14ac:dyDescent="0.5">
      <c r="A370">
        <v>527.12701416015625</v>
      </c>
      <c r="B370">
        <v>46</v>
      </c>
    </row>
    <row r="371" spans="1:2" x14ac:dyDescent="0.5">
      <c r="A371">
        <v>527.13702392578125</v>
      </c>
      <c r="B371">
        <v>63</v>
      </c>
    </row>
    <row r="372" spans="1:2" x14ac:dyDescent="0.5">
      <c r="A372">
        <v>527.14697265625</v>
      </c>
      <c r="B372">
        <v>58.5</v>
      </c>
    </row>
    <row r="373" spans="1:2" x14ac:dyDescent="0.5">
      <c r="A373">
        <v>527.156982421875</v>
      </c>
      <c r="B373">
        <v>39.5</v>
      </c>
    </row>
    <row r="374" spans="1:2" x14ac:dyDescent="0.5">
      <c r="A374">
        <v>527.1669921875</v>
      </c>
      <c r="B374">
        <v>24.75</v>
      </c>
    </row>
    <row r="375" spans="1:2" x14ac:dyDescent="0.5">
      <c r="A375">
        <v>527.177001953125</v>
      </c>
      <c r="B375">
        <v>22.5</v>
      </c>
    </row>
    <row r="376" spans="1:2" x14ac:dyDescent="0.5">
      <c r="A376">
        <v>527.18701171875</v>
      </c>
      <c r="B376">
        <v>38.75</v>
      </c>
    </row>
    <row r="377" spans="1:2" x14ac:dyDescent="0.5">
      <c r="A377">
        <v>527.197021484375</v>
      </c>
      <c r="B377">
        <v>56.75</v>
      </c>
    </row>
    <row r="378" spans="1:2" x14ac:dyDescent="0.5">
      <c r="A378">
        <v>527.20697021484375</v>
      </c>
      <c r="B378">
        <v>60.5</v>
      </c>
    </row>
    <row r="379" spans="1:2" x14ac:dyDescent="0.5">
      <c r="A379">
        <v>527.21697998046875</v>
      </c>
      <c r="B379">
        <v>69.75</v>
      </c>
    </row>
    <row r="380" spans="1:2" x14ac:dyDescent="0.5">
      <c r="A380">
        <v>527.22698974609375</v>
      </c>
      <c r="B380">
        <v>74.75</v>
      </c>
    </row>
    <row r="381" spans="1:2" x14ac:dyDescent="0.5">
      <c r="A381">
        <v>527.23699951171875</v>
      </c>
      <c r="B381">
        <v>65.5</v>
      </c>
    </row>
    <row r="382" spans="1:2" x14ac:dyDescent="0.5">
      <c r="A382">
        <v>527.24700927734375</v>
      </c>
      <c r="B382">
        <v>56</v>
      </c>
    </row>
    <row r="383" spans="1:2" x14ac:dyDescent="0.5">
      <c r="A383">
        <v>527.25799560546875</v>
      </c>
      <c r="B383">
        <v>140.5</v>
      </c>
    </row>
    <row r="384" spans="1:2" x14ac:dyDescent="0.5">
      <c r="A384">
        <v>527.26800537109375</v>
      </c>
      <c r="B384">
        <v>533.5</v>
      </c>
    </row>
    <row r="385" spans="1:2" x14ac:dyDescent="0.5">
      <c r="A385">
        <v>527.27801513671875</v>
      </c>
      <c r="B385">
        <v>1246</v>
      </c>
    </row>
    <row r="386" spans="1:2" x14ac:dyDescent="0.5">
      <c r="A386">
        <v>527.28802490234375</v>
      </c>
      <c r="B386">
        <v>1767</v>
      </c>
    </row>
    <row r="387" spans="1:2" x14ac:dyDescent="0.5">
      <c r="A387">
        <v>527.2979736328125</v>
      </c>
      <c r="B387">
        <v>1588</v>
      </c>
    </row>
    <row r="388" spans="1:2" x14ac:dyDescent="0.5">
      <c r="A388">
        <v>527.3079833984375</v>
      </c>
      <c r="B388">
        <v>917.5</v>
      </c>
    </row>
    <row r="389" spans="1:2" x14ac:dyDescent="0.5">
      <c r="A389">
        <v>527.3179931640625</v>
      </c>
      <c r="B389">
        <v>386.5</v>
      </c>
    </row>
    <row r="390" spans="1:2" x14ac:dyDescent="0.5">
      <c r="A390">
        <v>527.3280029296875</v>
      </c>
      <c r="B390">
        <v>221.19999694824219</v>
      </c>
    </row>
    <row r="391" spans="1:2" x14ac:dyDescent="0.5">
      <c r="A391">
        <v>527.3380126953125</v>
      </c>
      <c r="B391">
        <v>177.80000305175781</v>
      </c>
    </row>
    <row r="392" spans="1:2" x14ac:dyDescent="0.5">
      <c r="A392">
        <v>527.3480224609375</v>
      </c>
      <c r="B392">
        <v>130.30000305175781</v>
      </c>
    </row>
    <row r="393" spans="1:2" x14ac:dyDescent="0.5">
      <c r="A393">
        <v>527.35797119140625</v>
      </c>
      <c r="B393">
        <v>102.80000305175781</v>
      </c>
    </row>
    <row r="394" spans="1:2" x14ac:dyDescent="0.5">
      <c r="A394">
        <v>527.36798095703125</v>
      </c>
      <c r="B394">
        <v>80.25</v>
      </c>
    </row>
    <row r="395" spans="1:2" x14ac:dyDescent="0.5">
      <c r="A395">
        <v>527.37799072265625</v>
      </c>
      <c r="B395">
        <v>57</v>
      </c>
    </row>
    <row r="396" spans="1:2" x14ac:dyDescent="0.5">
      <c r="A396">
        <v>527.38800048828125</v>
      </c>
      <c r="B396">
        <v>35.5</v>
      </c>
    </row>
    <row r="397" spans="1:2" x14ac:dyDescent="0.5">
      <c r="A397">
        <v>527.39801025390625</v>
      </c>
      <c r="B397">
        <v>17.5</v>
      </c>
    </row>
    <row r="398" spans="1:2" x14ac:dyDescent="0.5">
      <c r="A398">
        <v>527.40802001953125</v>
      </c>
      <c r="B398">
        <v>7</v>
      </c>
    </row>
    <row r="399" spans="1:2" x14ac:dyDescent="0.5">
      <c r="A399">
        <v>527.41802978515625</v>
      </c>
      <c r="B399">
        <v>8.25</v>
      </c>
    </row>
    <row r="400" spans="1:2" x14ac:dyDescent="0.5">
      <c r="A400">
        <v>527.427978515625</v>
      </c>
      <c r="B400">
        <v>11</v>
      </c>
    </row>
    <row r="401" spans="1:2" x14ac:dyDescent="0.5">
      <c r="A401">
        <v>527.43798828125</v>
      </c>
      <c r="B401">
        <v>8</v>
      </c>
    </row>
    <row r="402" spans="1:2" x14ac:dyDescent="0.5">
      <c r="A402">
        <v>527.447998046875</v>
      </c>
      <c r="B402">
        <v>17.75</v>
      </c>
    </row>
    <row r="403" spans="1:2" x14ac:dyDescent="0.5">
      <c r="A403">
        <v>527.4580078125</v>
      </c>
      <c r="B403">
        <v>29.75</v>
      </c>
    </row>
    <row r="404" spans="1:2" x14ac:dyDescent="0.5">
      <c r="A404">
        <v>527.468017578125</v>
      </c>
      <c r="B404">
        <v>20</v>
      </c>
    </row>
    <row r="405" spans="1:2" x14ac:dyDescent="0.5">
      <c r="A405">
        <v>527.47802734375</v>
      </c>
      <c r="B405">
        <v>13.5</v>
      </c>
    </row>
    <row r="406" spans="1:2" x14ac:dyDescent="0.5">
      <c r="A406">
        <v>527.48797607421875</v>
      </c>
      <c r="B406">
        <v>33.75</v>
      </c>
    </row>
    <row r="407" spans="1:2" x14ac:dyDescent="0.5">
      <c r="A407">
        <v>527.49798583984375</v>
      </c>
      <c r="B407">
        <v>51.75</v>
      </c>
    </row>
    <row r="408" spans="1:2" x14ac:dyDescent="0.5">
      <c r="A408">
        <v>527.50799560546875</v>
      </c>
      <c r="B408">
        <v>45.25</v>
      </c>
    </row>
    <row r="409" spans="1:2" x14ac:dyDescent="0.5">
      <c r="A409">
        <v>527.51800537109375</v>
      </c>
      <c r="B409">
        <v>40</v>
      </c>
    </row>
    <row r="410" spans="1:2" x14ac:dyDescent="0.5">
      <c r="A410">
        <v>527.52801513671875</v>
      </c>
      <c r="B410">
        <v>53.75</v>
      </c>
    </row>
    <row r="411" spans="1:2" x14ac:dyDescent="0.5">
      <c r="A411">
        <v>527.53802490234375</v>
      </c>
      <c r="B411">
        <v>79.75</v>
      </c>
    </row>
    <row r="412" spans="1:2" x14ac:dyDescent="0.5">
      <c r="A412">
        <v>527.5479736328125</v>
      </c>
      <c r="B412">
        <v>81.5</v>
      </c>
    </row>
    <row r="413" spans="1:2" x14ac:dyDescent="0.5">
      <c r="A413">
        <v>527.5579833984375</v>
      </c>
      <c r="B413">
        <v>86.75</v>
      </c>
    </row>
    <row r="414" spans="1:2" x14ac:dyDescent="0.5">
      <c r="A414">
        <v>527.5679931640625</v>
      </c>
      <c r="B414">
        <v>105.30000305175781</v>
      </c>
    </row>
    <row r="415" spans="1:2" x14ac:dyDescent="0.5">
      <c r="A415">
        <v>527.5780029296875</v>
      </c>
      <c r="B415">
        <v>71.5</v>
      </c>
    </row>
    <row r="416" spans="1:2" x14ac:dyDescent="0.5">
      <c r="A416">
        <v>527.5880126953125</v>
      </c>
      <c r="B416">
        <v>25.25</v>
      </c>
    </row>
    <row r="417" spans="1:2" x14ac:dyDescent="0.5">
      <c r="A417">
        <v>527.5980224609375</v>
      </c>
      <c r="B417">
        <v>10.75</v>
      </c>
    </row>
    <row r="418" spans="1:2" x14ac:dyDescent="0.5">
      <c r="A418">
        <v>527.60797119140625</v>
      </c>
      <c r="B418">
        <v>27.75</v>
      </c>
    </row>
    <row r="419" spans="1:2" x14ac:dyDescent="0.5">
      <c r="A419">
        <v>527.61798095703125</v>
      </c>
      <c r="B419">
        <v>57</v>
      </c>
    </row>
    <row r="420" spans="1:2" x14ac:dyDescent="0.5">
      <c r="A420">
        <v>527.62799072265625</v>
      </c>
      <c r="B420">
        <v>68.25</v>
      </c>
    </row>
    <row r="421" spans="1:2" x14ac:dyDescent="0.5">
      <c r="A421">
        <v>527.63800048828125</v>
      </c>
      <c r="B421">
        <v>78.5</v>
      </c>
    </row>
    <row r="422" spans="1:2" x14ac:dyDescent="0.5">
      <c r="A422">
        <v>527.64801025390625</v>
      </c>
      <c r="B422">
        <v>94</v>
      </c>
    </row>
    <row r="423" spans="1:2" x14ac:dyDescent="0.5">
      <c r="A423">
        <v>527.65899658203125</v>
      </c>
      <c r="B423">
        <v>109.69999694824219</v>
      </c>
    </row>
    <row r="424" spans="1:2" x14ac:dyDescent="0.5">
      <c r="A424">
        <v>527.66900634765625</v>
      </c>
      <c r="B424">
        <v>102.5</v>
      </c>
    </row>
    <row r="425" spans="1:2" x14ac:dyDescent="0.5">
      <c r="A425">
        <v>527.67901611328125</v>
      </c>
      <c r="B425">
        <v>65.25</v>
      </c>
    </row>
    <row r="426" spans="1:2" x14ac:dyDescent="0.5">
      <c r="A426">
        <v>527.68902587890625</v>
      </c>
      <c r="B426">
        <v>31.25</v>
      </c>
    </row>
    <row r="427" spans="1:2" x14ac:dyDescent="0.5">
      <c r="A427">
        <v>527.698974609375</v>
      </c>
      <c r="B427">
        <v>23</v>
      </c>
    </row>
    <row r="428" spans="1:2" x14ac:dyDescent="0.5">
      <c r="A428">
        <v>527.708984375</v>
      </c>
      <c r="B428">
        <v>37.75</v>
      </c>
    </row>
    <row r="429" spans="1:2" x14ac:dyDescent="0.5">
      <c r="A429">
        <v>527.718994140625</v>
      </c>
      <c r="B429">
        <v>59.75</v>
      </c>
    </row>
    <row r="430" spans="1:2" x14ac:dyDescent="0.5">
      <c r="A430">
        <v>527.72900390625</v>
      </c>
      <c r="B430">
        <v>117.5</v>
      </c>
    </row>
    <row r="431" spans="1:2" x14ac:dyDescent="0.5">
      <c r="A431">
        <v>527.739013671875</v>
      </c>
      <c r="B431">
        <v>182.69999694824219</v>
      </c>
    </row>
    <row r="432" spans="1:2" x14ac:dyDescent="0.5">
      <c r="A432">
        <v>527.7490234375</v>
      </c>
      <c r="B432">
        <v>192</v>
      </c>
    </row>
    <row r="433" spans="1:2" x14ac:dyDescent="0.5">
      <c r="A433">
        <v>527.75897216796875</v>
      </c>
      <c r="B433">
        <v>233.69999694824219</v>
      </c>
    </row>
    <row r="434" spans="1:2" x14ac:dyDescent="0.5">
      <c r="A434">
        <v>527.76898193359375</v>
      </c>
      <c r="B434">
        <v>406.70001220703125</v>
      </c>
    </row>
    <row r="435" spans="1:2" x14ac:dyDescent="0.5">
      <c r="A435">
        <v>527.77899169921875</v>
      </c>
      <c r="B435">
        <v>585.5</v>
      </c>
    </row>
    <row r="436" spans="1:2" x14ac:dyDescent="0.5">
      <c r="A436">
        <v>527.78900146484375</v>
      </c>
      <c r="B436">
        <v>629.79998779296875</v>
      </c>
    </row>
    <row r="437" spans="1:2" x14ac:dyDescent="0.5">
      <c r="A437">
        <v>527.79901123046875</v>
      </c>
      <c r="B437">
        <v>673.5</v>
      </c>
    </row>
    <row r="438" spans="1:2" x14ac:dyDescent="0.5">
      <c r="A438">
        <v>527.80902099609375</v>
      </c>
      <c r="B438">
        <v>678.5</v>
      </c>
    </row>
    <row r="439" spans="1:2" x14ac:dyDescent="0.5">
      <c r="A439">
        <v>527.8189697265625</v>
      </c>
      <c r="B439">
        <v>516.79998779296875</v>
      </c>
    </row>
    <row r="440" spans="1:2" x14ac:dyDescent="0.5">
      <c r="A440">
        <v>527.8289794921875</v>
      </c>
      <c r="B440">
        <v>370.29998779296875</v>
      </c>
    </row>
    <row r="441" spans="1:2" x14ac:dyDescent="0.5">
      <c r="A441">
        <v>527.8389892578125</v>
      </c>
      <c r="B441">
        <v>272.79998779296875</v>
      </c>
    </row>
    <row r="442" spans="1:2" x14ac:dyDescent="0.5">
      <c r="A442">
        <v>527.8489990234375</v>
      </c>
      <c r="B442">
        <v>157</v>
      </c>
    </row>
    <row r="443" spans="1:2" x14ac:dyDescent="0.5">
      <c r="A443">
        <v>527.8590087890625</v>
      </c>
      <c r="B443">
        <v>81</v>
      </c>
    </row>
    <row r="444" spans="1:2" x14ac:dyDescent="0.5">
      <c r="A444">
        <v>527.8690185546875</v>
      </c>
      <c r="B444">
        <v>65.25</v>
      </c>
    </row>
    <row r="445" spans="1:2" x14ac:dyDescent="0.5">
      <c r="A445">
        <v>527.8790283203125</v>
      </c>
      <c r="B445">
        <v>75.5</v>
      </c>
    </row>
    <row r="446" spans="1:2" x14ac:dyDescent="0.5">
      <c r="A446">
        <v>527.88897705078125</v>
      </c>
      <c r="B446">
        <v>101.80000305175781</v>
      </c>
    </row>
    <row r="447" spans="1:2" x14ac:dyDescent="0.5">
      <c r="A447">
        <v>527.89898681640625</v>
      </c>
      <c r="B447">
        <v>103.5</v>
      </c>
    </row>
    <row r="448" spans="1:2" x14ac:dyDescent="0.5">
      <c r="A448">
        <v>527.90899658203125</v>
      </c>
      <c r="B448">
        <v>45.25</v>
      </c>
    </row>
    <row r="449" spans="1:2" x14ac:dyDescent="0.5">
      <c r="A449">
        <v>527.91900634765625</v>
      </c>
      <c r="B449">
        <v>9.25</v>
      </c>
    </row>
    <row r="450" spans="1:2" x14ac:dyDescent="0.5">
      <c r="A450">
        <v>527.92901611328125</v>
      </c>
      <c r="B450">
        <v>29</v>
      </c>
    </row>
    <row r="451" spans="1:2" x14ac:dyDescent="0.5">
      <c r="A451">
        <v>527.93902587890625</v>
      </c>
      <c r="B451">
        <v>46.75</v>
      </c>
    </row>
    <row r="452" spans="1:2" x14ac:dyDescent="0.5">
      <c r="A452">
        <v>527.948974609375</v>
      </c>
      <c r="B452">
        <v>55.5</v>
      </c>
    </row>
    <row r="453" spans="1:2" x14ac:dyDescent="0.5">
      <c r="A453">
        <v>527.958984375</v>
      </c>
      <c r="B453">
        <v>68</v>
      </c>
    </row>
    <row r="454" spans="1:2" x14ac:dyDescent="0.5">
      <c r="A454">
        <v>527.969970703125</v>
      </c>
      <c r="B454">
        <v>64.25</v>
      </c>
    </row>
    <row r="455" spans="1:2" x14ac:dyDescent="0.5">
      <c r="A455">
        <v>527.97998046875</v>
      </c>
      <c r="B455">
        <v>84.75</v>
      </c>
    </row>
    <row r="456" spans="1:2" x14ac:dyDescent="0.5">
      <c r="A456">
        <v>527.989990234375</v>
      </c>
      <c r="B456">
        <v>115.80000305175781</v>
      </c>
    </row>
    <row r="457" spans="1:2" x14ac:dyDescent="0.5">
      <c r="A457">
        <v>528</v>
      </c>
      <c r="B457">
        <v>84.5</v>
      </c>
    </row>
    <row r="458" spans="1:2" x14ac:dyDescent="0.5">
      <c r="A458">
        <v>528.010009765625</v>
      </c>
      <c r="B458">
        <v>31</v>
      </c>
    </row>
    <row r="459" spans="1:2" x14ac:dyDescent="0.5">
      <c r="A459">
        <v>528.02001953125</v>
      </c>
      <c r="B459">
        <v>9</v>
      </c>
    </row>
    <row r="460" spans="1:2" x14ac:dyDescent="0.5">
      <c r="A460">
        <v>528.030029296875</v>
      </c>
      <c r="B460">
        <v>21.25</v>
      </c>
    </row>
    <row r="461" spans="1:2" x14ac:dyDescent="0.5">
      <c r="A461">
        <v>528.03997802734375</v>
      </c>
      <c r="B461">
        <v>67.25</v>
      </c>
    </row>
    <row r="462" spans="1:2" x14ac:dyDescent="0.5">
      <c r="A462">
        <v>528.04998779296875</v>
      </c>
      <c r="B462">
        <v>88</v>
      </c>
    </row>
    <row r="463" spans="1:2" x14ac:dyDescent="0.5">
      <c r="A463">
        <v>528.05999755859375</v>
      </c>
      <c r="B463">
        <v>45.25</v>
      </c>
    </row>
    <row r="464" spans="1:2" x14ac:dyDescent="0.5">
      <c r="A464">
        <v>528.07000732421875</v>
      </c>
      <c r="B464">
        <v>22</v>
      </c>
    </row>
    <row r="465" spans="1:2" x14ac:dyDescent="0.5">
      <c r="A465">
        <v>528.08001708984375</v>
      </c>
      <c r="B465">
        <v>36.75</v>
      </c>
    </row>
    <row r="466" spans="1:2" x14ac:dyDescent="0.5">
      <c r="A466">
        <v>528.09002685546875</v>
      </c>
      <c r="B466">
        <v>49.25</v>
      </c>
    </row>
    <row r="467" spans="1:2" x14ac:dyDescent="0.5">
      <c r="A467">
        <v>528.0999755859375</v>
      </c>
      <c r="B467">
        <v>50.25</v>
      </c>
    </row>
    <row r="468" spans="1:2" x14ac:dyDescent="0.5">
      <c r="A468">
        <v>528.1099853515625</v>
      </c>
      <c r="B468">
        <v>38.5</v>
      </c>
    </row>
    <row r="469" spans="1:2" x14ac:dyDescent="0.5">
      <c r="A469">
        <v>528.1199951171875</v>
      </c>
      <c r="B469">
        <v>40</v>
      </c>
    </row>
    <row r="470" spans="1:2" x14ac:dyDescent="0.5">
      <c r="A470">
        <v>528.1300048828125</v>
      </c>
      <c r="B470">
        <v>36.5</v>
      </c>
    </row>
    <row r="471" spans="1:2" x14ac:dyDescent="0.5">
      <c r="A471">
        <v>528.1400146484375</v>
      </c>
      <c r="B471">
        <v>12.5</v>
      </c>
    </row>
    <row r="472" spans="1:2" x14ac:dyDescent="0.5">
      <c r="A472">
        <v>528.1500244140625</v>
      </c>
      <c r="B472">
        <v>0</v>
      </c>
    </row>
    <row r="473" spans="1:2" x14ac:dyDescent="0.5">
      <c r="A473">
        <v>528.15997314453125</v>
      </c>
      <c r="B473">
        <v>0</v>
      </c>
    </row>
    <row r="474" spans="1:2" x14ac:dyDescent="0.5">
      <c r="A474">
        <v>528.16998291015625</v>
      </c>
      <c r="B474">
        <v>3</v>
      </c>
    </row>
    <row r="475" spans="1:2" x14ac:dyDescent="0.5">
      <c r="A475">
        <v>528.17999267578125</v>
      </c>
      <c r="B475">
        <v>7</v>
      </c>
    </row>
    <row r="476" spans="1:2" x14ac:dyDescent="0.5">
      <c r="A476">
        <v>528.19000244140625</v>
      </c>
      <c r="B476">
        <v>5</v>
      </c>
    </row>
    <row r="477" spans="1:2" x14ac:dyDescent="0.5">
      <c r="A477">
        <v>528.20001220703125</v>
      </c>
      <c r="B477">
        <v>9</v>
      </c>
    </row>
    <row r="478" spans="1:2" x14ac:dyDescent="0.5">
      <c r="A478">
        <v>528.21002197265625</v>
      </c>
      <c r="B478">
        <v>23.25</v>
      </c>
    </row>
    <row r="479" spans="1:2" x14ac:dyDescent="0.5">
      <c r="A479">
        <v>528.219970703125</v>
      </c>
      <c r="B479">
        <v>63.5</v>
      </c>
    </row>
    <row r="480" spans="1:2" x14ac:dyDescent="0.5">
      <c r="A480">
        <v>528.22998046875</v>
      </c>
      <c r="B480">
        <v>111</v>
      </c>
    </row>
    <row r="481" spans="1:2" x14ac:dyDescent="0.5">
      <c r="A481">
        <v>528.239990234375</v>
      </c>
      <c r="B481">
        <v>103.30000305175781</v>
      </c>
    </row>
    <row r="482" spans="1:2" x14ac:dyDescent="0.5">
      <c r="A482">
        <v>528.25</v>
      </c>
      <c r="B482">
        <v>81.75</v>
      </c>
    </row>
    <row r="483" spans="1:2" x14ac:dyDescent="0.5">
      <c r="A483">
        <v>528.260009765625</v>
      </c>
      <c r="B483">
        <v>90.5</v>
      </c>
    </row>
    <row r="484" spans="1:2" x14ac:dyDescent="0.5">
      <c r="A484">
        <v>528.27099609375</v>
      </c>
      <c r="B484">
        <v>125</v>
      </c>
    </row>
    <row r="485" spans="1:2" x14ac:dyDescent="0.5">
      <c r="A485">
        <v>528.281005859375</v>
      </c>
      <c r="B485">
        <v>196.19999694824219</v>
      </c>
    </row>
    <row r="486" spans="1:2" x14ac:dyDescent="0.5">
      <c r="A486">
        <v>528.291015625</v>
      </c>
      <c r="B486">
        <v>245.80000305175781</v>
      </c>
    </row>
    <row r="487" spans="1:2" x14ac:dyDescent="0.5">
      <c r="A487">
        <v>528.301025390625</v>
      </c>
      <c r="B487">
        <v>203</v>
      </c>
    </row>
    <row r="488" spans="1:2" x14ac:dyDescent="0.5">
      <c r="A488">
        <v>528.31097412109375</v>
      </c>
      <c r="B488">
        <v>146.19999694824219</v>
      </c>
    </row>
    <row r="489" spans="1:2" x14ac:dyDescent="0.5">
      <c r="A489">
        <v>528.32098388671875</v>
      </c>
      <c r="B489">
        <v>205.30000305175781</v>
      </c>
    </row>
    <row r="490" spans="1:2" x14ac:dyDescent="0.5">
      <c r="A490">
        <v>528.33099365234375</v>
      </c>
      <c r="B490">
        <v>263.79998779296875</v>
      </c>
    </row>
    <row r="491" spans="1:2" x14ac:dyDescent="0.5">
      <c r="A491">
        <v>528.34100341796875</v>
      </c>
      <c r="B491">
        <v>214.5</v>
      </c>
    </row>
    <row r="492" spans="1:2" x14ac:dyDescent="0.5">
      <c r="A492">
        <v>528.35101318359375</v>
      </c>
      <c r="B492">
        <v>143.30000305175781</v>
      </c>
    </row>
    <row r="493" spans="1:2" x14ac:dyDescent="0.5">
      <c r="A493">
        <v>528.36102294921875</v>
      </c>
      <c r="B493">
        <v>69.5</v>
      </c>
    </row>
    <row r="494" spans="1:2" x14ac:dyDescent="0.5">
      <c r="A494">
        <v>528.3709716796875</v>
      </c>
      <c r="B494">
        <v>37.75</v>
      </c>
    </row>
    <row r="495" spans="1:2" x14ac:dyDescent="0.5">
      <c r="A495">
        <v>528.3809814453125</v>
      </c>
      <c r="B495">
        <v>38.5</v>
      </c>
    </row>
    <row r="496" spans="1:2" x14ac:dyDescent="0.5">
      <c r="A496">
        <v>528.3909912109375</v>
      </c>
      <c r="B496">
        <v>28</v>
      </c>
    </row>
    <row r="497" spans="1:2" x14ac:dyDescent="0.5">
      <c r="A497">
        <v>528.4010009765625</v>
      </c>
      <c r="B497">
        <v>25.75</v>
      </c>
    </row>
    <row r="498" spans="1:2" x14ac:dyDescent="0.5">
      <c r="A498">
        <v>528.4110107421875</v>
      </c>
      <c r="B498">
        <v>12.25</v>
      </c>
    </row>
    <row r="499" spans="1:2" x14ac:dyDescent="0.5">
      <c r="A499">
        <v>528.4210205078125</v>
      </c>
      <c r="B499">
        <v>1</v>
      </c>
    </row>
    <row r="500" spans="1:2" x14ac:dyDescent="0.5">
      <c r="A500">
        <v>528.4310302734375</v>
      </c>
      <c r="B500">
        <v>7.5</v>
      </c>
    </row>
    <row r="501" spans="1:2" x14ac:dyDescent="0.5">
      <c r="A501">
        <v>528.44097900390625</v>
      </c>
      <c r="B501">
        <v>17.25</v>
      </c>
    </row>
    <row r="502" spans="1:2" x14ac:dyDescent="0.5">
      <c r="A502">
        <v>528.45098876953125</v>
      </c>
      <c r="B502">
        <v>19.25</v>
      </c>
    </row>
    <row r="503" spans="1:2" x14ac:dyDescent="0.5">
      <c r="A503">
        <v>528.46099853515625</v>
      </c>
      <c r="B503">
        <v>14</v>
      </c>
    </row>
    <row r="504" spans="1:2" x14ac:dyDescent="0.5">
      <c r="A504">
        <v>528.47100830078125</v>
      </c>
      <c r="B504">
        <v>13.25</v>
      </c>
    </row>
    <row r="505" spans="1:2" x14ac:dyDescent="0.5">
      <c r="A505">
        <v>528.48101806640625</v>
      </c>
      <c r="B505">
        <v>18</v>
      </c>
    </row>
    <row r="506" spans="1:2" x14ac:dyDescent="0.5">
      <c r="A506">
        <v>528.49102783203125</v>
      </c>
      <c r="B506">
        <v>16</v>
      </c>
    </row>
    <row r="507" spans="1:2" x14ac:dyDescent="0.5">
      <c r="A507">
        <v>528.5009765625</v>
      </c>
      <c r="B507">
        <v>11.75</v>
      </c>
    </row>
    <row r="508" spans="1:2" x14ac:dyDescent="0.5">
      <c r="A508">
        <v>528.510986328125</v>
      </c>
      <c r="B508">
        <v>12.75</v>
      </c>
    </row>
    <row r="509" spans="1:2" x14ac:dyDescent="0.5">
      <c r="A509">
        <v>528.52099609375</v>
      </c>
      <c r="B509">
        <v>8.5</v>
      </c>
    </row>
    <row r="510" spans="1:2" x14ac:dyDescent="0.5">
      <c r="A510">
        <v>528.531005859375</v>
      </c>
      <c r="B510">
        <v>8</v>
      </c>
    </row>
    <row r="511" spans="1:2" x14ac:dyDescent="0.5">
      <c r="A511">
        <v>528.541015625</v>
      </c>
      <c r="B511">
        <v>22.5</v>
      </c>
    </row>
    <row r="512" spans="1:2" x14ac:dyDescent="0.5">
      <c r="A512">
        <v>528.552001953125</v>
      </c>
      <c r="B512">
        <v>28</v>
      </c>
    </row>
    <row r="513" spans="1:2" x14ac:dyDescent="0.5">
      <c r="A513">
        <v>528.56201171875</v>
      </c>
      <c r="B513">
        <v>14</v>
      </c>
    </row>
    <row r="514" spans="1:2" x14ac:dyDescent="0.5">
      <c r="A514">
        <v>528.572021484375</v>
      </c>
      <c r="B514">
        <v>10.25</v>
      </c>
    </row>
    <row r="515" spans="1:2" x14ac:dyDescent="0.5">
      <c r="A515">
        <v>528.58197021484375</v>
      </c>
      <c r="B515">
        <v>15.5</v>
      </c>
    </row>
    <row r="516" spans="1:2" x14ac:dyDescent="0.5">
      <c r="A516">
        <v>528.59197998046875</v>
      </c>
      <c r="B516">
        <v>47.25</v>
      </c>
    </row>
    <row r="517" spans="1:2" x14ac:dyDescent="0.5">
      <c r="A517">
        <v>528.60198974609375</v>
      </c>
      <c r="B517">
        <v>149</v>
      </c>
    </row>
    <row r="518" spans="1:2" x14ac:dyDescent="0.5">
      <c r="A518">
        <v>528.61199951171875</v>
      </c>
      <c r="B518">
        <v>194.5</v>
      </c>
    </row>
    <row r="519" spans="1:2" x14ac:dyDescent="0.5">
      <c r="A519">
        <v>528.62200927734375</v>
      </c>
      <c r="B519">
        <v>112.5</v>
      </c>
    </row>
    <row r="520" spans="1:2" x14ac:dyDescent="0.5">
      <c r="A520">
        <v>528.63201904296875</v>
      </c>
      <c r="B520">
        <v>55.25</v>
      </c>
    </row>
    <row r="521" spans="1:2" x14ac:dyDescent="0.5">
      <c r="A521">
        <v>528.64202880859375</v>
      </c>
      <c r="B521">
        <v>60</v>
      </c>
    </row>
    <row r="522" spans="1:2" x14ac:dyDescent="0.5">
      <c r="A522">
        <v>528.6519775390625</v>
      </c>
      <c r="B522">
        <v>49.25</v>
      </c>
    </row>
    <row r="523" spans="1:2" x14ac:dyDescent="0.5">
      <c r="A523">
        <v>528.6619873046875</v>
      </c>
      <c r="B523">
        <v>45.25</v>
      </c>
    </row>
    <row r="524" spans="1:2" x14ac:dyDescent="0.5">
      <c r="A524">
        <v>528.6719970703125</v>
      </c>
      <c r="B524">
        <v>84.5</v>
      </c>
    </row>
    <row r="525" spans="1:2" x14ac:dyDescent="0.5">
      <c r="A525">
        <v>528.6820068359375</v>
      </c>
      <c r="B525">
        <v>104.30000305175781</v>
      </c>
    </row>
    <row r="526" spans="1:2" x14ac:dyDescent="0.5">
      <c r="A526">
        <v>528.6920166015625</v>
      </c>
      <c r="B526">
        <v>67.75</v>
      </c>
    </row>
    <row r="527" spans="1:2" x14ac:dyDescent="0.5">
      <c r="A527">
        <v>528.7020263671875</v>
      </c>
      <c r="B527">
        <v>33.25</v>
      </c>
    </row>
    <row r="528" spans="1:2" x14ac:dyDescent="0.5">
      <c r="A528">
        <v>528.71197509765625</v>
      </c>
      <c r="B528">
        <v>51.5</v>
      </c>
    </row>
    <row r="529" spans="1:2" x14ac:dyDescent="0.5">
      <c r="A529">
        <v>528.72198486328125</v>
      </c>
      <c r="B529">
        <v>113.80000305175781</v>
      </c>
    </row>
    <row r="530" spans="1:2" x14ac:dyDescent="0.5">
      <c r="A530">
        <v>528.73199462890625</v>
      </c>
      <c r="B530">
        <v>216.30000305175781</v>
      </c>
    </row>
    <row r="531" spans="1:2" x14ac:dyDescent="0.5">
      <c r="A531">
        <v>528.74200439453125</v>
      </c>
      <c r="B531">
        <v>327.70001220703125</v>
      </c>
    </row>
    <row r="532" spans="1:2" x14ac:dyDescent="0.5">
      <c r="A532">
        <v>528.75201416015625</v>
      </c>
      <c r="B532">
        <v>357.79998779296875</v>
      </c>
    </row>
    <row r="533" spans="1:2" x14ac:dyDescent="0.5">
      <c r="A533">
        <v>528.76202392578125</v>
      </c>
      <c r="B533">
        <v>375.20001220703125</v>
      </c>
    </row>
    <row r="534" spans="1:2" x14ac:dyDescent="0.5">
      <c r="A534">
        <v>528.77197265625</v>
      </c>
      <c r="B534">
        <v>459.79998779296875</v>
      </c>
    </row>
    <row r="535" spans="1:2" x14ac:dyDescent="0.5">
      <c r="A535">
        <v>528.781982421875</v>
      </c>
      <c r="B535">
        <v>557.70001220703125</v>
      </c>
    </row>
    <row r="536" spans="1:2" x14ac:dyDescent="0.5">
      <c r="A536">
        <v>528.7919921875</v>
      </c>
      <c r="B536">
        <v>648.5</v>
      </c>
    </row>
    <row r="537" spans="1:2" x14ac:dyDescent="0.5">
      <c r="A537">
        <v>528.802001953125</v>
      </c>
      <c r="B537">
        <v>676</v>
      </c>
    </row>
    <row r="538" spans="1:2" x14ac:dyDescent="0.5">
      <c r="A538">
        <v>528.81201171875</v>
      </c>
      <c r="B538">
        <v>676.29998779296875</v>
      </c>
    </row>
    <row r="539" spans="1:2" x14ac:dyDescent="0.5">
      <c r="A539">
        <v>528.822998046875</v>
      </c>
      <c r="B539">
        <v>631.70001220703125</v>
      </c>
    </row>
    <row r="540" spans="1:2" x14ac:dyDescent="0.5">
      <c r="A540">
        <v>528.8330078125</v>
      </c>
      <c r="B540">
        <v>494.20001220703125</v>
      </c>
    </row>
    <row r="541" spans="1:2" x14ac:dyDescent="0.5">
      <c r="A541">
        <v>528.843017578125</v>
      </c>
      <c r="B541">
        <v>404.5</v>
      </c>
    </row>
    <row r="542" spans="1:2" x14ac:dyDescent="0.5">
      <c r="A542">
        <v>528.85302734375</v>
      </c>
      <c r="B542">
        <v>338.20001220703125</v>
      </c>
    </row>
    <row r="543" spans="1:2" x14ac:dyDescent="0.5">
      <c r="A543">
        <v>528.86297607421875</v>
      </c>
      <c r="B543">
        <v>226</v>
      </c>
    </row>
    <row r="544" spans="1:2" x14ac:dyDescent="0.5">
      <c r="A544">
        <v>528.87298583984375</v>
      </c>
      <c r="B544">
        <v>121.5</v>
      </c>
    </row>
    <row r="545" spans="1:2" x14ac:dyDescent="0.5">
      <c r="A545">
        <v>528.88299560546875</v>
      </c>
      <c r="B545">
        <v>62.75</v>
      </c>
    </row>
    <row r="546" spans="1:2" x14ac:dyDescent="0.5">
      <c r="A546">
        <v>528.89300537109375</v>
      </c>
      <c r="B546">
        <v>42.75</v>
      </c>
    </row>
    <row r="547" spans="1:2" x14ac:dyDescent="0.5">
      <c r="A547">
        <v>528.90301513671875</v>
      </c>
      <c r="B547">
        <v>51.75</v>
      </c>
    </row>
    <row r="548" spans="1:2" x14ac:dyDescent="0.5">
      <c r="A548">
        <v>528.91302490234375</v>
      </c>
      <c r="B548">
        <v>68.25</v>
      </c>
    </row>
    <row r="549" spans="1:2" x14ac:dyDescent="0.5">
      <c r="A549">
        <v>528.9229736328125</v>
      </c>
      <c r="B549">
        <v>56</v>
      </c>
    </row>
    <row r="550" spans="1:2" x14ac:dyDescent="0.5">
      <c r="A550">
        <v>528.9329833984375</v>
      </c>
      <c r="B550">
        <v>44.25</v>
      </c>
    </row>
    <row r="551" spans="1:2" x14ac:dyDescent="0.5">
      <c r="A551">
        <v>528.9429931640625</v>
      </c>
      <c r="B551">
        <v>32.25</v>
      </c>
    </row>
    <row r="552" spans="1:2" x14ac:dyDescent="0.5">
      <c r="A552">
        <v>528.9530029296875</v>
      </c>
      <c r="B552">
        <v>26</v>
      </c>
    </row>
    <row r="553" spans="1:2" x14ac:dyDescent="0.5">
      <c r="A553">
        <v>528.9630126953125</v>
      </c>
      <c r="B553">
        <v>38.5</v>
      </c>
    </row>
    <row r="554" spans="1:2" x14ac:dyDescent="0.5">
      <c r="A554">
        <v>528.9730224609375</v>
      </c>
      <c r="B554">
        <v>43.75</v>
      </c>
    </row>
    <row r="555" spans="1:2" x14ac:dyDescent="0.5">
      <c r="A555">
        <v>528.98297119140625</v>
      </c>
      <c r="B555">
        <v>35.25</v>
      </c>
    </row>
    <row r="556" spans="1:2" x14ac:dyDescent="0.5">
      <c r="A556">
        <v>528.99298095703125</v>
      </c>
      <c r="B556">
        <v>38.25</v>
      </c>
    </row>
    <row r="557" spans="1:2" x14ac:dyDescent="0.5">
      <c r="A557">
        <v>529.00299072265625</v>
      </c>
      <c r="B557">
        <v>61.5</v>
      </c>
    </row>
    <row r="558" spans="1:2" x14ac:dyDescent="0.5">
      <c r="A558">
        <v>529.01300048828125</v>
      </c>
      <c r="B558">
        <v>61</v>
      </c>
    </row>
    <row r="559" spans="1:2" x14ac:dyDescent="0.5">
      <c r="A559">
        <v>529.02301025390625</v>
      </c>
      <c r="B559">
        <v>47</v>
      </c>
    </row>
    <row r="560" spans="1:2" x14ac:dyDescent="0.5">
      <c r="A560">
        <v>529.03302001953125</v>
      </c>
      <c r="B560">
        <v>56.25</v>
      </c>
    </row>
    <row r="561" spans="1:2" x14ac:dyDescent="0.5">
      <c r="A561">
        <v>529.04302978515625</v>
      </c>
      <c r="B561">
        <v>72</v>
      </c>
    </row>
    <row r="562" spans="1:2" x14ac:dyDescent="0.5">
      <c r="A562">
        <v>529.052978515625</v>
      </c>
      <c r="B562">
        <v>71.75</v>
      </c>
    </row>
    <row r="563" spans="1:2" x14ac:dyDescent="0.5">
      <c r="A563">
        <v>529.06298828125</v>
      </c>
      <c r="B563">
        <v>64.25</v>
      </c>
    </row>
    <row r="564" spans="1:2" x14ac:dyDescent="0.5">
      <c r="A564">
        <v>529.072998046875</v>
      </c>
      <c r="B564">
        <v>44.25</v>
      </c>
    </row>
    <row r="565" spans="1:2" x14ac:dyDescent="0.5">
      <c r="A565">
        <v>529.0830078125</v>
      </c>
      <c r="B565">
        <v>13.25</v>
      </c>
    </row>
    <row r="566" spans="1:2" x14ac:dyDescent="0.5">
      <c r="A566">
        <v>529.093994140625</v>
      </c>
      <c r="B566">
        <v>7</v>
      </c>
    </row>
    <row r="567" spans="1:2" x14ac:dyDescent="0.5">
      <c r="A567">
        <v>529.10400390625</v>
      </c>
      <c r="B567">
        <v>19.25</v>
      </c>
    </row>
    <row r="568" spans="1:2" x14ac:dyDescent="0.5">
      <c r="A568">
        <v>529.114013671875</v>
      </c>
      <c r="B568">
        <v>17.5</v>
      </c>
    </row>
    <row r="569" spans="1:2" x14ac:dyDescent="0.5">
      <c r="A569">
        <v>529.1240234375</v>
      </c>
      <c r="B569">
        <v>5.25</v>
      </c>
    </row>
    <row r="570" spans="1:2" x14ac:dyDescent="0.5">
      <c r="A570">
        <v>529.13397216796875</v>
      </c>
      <c r="B570">
        <v>0</v>
      </c>
    </row>
    <row r="571" spans="1:2" x14ac:dyDescent="0.5">
      <c r="A571">
        <v>529.14398193359375</v>
      </c>
      <c r="B571">
        <v>0</v>
      </c>
    </row>
    <row r="572" spans="1:2" x14ac:dyDescent="0.5">
      <c r="A572">
        <v>529.15399169921875</v>
      </c>
      <c r="B572">
        <v>1.5</v>
      </c>
    </row>
    <row r="573" spans="1:2" x14ac:dyDescent="0.5">
      <c r="A573">
        <v>529.16400146484375</v>
      </c>
      <c r="B573">
        <v>6.75</v>
      </c>
    </row>
    <row r="574" spans="1:2" x14ac:dyDescent="0.5">
      <c r="A574">
        <v>529.17401123046875</v>
      </c>
      <c r="B574">
        <v>13.25</v>
      </c>
    </row>
    <row r="575" spans="1:2" x14ac:dyDescent="0.5">
      <c r="A575">
        <v>529.18402099609375</v>
      </c>
      <c r="B575">
        <v>22</v>
      </c>
    </row>
    <row r="576" spans="1:2" x14ac:dyDescent="0.5">
      <c r="A576">
        <v>529.1939697265625</v>
      </c>
      <c r="B576">
        <v>30</v>
      </c>
    </row>
    <row r="577" spans="1:2" x14ac:dyDescent="0.5">
      <c r="A577">
        <v>529.2039794921875</v>
      </c>
      <c r="B577">
        <v>67.25</v>
      </c>
    </row>
    <row r="578" spans="1:2" x14ac:dyDescent="0.5">
      <c r="A578">
        <v>529.2139892578125</v>
      </c>
      <c r="B578">
        <v>116.80000305175781</v>
      </c>
    </row>
    <row r="579" spans="1:2" x14ac:dyDescent="0.5">
      <c r="A579">
        <v>529.2239990234375</v>
      </c>
      <c r="B579">
        <v>134.5</v>
      </c>
    </row>
    <row r="580" spans="1:2" x14ac:dyDescent="0.5">
      <c r="A580">
        <v>529.2340087890625</v>
      </c>
      <c r="B580">
        <v>193.80000305175781</v>
      </c>
    </row>
    <row r="581" spans="1:2" x14ac:dyDescent="0.5">
      <c r="A581">
        <v>529.2440185546875</v>
      </c>
      <c r="B581">
        <v>221</v>
      </c>
    </row>
    <row r="582" spans="1:2" x14ac:dyDescent="0.5">
      <c r="A582">
        <v>529.2540283203125</v>
      </c>
      <c r="B582">
        <v>140.30000305175781</v>
      </c>
    </row>
    <row r="583" spans="1:2" x14ac:dyDescent="0.5">
      <c r="A583">
        <v>529.26397705078125</v>
      </c>
      <c r="B583">
        <v>98.25</v>
      </c>
    </row>
    <row r="584" spans="1:2" x14ac:dyDescent="0.5">
      <c r="A584">
        <v>529.27398681640625</v>
      </c>
      <c r="B584">
        <v>119.19999694824219</v>
      </c>
    </row>
    <row r="585" spans="1:2" x14ac:dyDescent="0.5">
      <c r="A585">
        <v>529.28399658203125</v>
      </c>
      <c r="B585">
        <v>133.5</v>
      </c>
    </row>
    <row r="586" spans="1:2" x14ac:dyDescent="0.5">
      <c r="A586">
        <v>529.29400634765625</v>
      </c>
      <c r="B586">
        <v>134.30000305175781</v>
      </c>
    </row>
  </sheetData>
  <sheetProtection formatCells="0"/>
  <sortState xmlns:xlrd2="http://schemas.microsoft.com/office/spreadsheetml/2017/richdata2" ref="A1:B58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Sheet1 {undeut}</vt:lpstr>
      <vt:lpstr>Sheet1 {TD}</vt:lpstr>
      <vt:lpstr>Sheet1 {1 min}</vt:lpstr>
      <vt:lpstr>Sheet1 {2 min}</vt:lpstr>
      <vt:lpstr>Sheet1 {3 min}</vt:lpstr>
      <vt:lpstr>Sheet1 {4 min}</vt:lpstr>
      <vt:lpstr>Sheet1 {5 min}</vt:lpstr>
      <vt:lpstr>Sheet1 {6 min}</vt:lpstr>
      <vt:lpstr>Sheet1 {7 min}</vt:lpstr>
      <vt:lpstr>Sheet1 {8 min}</vt:lpstr>
      <vt:lpstr>Sheet1 {9 min}</vt:lpstr>
      <vt:lpstr>Sheet1 {10 min}</vt:lpstr>
      <vt:lpstr>Sheet1 {11 min}</vt:lpstr>
      <vt:lpstr>Sheet1 {12 min}</vt:lpstr>
      <vt:lpstr>Sheet1 {13 min}</vt:lpstr>
      <vt:lpstr>Sheet1 {14 min}</vt:lpstr>
      <vt:lpstr>Sheet1 {15 min}</vt:lpstr>
      <vt:lpstr>Sheet1 {16 min}</vt:lpstr>
      <vt:lpstr>Sheet1 {17 min}</vt:lpstr>
      <vt:lpstr>Sheet1 {18 min}</vt:lpstr>
      <vt:lpstr>Sheet1 {19 min}</vt:lpstr>
      <vt:lpstr>Sheet1 {20 min}</vt:lpstr>
      <vt:lpstr>Sheet1 {21 min}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Guttman_Office</dc:creator>
  <cp:lastModifiedBy>Lisa Tuttle</cp:lastModifiedBy>
  <dcterms:created xsi:type="dcterms:W3CDTF">2024-01-22T04:10:12Z</dcterms:created>
  <dcterms:modified xsi:type="dcterms:W3CDTF">2024-02-02T19:08:01Z</dcterms:modified>
</cp:coreProperties>
</file>