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irgazar/Documents/GitHub/Decarbonization-Tradeoffs/1 Decarbonization Pathways/"/>
    </mc:Choice>
  </mc:AlternateContent>
  <xr:revisionPtr revIDLastSave="0" documentId="13_ncr:1_{62FEECF2-20C2-834F-A001-6C7F7E6872FE}" xr6:coauthVersionLast="47" xr6:coauthVersionMax="47" xr10:uidLastSave="{00000000-0000-0000-0000-000000000000}"/>
  <bookViews>
    <workbookView xWindow="2160" yWindow="1440" windowWidth="27640" windowHeight="17020" xr2:uid="{97B13C5B-E562-A544-9839-C908A5994001}"/>
  </bookViews>
  <sheets>
    <sheet name="Retirements" sheetId="9" r:id="rId1"/>
    <sheet name="A" sheetId="1" r:id="rId2"/>
    <sheet name="B1" sheetId="2" r:id="rId3"/>
    <sheet name="B2" sheetId="3" r:id="rId4"/>
    <sheet name="B3" sheetId="4" r:id="rId5"/>
    <sheet name="C1" sheetId="8" r:id="rId6"/>
    <sheet name="C2" sheetId="5" r:id="rId7"/>
    <sheet name="C3" sheetId="6" r:id="rId8"/>
    <sheet name="D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9" l="1"/>
  <c r="E30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3" i="9"/>
  <c r="W29" i="7"/>
  <c r="S29" i="7"/>
  <c r="AB29" i="7" s="1"/>
  <c r="R29" i="7"/>
  <c r="AA29" i="7" s="1"/>
  <c r="Q29" i="7"/>
  <c r="Z29" i="7" s="1"/>
  <c r="P29" i="7"/>
  <c r="Y29" i="7" s="1"/>
  <c r="O29" i="7"/>
  <c r="X29" i="7" s="1"/>
  <c r="N29" i="7"/>
  <c r="M29" i="7"/>
  <c r="V29" i="7" s="1"/>
  <c r="L29" i="7"/>
  <c r="U29" i="7" s="1"/>
  <c r="K29" i="7"/>
  <c r="T29" i="7" s="1"/>
  <c r="Y28" i="7"/>
  <c r="S28" i="7"/>
  <c r="AB28" i="7" s="1"/>
  <c r="R28" i="7"/>
  <c r="AA28" i="7" s="1"/>
  <c r="Q28" i="7"/>
  <c r="Z28" i="7" s="1"/>
  <c r="P28" i="7"/>
  <c r="O28" i="7"/>
  <c r="X28" i="7" s="1"/>
  <c r="N28" i="7"/>
  <c r="W28" i="7" s="1"/>
  <c r="M28" i="7"/>
  <c r="V28" i="7" s="1"/>
  <c r="L28" i="7"/>
  <c r="U28" i="7" s="1"/>
  <c r="K28" i="7"/>
  <c r="T28" i="7" s="1"/>
  <c r="AA27" i="7"/>
  <c r="S27" i="7"/>
  <c r="AB27" i="7" s="1"/>
  <c r="R27" i="7"/>
  <c r="Q27" i="7"/>
  <c r="Z27" i="7" s="1"/>
  <c r="P27" i="7"/>
  <c r="Y27" i="7" s="1"/>
  <c r="O27" i="7"/>
  <c r="X27" i="7" s="1"/>
  <c r="N27" i="7"/>
  <c r="W27" i="7" s="1"/>
  <c r="M27" i="7"/>
  <c r="V27" i="7" s="1"/>
  <c r="L27" i="7"/>
  <c r="U27" i="7" s="1"/>
  <c r="K27" i="7"/>
  <c r="T27" i="7" s="1"/>
  <c r="U26" i="7"/>
  <c r="S26" i="7"/>
  <c r="AB26" i="7" s="1"/>
  <c r="R26" i="7"/>
  <c r="AA26" i="7" s="1"/>
  <c r="Q26" i="7"/>
  <c r="Z26" i="7" s="1"/>
  <c r="P26" i="7"/>
  <c r="Y26" i="7" s="1"/>
  <c r="O26" i="7"/>
  <c r="X26" i="7" s="1"/>
  <c r="N26" i="7"/>
  <c r="W26" i="7" s="1"/>
  <c r="M26" i="7"/>
  <c r="V26" i="7" s="1"/>
  <c r="L26" i="7"/>
  <c r="K26" i="7"/>
  <c r="T26" i="7" s="1"/>
  <c r="W25" i="7"/>
  <c r="S25" i="7"/>
  <c r="AB25" i="7" s="1"/>
  <c r="R25" i="7"/>
  <c r="AA25" i="7" s="1"/>
  <c r="Q25" i="7"/>
  <c r="Z25" i="7" s="1"/>
  <c r="P25" i="7"/>
  <c r="Y25" i="7" s="1"/>
  <c r="O25" i="7"/>
  <c r="X25" i="7" s="1"/>
  <c r="N25" i="7"/>
  <c r="M25" i="7"/>
  <c r="V25" i="7" s="1"/>
  <c r="L25" i="7"/>
  <c r="U25" i="7" s="1"/>
  <c r="K25" i="7"/>
  <c r="T25" i="7" s="1"/>
  <c r="Y24" i="7"/>
  <c r="S24" i="7"/>
  <c r="AB24" i="7" s="1"/>
  <c r="R24" i="7"/>
  <c r="AA24" i="7" s="1"/>
  <c r="Q24" i="7"/>
  <c r="Z24" i="7" s="1"/>
  <c r="P24" i="7"/>
  <c r="O24" i="7"/>
  <c r="X24" i="7" s="1"/>
  <c r="N24" i="7"/>
  <c r="W24" i="7" s="1"/>
  <c r="M24" i="7"/>
  <c r="V24" i="7" s="1"/>
  <c r="L24" i="7"/>
  <c r="U24" i="7" s="1"/>
  <c r="K24" i="7"/>
  <c r="T24" i="7" s="1"/>
  <c r="AA23" i="7"/>
  <c r="S23" i="7"/>
  <c r="AB23" i="7" s="1"/>
  <c r="R23" i="7"/>
  <c r="Q23" i="7"/>
  <c r="Z23" i="7" s="1"/>
  <c r="P23" i="7"/>
  <c r="Y23" i="7" s="1"/>
  <c r="O23" i="7"/>
  <c r="X23" i="7" s="1"/>
  <c r="N23" i="7"/>
  <c r="W23" i="7" s="1"/>
  <c r="M23" i="7"/>
  <c r="V23" i="7" s="1"/>
  <c r="L23" i="7"/>
  <c r="U23" i="7" s="1"/>
  <c r="K23" i="7"/>
  <c r="T23" i="7" s="1"/>
  <c r="U22" i="7"/>
  <c r="S22" i="7"/>
  <c r="AB22" i="7" s="1"/>
  <c r="R22" i="7"/>
  <c r="AA22" i="7" s="1"/>
  <c r="Q22" i="7"/>
  <c r="Z22" i="7" s="1"/>
  <c r="P22" i="7"/>
  <c r="Y22" i="7" s="1"/>
  <c r="O22" i="7"/>
  <c r="X22" i="7" s="1"/>
  <c r="N22" i="7"/>
  <c r="W22" i="7" s="1"/>
  <c r="M22" i="7"/>
  <c r="V22" i="7" s="1"/>
  <c r="L22" i="7"/>
  <c r="K22" i="7"/>
  <c r="T22" i="7" s="1"/>
  <c r="W21" i="7"/>
  <c r="S21" i="7"/>
  <c r="AB21" i="7" s="1"/>
  <c r="R21" i="7"/>
  <c r="AA21" i="7" s="1"/>
  <c r="Q21" i="7"/>
  <c r="Z21" i="7" s="1"/>
  <c r="P21" i="7"/>
  <c r="Y21" i="7" s="1"/>
  <c r="O21" i="7"/>
  <c r="X21" i="7" s="1"/>
  <c r="N21" i="7"/>
  <c r="M21" i="7"/>
  <c r="V21" i="7" s="1"/>
  <c r="L21" i="7"/>
  <c r="U21" i="7" s="1"/>
  <c r="K21" i="7"/>
  <c r="T21" i="7" s="1"/>
  <c r="Y20" i="7"/>
  <c r="S20" i="7"/>
  <c r="AB20" i="7" s="1"/>
  <c r="R20" i="7"/>
  <c r="AA20" i="7" s="1"/>
  <c r="Q20" i="7"/>
  <c r="Z20" i="7" s="1"/>
  <c r="P20" i="7"/>
  <c r="O20" i="7"/>
  <c r="X20" i="7" s="1"/>
  <c r="N20" i="7"/>
  <c r="W20" i="7" s="1"/>
  <c r="M20" i="7"/>
  <c r="V20" i="7" s="1"/>
  <c r="L20" i="7"/>
  <c r="U20" i="7" s="1"/>
  <c r="K20" i="7"/>
  <c r="T20" i="7" s="1"/>
  <c r="AA19" i="7"/>
  <c r="S19" i="7"/>
  <c r="AB19" i="7" s="1"/>
  <c r="R19" i="7"/>
  <c r="Q19" i="7"/>
  <c r="Z19" i="7" s="1"/>
  <c r="P19" i="7"/>
  <c r="Y19" i="7" s="1"/>
  <c r="O19" i="7"/>
  <c r="X19" i="7" s="1"/>
  <c r="N19" i="7"/>
  <c r="W19" i="7" s="1"/>
  <c r="M19" i="7"/>
  <c r="V19" i="7" s="1"/>
  <c r="L19" i="7"/>
  <c r="U19" i="7" s="1"/>
  <c r="K19" i="7"/>
  <c r="T19" i="7" s="1"/>
  <c r="U18" i="7"/>
  <c r="S18" i="7"/>
  <c r="AB18" i="7" s="1"/>
  <c r="R18" i="7"/>
  <c r="AA18" i="7" s="1"/>
  <c r="Q18" i="7"/>
  <c r="Z18" i="7" s="1"/>
  <c r="P18" i="7"/>
  <c r="Y18" i="7" s="1"/>
  <c r="O18" i="7"/>
  <c r="X18" i="7" s="1"/>
  <c r="N18" i="7"/>
  <c r="W18" i="7" s="1"/>
  <c r="M18" i="7"/>
  <c r="V18" i="7" s="1"/>
  <c r="L18" i="7"/>
  <c r="K18" i="7"/>
  <c r="T18" i="7" s="1"/>
  <c r="W17" i="7"/>
  <c r="S17" i="7"/>
  <c r="AB17" i="7" s="1"/>
  <c r="R17" i="7"/>
  <c r="AA17" i="7" s="1"/>
  <c r="Q17" i="7"/>
  <c r="Z17" i="7" s="1"/>
  <c r="P17" i="7"/>
  <c r="Y17" i="7" s="1"/>
  <c r="O17" i="7"/>
  <c r="X17" i="7" s="1"/>
  <c r="N17" i="7"/>
  <c r="M17" i="7"/>
  <c r="V17" i="7" s="1"/>
  <c r="L17" i="7"/>
  <c r="U17" i="7" s="1"/>
  <c r="K17" i="7"/>
  <c r="T17" i="7" s="1"/>
  <c r="Y16" i="7"/>
  <c r="S16" i="7"/>
  <c r="AB16" i="7" s="1"/>
  <c r="R16" i="7"/>
  <c r="AA16" i="7" s="1"/>
  <c r="Q16" i="7"/>
  <c r="Z16" i="7" s="1"/>
  <c r="P16" i="7"/>
  <c r="O16" i="7"/>
  <c r="X16" i="7" s="1"/>
  <c r="N16" i="7"/>
  <c r="W16" i="7" s="1"/>
  <c r="M16" i="7"/>
  <c r="V16" i="7" s="1"/>
  <c r="L16" i="7"/>
  <c r="U16" i="7" s="1"/>
  <c r="K16" i="7"/>
  <c r="T16" i="7" s="1"/>
  <c r="AA15" i="7"/>
  <c r="S15" i="7"/>
  <c r="AB15" i="7" s="1"/>
  <c r="R15" i="7"/>
  <c r="Q15" i="7"/>
  <c r="Z15" i="7" s="1"/>
  <c r="P15" i="7"/>
  <c r="Y15" i="7" s="1"/>
  <c r="O15" i="7"/>
  <c r="X15" i="7" s="1"/>
  <c r="N15" i="7"/>
  <c r="W15" i="7" s="1"/>
  <c r="M15" i="7"/>
  <c r="V15" i="7" s="1"/>
  <c r="L15" i="7"/>
  <c r="U15" i="7" s="1"/>
  <c r="K15" i="7"/>
  <c r="T15" i="7" s="1"/>
  <c r="U14" i="7"/>
  <c r="S14" i="7"/>
  <c r="AB14" i="7" s="1"/>
  <c r="R14" i="7"/>
  <c r="AA14" i="7" s="1"/>
  <c r="Q14" i="7"/>
  <c r="Z14" i="7" s="1"/>
  <c r="P14" i="7"/>
  <c r="Y14" i="7" s="1"/>
  <c r="O14" i="7"/>
  <c r="X14" i="7" s="1"/>
  <c r="N14" i="7"/>
  <c r="W14" i="7" s="1"/>
  <c r="M14" i="7"/>
  <c r="V14" i="7" s="1"/>
  <c r="L14" i="7"/>
  <c r="K14" i="7"/>
  <c r="T14" i="7" s="1"/>
  <c r="W13" i="7"/>
  <c r="S13" i="7"/>
  <c r="AB13" i="7" s="1"/>
  <c r="R13" i="7"/>
  <c r="AA13" i="7" s="1"/>
  <c r="Q13" i="7"/>
  <c r="Z13" i="7" s="1"/>
  <c r="P13" i="7"/>
  <c r="Y13" i="7" s="1"/>
  <c r="O13" i="7"/>
  <c r="X13" i="7" s="1"/>
  <c r="N13" i="7"/>
  <c r="M13" i="7"/>
  <c r="V13" i="7" s="1"/>
  <c r="L13" i="7"/>
  <c r="U13" i="7" s="1"/>
  <c r="K13" i="7"/>
  <c r="T13" i="7" s="1"/>
  <c r="Y12" i="7"/>
  <c r="S12" i="7"/>
  <c r="AB12" i="7" s="1"/>
  <c r="R12" i="7"/>
  <c r="AA12" i="7" s="1"/>
  <c r="Q12" i="7"/>
  <c r="Z12" i="7" s="1"/>
  <c r="P12" i="7"/>
  <c r="O12" i="7"/>
  <c r="X12" i="7" s="1"/>
  <c r="N12" i="7"/>
  <c r="W12" i="7" s="1"/>
  <c r="M12" i="7"/>
  <c r="V12" i="7" s="1"/>
  <c r="L12" i="7"/>
  <c r="U12" i="7" s="1"/>
  <c r="K12" i="7"/>
  <c r="T12" i="7" s="1"/>
  <c r="AA11" i="7"/>
  <c r="S11" i="7"/>
  <c r="AB11" i="7" s="1"/>
  <c r="R11" i="7"/>
  <c r="Q11" i="7"/>
  <c r="Z11" i="7" s="1"/>
  <c r="P11" i="7"/>
  <c r="Y11" i="7" s="1"/>
  <c r="O11" i="7"/>
  <c r="X11" i="7" s="1"/>
  <c r="N11" i="7"/>
  <c r="W11" i="7" s="1"/>
  <c r="M11" i="7"/>
  <c r="V11" i="7" s="1"/>
  <c r="L11" i="7"/>
  <c r="U11" i="7" s="1"/>
  <c r="K11" i="7"/>
  <c r="T11" i="7" s="1"/>
  <c r="U10" i="7"/>
  <c r="S10" i="7"/>
  <c r="AB10" i="7" s="1"/>
  <c r="R10" i="7"/>
  <c r="AA10" i="7" s="1"/>
  <c r="Q10" i="7"/>
  <c r="Z10" i="7" s="1"/>
  <c r="P10" i="7"/>
  <c r="Y10" i="7" s="1"/>
  <c r="O10" i="7"/>
  <c r="X10" i="7" s="1"/>
  <c r="N10" i="7"/>
  <c r="W10" i="7" s="1"/>
  <c r="M10" i="7"/>
  <c r="V10" i="7" s="1"/>
  <c r="L10" i="7"/>
  <c r="K10" i="7"/>
  <c r="T10" i="7" s="1"/>
  <c r="W9" i="7"/>
  <c r="S9" i="7"/>
  <c r="AB9" i="7" s="1"/>
  <c r="R9" i="7"/>
  <c r="AA9" i="7" s="1"/>
  <c r="Q9" i="7"/>
  <c r="Z9" i="7" s="1"/>
  <c r="P9" i="7"/>
  <c r="Y9" i="7" s="1"/>
  <c r="O9" i="7"/>
  <c r="X9" i="7" s="1"/>
  <c r="N9" i="7"/>
  <c r="M9" i="7"/>
  <c r="V9" i="7" s="1"/>
  <c r="L9" i="7"/>
  <c r="U9" i="7" s="1"/>
  <c r="K9" i="7"/>
  <c r="T9" i="7" s="1"/>
  <c r="Y8" i="7"/>
  <c r="S8" i="7"/>
  <c r="AB8" i="7" s="1"/>
  <c r="R8" i="7"/>
  <c r="AA8" i="7" s="1"/>
  <c r="Q8" i="7"/>
  <c r="Z8" i="7" s="1"/>
  <c r="P8" i="7"/>
  <c r="O8" i="7"/>
  <c r="X8" i="7" s="1"/>
  <c r="N8" i="7"/>
  <c r="W8" i="7" s="1"/>
  <c r="M8" i="7"/>
  <c r="V8" i="7" s="1"/>
  <c r="L8" i="7"/>
  <c r="U8" i="7" s="1"/>
  <c r="K8" i="7"/>
  <c r="T8" i="7" s="1"/>
  <c r="AA7" i="7"/>
  <c r="S7" i="7"/>
  <c r="AB7" i="7" s="1"/>
  <c r="R7" i="7"/>
  <c r="Q7" i="7"/>
  <c r="Z7" i="7" s="1"/>
  <c r="P7" i="7"/>
  <c r="Y7" i="7" s="1"/>
  <c r="O7" i="7"/>
  <c r="X7" i="7" s="1"/>
  <c r="N7" i="7"/>
  <c r="W7" i="7" s="1"/>
  <c r="M7" i="7"/>
  <c r="V7" i="7" s="1"/>
  <c r="L7" i="7"/>
  <c r="U7" i="7" s="1"/>
  <c r="K7" i="7"/>
  <c r="T7" i="7" s="1"/>
  <c r="U6" i="7"/>
  <c r="S6" i="7"/>
  <c r="AB6" i="7" s="1"/>
  <c r="R6" i="7"/>
  <c r="AA6" i="7" s="1"/>
  <c r="Q6" i="7"/>
  <c r="Z6" i="7" s="1"/>
  <c r="P6" i="7"/>
  <c r="Y6" i="7" s="1"/>
  <c r="O6" i="7"/>
  <c r="X6" i="7" s="1"/>
  <c r="N6" i="7"/>
  <c r="W6" i="7" s="1"/>
  <c r="M6" i="7"/>
  <c r="V6" i="7" s="1"/>
  <c r="L6" i="7"/>
  <c r="K6" i="7"/>
  <c r="T6" i="7" s="1"/>
  <c r="W5" i="7"/>
  <c r="S5" i="7"/>
  <c r="AB5" i="7" s="1"/>
  <c r="R5" i="7"/>
  <c r="AA5" i="7" s="1"/>
  <c r="Q5" i="7"/>
  <c r="Z5" i="7" s="1"/>
  <c r="P5" i="7"/>
  <c r="Y5" i="7" s="1"/>
  <c r="O5" i="7"/>
  <c r="X5" i="7" s="1"/>
  <c r="N5" i="7"/>
  <c r="M5" i="7"/>
  <c r="V5" i="7" s="1"/>
  <c r="L5" i="7"/>
  <c r="U5" i="7" s="1"/>
  <c r="K5" i="7"/>
  <c r="T5" i="7" s="1"/>
  <c r="Y4" i="7"/>
  <c r="S4" i="7"/>
  <c r="AB4" i="7" s="1"/>
  <c r="R4" i="7"/>
  <c r="AA4" i="7" s="1"/>
  <c r="Q4" i="7"/>
  <c r="Z4" i="7" s="1"/>
  <c r="P4" i="7"/>
  <c r="O4" i="7"/>
  <c r="X4" i="7" s="1"/>
  <c r="X30" i="7" s="1"/>
  <c r="N4" i="7"/>
  <c r="W4" i="7" s="1"/>
  <c r="M4" i="7"/>
  <c r="V4" i="7" s="1"/>
  <c r="L4" i="7"/>
  <c r="U4" i="7" s="1"/>
  <c r="K4" i="7"/>
  <c r="T4" i="7" s="1"/>
  <c r="AB3" i="7"/>
  <c r="AA3" i="7"/>
  <c r="Z3" i="7"/>
  <c r="Y3" i="7"/>
  <c r="X3" i="7"/>
  <c r="W3" i="7"/>
  <c r="V3" i="7"/>
  <c r="U3" i="7"/>
  <c r="T3" i="7"/>
  <c r="AA29" i="6"/>
  <c r="Y29" i="6"/>
  <c r="W29" i="6"/>
  <c r="S29" i="6"/>
  <c r="AB29" i="6" s="1"/>
  <c r="R29" i="6"/>
  <c r="Q29" i="6"/>
  <c r="Z29" i="6" s="1"/>
  <c r="P29" i="6"/>
  <c r="O29" i="6"/>
  <c r="X29" i="6" s="1"/>
  <c r="N29" i="6"/>
  <c r="M29" i="6"/>
  <c r="V29" i="6" s="1"/>
  <c r="L29" i="6"/>
  <c r="U29" i="6" s="1"/>
  <c r="K29" i="6"/>
  <c r="T29" i="6" s="1"/>
  <c r="Y28" i="6"/>
  <c r="U28" i="6"/>
  <c r="S28" i="6"/>
  <c r="AB28" i="6" s="1"/>
  <c r="R28" i="6"/>
  <c r="AA28" i="6" s="1"/>
  <c r="Q28" i="6"/>
  <c r="Z28" i="6" s="1"/>
  <c r="P28" i="6"/>
  <c r="O28" i="6"/>
  <c r="X28" i="6" s="1"/>
  <c r="N28" i="6"/>
  <c r="W28" i="6" s="1"/>
  <c r="M28" i="6"/>
  <c r="V28" i="6" s="1"/>
  <c r="L28" i="6"/>
  <c r="K28" i="6"/>
  <c r="T28" i="6" s="1"/>
  <c r="AA27" i="6"/>
  <c r="W27" i="6"/>
  <c r="S27" i="6"/>
  <c r="AB27" i="6" s="1"/>
  <c r="R27" i="6"/>
  <c r="Q27" i="6"/>
  <c r="Z27" i="6" s="1"/>
  <c r="P27" i="6"/>
  <c r="Y27" i="6" s="1"/>
  <c r="O27" i="6"/>
  <c r="X27" i="6" s="1"/>
  <c r="N27" i="6"/>
  <c r="M27" i="6"/>
  <c r="V27" i="6" s="1"/>
  <c r="L27" i="6"/>
  <c r="U27" i="6" s="1"/>
  <c r="K27" i="6"/>
  <c r="T27" i="6" s="1"/>
  <c r="Y26" i="6"/>
  <c r="U26" i="6"/>
  <c r="S26" i="6"/>
  <c r="AB26" i="6" s="1"/>
  <c r="R26" i="6"/>
  <c r="AA26" i="6" s="1"/>
  <c r="Q26" i="6"/>
  <c r="Z26" i="6" s="1"/>
  <c r="P26" i="6"/>
  <c r="O26" i="6"/>
  <c r="X26" i="6" s="1"/>
  <c r="N26" i="6"/>
  <c r="W26" i="6" s="1"/>
  <c r="M26" i="6"/>
  <c r="V26" i="6" s="1"/>
  <c r="L26" i="6"/>
  <c r="K26" i="6"/>
  <c r="T26" i="6" s="1"/>
  <c r="AA25" i="6"/>
  <c r="W25" i="6"/>
  <c r="S25" i="6"/>
  <c r="AB25" i="6" s="1"/>
  <c r="R25" i="6"/>
  <c r="Q25" i="6"/>
  <c r="Z25" i="6" s="1"/>
  <c r="P25" i="6"/>
  <c r="Y25" i="6" s="1"/>
  <c r="O25" i="6"/>
  <c r="X25" i="6" s="1"/>
  <c r="N25" i="6"/>
  <c r="M25" i="6"/>
  <c r="V25" i="6" s="1"/>
  <c r="L25" i="6"/>
  <c r="U25" i="6" s="1"/>
  <c r="K25" i="6"/>
  <c r="T25" i="6" s="1"/>
  <c r="Y24" i="6"/>
  <c r="U24" i="6"/>
  <c r="S24" i="6"/>
  <c r="AB24" i="6" s="1"/>
  <c r="R24" i="6"/>
  <c r="AA24" i="6" s="1"/>
  <c r="Q24" i="6"/>
  <c r="Z24" i="6" s="1"/>
  <c r="P24" i="6"/>
  <c r="O24" i="6"/>
  <c r="X24" i="6" s="1"/>
  <c r="N24" i="6"/>
  <c r="W24" i="6" s="1"/>
  <c r="M24" i="6"/>
  <c r="V24" i="6" s="1"/>
  <c r="L24" i="6"/>
  <c r="K24" i="6"/>
  <c r="T24" i="6" s="1"/>
  <c r="AA23" i="6"/>
  <c r="W23" i="6"/>
  <c r="S23" i="6"/>
  <c r="AB23" i="6" s="1"/>
  <c r="R23" i="6"/>
  <c r="Q23" i="6"/>
  <c r="Z23" i="6" s="1"/>
  <c r="P23" i="6"/>
  <c r="Y23" i="6" s="1"/>
  <c r="O23" i="6"/>
  <c r="X23" i="6" s="1"/>
  <c r="N23" i="6"/>
  <c r="M23" i="6"/>
  <c r="V23" i="6" s="1"/>
  <c r="L23" i="6"/>
  <c r="U23" i="6" s="1"/>
  <c r="K23" i="6"/>
  <c r="T23" i="6" s="1"/>
  <c r="Y22" i="6"/>
  <c r="U22" i="6"/>
  <c r="S22" i="6"/>
  <c r="AB22" i="6" s="1"/>
  <c r="R22" i="6"/>
  <c r="AA22" i="6" s="1"/>
  <c r="Q22" i="6"/>
  <c r="Z22" i="6" s="1"/>
  <c r="P22" i="6"/>
  <c r="O22" i="6"/>
  <c r="X22" i="6" s="1"/>
  <c r="N22" i="6"/>
  <c r="W22" i="6" s="1"/>
  <c r="M22" i="6"/>
  <c r="V22" i="6" s="1"/>
  <c r="L22" i="6"/>
  <c r="K22" i="6"/>
  <c r="T22" i="6" s="1"/>
  <c r="AA21" i="6"/>
  <c r="W21" i="6"/>
  <c r="S21" i="6"/>
  <c r="AB21" i="6" s="1"/>
  <c r="R21" i="6"/>
  <c r="Q21" i="6"/>
  <c r="Z21" i="6" s="1"/>
  <c r="P21" i="6"/>
  <c r="Y21" i="6" s="1"/>
  <c r="O21" i="6"/>
  <c r="X21" i="6" s="1"/>
  <c r="N21" i="6"/>
  <c r="M21" i="6"/>
  <c r="V21" i="6" s="1"/>
  <c r="L21" i="6"/>
  <c r="U21" i="6" s="1"/>
  <c r="K21" i="6"/>
  <c r="T21" i="6" s="1"/>
  <c r="Y20" i="6"/>
  <c r="U20" i="6"/>
  <c r="S20" i="6"/>
  <c r="AB20" i="6" s="1"/>
  <c r="R20" i="6"/>
  <c r="AA20" i="6" s="1"/>
  <c r="Q20" i="6"/>
  <c r="Z20" i="6" s="1"/>
  <c r="P20" i="6"/>
  <c r="O20" i="6"/>
  <c r="X20" i="6" s="1"/>
  <c r="N20" i="6"/>
  <c r="W20" i="6" s="1"/>
  <c r="M20" i="6"/>
  <c r="V20" i="6" s="1"/>
  <c r="L20" i="6"/>
  <c r="K20" i="6"/>
  <c r="T20" i="6" s="1"/>
  <c r="AA19" i="6"/>
  <c r="W19" i="6"/>
  <c r="S19" i="6"/>
  <c r="AB19" i="6" s="1"/>
  <c r="R19" i="6"/>
  <c r="Q19" i="6"/>
  <c r="Z19" i="6" s="1"/>
  <c r="P19" i="6"/>
  <c r="Y19" i="6" s="1"/>
  <c r="O19" i="6"/>
  <c r="X19" i="6" s="1"/>
  <c r="N19" i="6"/>
  <c r="M19" i="6"/>
  <c r="V19" i="6" s="1"/>
  <c r="L19" i="6"/>
  <c r="U19" i="6" s="1"/>
  <c r="K19" i="6"/>
  <c r="T19" i="6" s="1"/>
  <c r="Y18" i="6"/>
  <c r="U18" i="6"/>
  <c r="S18" i="6"/>
  <c r="AB18" i="6" s="1"/>
  <c r="R18" i="6"/>
  <c r="AA18" i="6" s="1"/>
  <c r="Q18" i="6"/>
  <c r="Z18" i="6" s="1"/>
  <c r="P18" i="6"/>
  <c r="O18" i="6"/>
  <c r="X18" i="6" s="1"/>
  <c r="N18" i="6"/>
  <c r="W18" i="6" s="1"/>
  <c r="M18" i="6"/>
  <c r="V18" i="6" s="1"/>
  <c r="L18" i="6"/>
  <c r="K18" i="6"/>
  <c r="T18" i="6" s="1"/>
  <c r="AA17" i="6"/>
  <c r="W17" i="6"/>
  <c r="S17" i="6"/>
  <c r="AB17" i="6" s="1"/>
  <c r="R17" i="6"/>
  <c r="Q17" i="6"/>
  <c r="Z17" i="6" s="1"/>
  <c r="P17" i="6"/>
  <c r="Y17" i="6" s="1"/>
  <c r="O17" i="6"/>
  <c r="X17" i="6" s="1"/>
  <c r="N17" i="6"/>
  <c r="M17" i="6"/>
  <c r="V17" i="6" s="1"/>
  <c r="L17" i="6"/>
  <c r="U17" i="6" s="1"/>
  <c r="K17" i="6"/>
  <c r="T17" i="6" s="1"/>
  <c r="Y16" i="6"/>
  <c r="U16" i="6"/>
  <c r="S16" i="6"/>
  <c r="AB16" i="6" s="1"/>
  <c r="R16" i="6"/>
  <c r="AA16" i="6" s="1"/>
  <c r="Q16" i="6"/>
  <c r="Z16" i="6" s="1"/>
  <c r="P16" i="6"/>
  <c r="O16" i="6"/>
  <c r="X16" i="6" s="1"/>
  <c r="N16" i="6"/>
  <c r="W16" i="6" s="1"/>
  <c r="M16" i="6"/>
  <c r="V16" i="6" s="1"/>
  <c r="L16" i="6"/>
  <c r="K16" i="6"/>
  <c r="T16" i="6" s="1"/>
  <c r="AA15" i="6"/>
  <c r="W15" i="6"/>
  <c r="S15" i="6"/>
  <c r="AB15" i="6" s="1"/>
  <c r="R15" i="6"/>
  <c r="Q15" i="6"/>
  <c r="Z15" i="6" s="1"/>
  <c r="P15" i="6"/>
  <c r="Y15" i="6" s="1"/>
  <c r="O15" i="6"/>
  <c r="X15" i="6" s="1"/>
  <c r="N15" i="6"/>
  <c r="M15" i="6"/>
  <c r="V15" i="6" s="1"/>
  <c r="L15" i="6"/>
  <c r="U15" i="6" s="1"/>
  <c r="K15" i="6"/>
  <c r="T15" i="6" s="1"/>
  <c r="Y14" i="6"/>
  <c r="U14" i="6"/>
  <c r="S14" i="6"/>
  <c r="AB14" i="6" s="1"/>
  <c r="R14" i="6"/>
  <c r="AA14" i="6" s="1"/>
  <c r="Q14" i="6"/>
  <c r="Z14" i="6" s="1"/>
  <c r="P14" i="6"/>
  <c r="O14" i="6"/>
  <c r="X14" i="6" s="1"/>
  <c r="N14" i="6"/>
  <c r="W14" i="6" s="1"/>
  <c r="M14" i="6"/>
  <c r="V14" i="6" s="1"/>
  <c r="L14" i="6"/>
  <c r="K14" i="6"/>
  <c r="T14" i="6" s="1"/>
  <c r="AA13" i="6"/>
  <c r="W13" i="6"/>
  <c r="S13" i="6"/>
  <c r="AB13" i="6" s="1"/>
  <c r="R13" i="6"/>
  <c r="Q13" i="6"/>
  <c r="Z13" i="6" s="1"/>
  <c r="P13" i="6"/>
  <c r="Y13" i="6" s="1"/>
  <c r="O13" i="6"/>
  <c r="X13" i="6" s="1"/>
  <c r="N13" i="6"/>
  <c r="M13" i="6"/>
  <c r="V13" i="6" s="1"/>
  <c r="L13" i="6"/>
  <c r="U13" i="6" s="1"/>
  <c r="K13" i="6"/>
  <c r="T13" i="6" s="1"/>
  <c r="Y12" i="6"/>
  <c r="U12" i="6"/>
  <c r="S12" i="6"/>
  <c r="AB12" i="6" s="1"/>
  <c r="R12" i="6"/>
  <c r="AA12" i="6" s="1"/>
  <c r="Q12" i="6"/>
  <c r="Z12" i="6" s="1"/>
  <c r="P12" i="6"/>
  <c r="O12" i="6"/>
  <c r="X12" i="6" s="1"/>
  <c r="N12" i="6"/>
  <c r="W12" i="6" s="1"/>
  <c r="M12" i="6"/>
  <c r="V12" i="6" s="1"/>
  <c r="L12" i="6"/>
  <c r="K12" i="6"/>
  <c r="T12" i="6" s="1"/>
  <c r="AA11" i="6"/>
  <c r="W11" i="6"/>
  <c r="S11" i="6"/>
  <c r="AB11" i="6" s="1"/>
  <c r="R11" i="6"/>
  <c r="Q11" i="6"/>
  <c r="Z11" i="6" s="1"/>
  <c r="P11" i="6"/>
  <c r="Y11" i="6" s="1"/>
  <c r="O11" i="6"/>
  <c r="X11" i="6" s="1"/>
  <c r="N11" i="6"/>
  <c r="M11" i="6"/>
  <c r="V11" i="6" s="1"/>
  <c r="L11" i="6"/>
  <c r="U11" i="6" s="1"/>
  <c r="K11" i="6"/>
  <c r="T11" i="6" s="1"/>
  <c r="Y10" i="6"/>
  <c r="W10" i="6"/>
  <c r="U10" i="6"/>
  <c r="S10" i="6"/>
  <c r="AB10" i="6" s="1"/>
  <c r="R10" i="6"/>
  <c r="AA10" i="6" s="1"/>
  <c r="Q10" i="6"/>
  <c r="Z10" i="6" s="1"/>
  <c r="P10" i="6"/>
  <c r="O10" i="6"/>
  <c r="X10" i="6" s="1"/>
  <c r="N10" i="6"/>
  <c r="M10" i="6"/>
  <c r="V10" i="6" s="1"/>
  <c r="L10" i="6"/>
  <c r="K10" i="6"/>
  <c r="T10" i="6" s="1"/>
  <c r="AA9" i="6"/>
  <c r="Y9" i="6"/>
  <c r="W9" i="6"/>
  <c r="S9" i="6"/>
  <c r="AB9" i="6" s="1"/>
  <c r="R9" i="6"/>
  <c r="Q9" i="6"/>
  <c r="Z9" i="6" s="1"/>
  <c r="P9" i="6"/>
  <c r="O9" i="6"/>
  <c r="X9" i="6" s="1"/>
  <c r="N9" i="6"/>
  <c r="M9" i="6"/>
  <c r="V9" i="6" s="1"/>
  <c r="L9" i="6"/>
  <c r="U9" i="6" s="1"/>
  <c r="K9" i="6"/>
  <c r="T9" i="6" s="1"/>
  <c r="Y8" i="6"/>
  <c r="U8" i="6"/>
  <c r="S8" i="6"/>
  <c r="AB8" i="6" s="1"/>
  <c r="R8" i="6"/>
  <c r="AA8" i="6" s="1"/>
  <c r="Q8" i="6"/>
  <c r="Z8" i="6" s="1"/>
  <c r="P8" i="6"/>
  <c r="O8" i="6"/>
  <c r="X8" i="6" s="1"/>
  <c r="N8" i="6"/>
  <c r="W8" i="6" s="1"/>
  <c r="M8" i="6"/>
  <c r="V8" i="6" s="1"/>
  <c r="L8" i="6"/>
  <c r="K8" i="6"/>
  <c r="T8" i="6" s="1"/>
  <c r="AA7" i="6"/>
  <c r="W7" i="6"/>
  <c r="U7" i="6"/>
  <c r="S7" i="6"/>
  <c r="AB7" i="6" s="1"/>
  <c r="R7" i="6"/>
  <c r="Q7" i="6"/>
  <c r="Z7" i="6" s="1"/>
  <c r="P7" i="6"/>
  <c r="Y7" i="6" s="1"/>
  <c r="O7" i="6"/>
  <c r="X7" i="6" s="1"/>
  <c r="N7" i="6"/>
  <c r="M7" i="6"/>
  <c r="V7" i="6" s="1"/>
  <c r="L7" i="6"/>
  <c r="K7" i="6"/>
  <c r="T7" i="6" s="1"/>
  <c r="Y6" i="6"/>
  <c r="W6" i="6"/>
  <c r="U6" i="6"/>
  <c r="S6" i="6"/>
  <c r="AB6" i="6" s="1"/>
  <c r="R6" i="6"/>
  <c r="AA6" i="6" s="1"/>
  <c r="Q6" i="6"/>
  <c r="Z6" i="6" s="1"/>
  <c r="P6" i="6"/>
  <c r="O6" i="6"/>
  <c r="X6" i="6" s="1"/>
  <c r="N6" i="6"/>
  <c r="M6" i="6"/>
  <c r="V6" i="6" s="1"/>
  <c r="L6" i="6"/>
  <c r="K6" i="6"/>
  <c r="T6" i="6" s="1"/>
  <c r="AA5" i="6"/>
  <c r="Y5" i="6"/>
  <c r="W5" i="6"/>
  <c r="S5" i="6"/>
  <c r="AB5" i="6" s="1"/>
  <c r="R5" i="6"/>
  <c r="Q5" i="6"/>
  <c r="Z5" i="6" s="1"/>
  <c r="P5" i="6"/>
  <c r="O5" i="6"/>
  <c r="X5" i="6" s="1"/>
  <c r="N5" i="6"/>
  <c r="M5" i="6"/>
  <c r="V5" i="6" s="1"/>
  <c r="L5" i="6"/>
  <c r="U5" i="6" s="1"/>
  <c r="K5" i="6"/>
  <c r="T5" i="6" s="1"/>
  <c r="AA4" i="6"/>
  <c r="Y4" i="6"/>
  <c r="U4" i="6"/>
  <c r="S4" i="6"/>
  <c r="AB4" i="6" s="1"/>
  <c r="R4" i="6"/>
  <c r="Q4" i="6"/>
  <c r="Z4" i="6" s="1"/>
  <c r="Z30" i="6" s="1"/>
  <c r="P4" i="6"/>
  <c r="O4" i="6"/>
  <c r="X4" i="6" s="1"/>
  <c r="N4" i="6"/>
  <c r="W4" i="6" s="1"/>
  <c r="M4" i="6"/>
  <c r="V4" i="6" s="1"/>
  <c r="L4" i="6"/>
  <c r="K4" i="6"/>
  <c r="T4" i="6" s="1"/>
  <c r="AB3" i="6"/>
  <c r="AB30" i="6" s="1"/>
  <c r="AA3" i="6"/>
  <c r="AA30" i="6" s="1"/>
  <c r="Z3" i="6"/>
  <c r="Y3" i="6"/>
  <c r="X3" i="6"/>
  <c r="W3" i="6"/>
  <c r="V3" i="6"/>
  <c r="U3" i="6"/>
  <c r="U30" i="6" s="1"/>
  <c r="T3" i="6"/>
  <c r="T30" i="6" s="1"/>
  <c r="Y29" i="5"/>
  <c r="W29" i="5"/>
  <c r="S29" i="5"/>
  <c r="AB29" i="5" s="1"/>
  <c r="R29" i="5"/>
  <c r="AA29" i="5" s="1"/>
  <c r="Q29" i="5"/>
  <c r="Z29" i="5" s="1"/>
  <c r="P29" i="5"/>
  <c r="O29" i="5"/>
  <c r="X29" i="5" s="1"/>
  <c r="N29" i="5"/>
  <c r="M29" i="5"/>
  <c r="V29" i="5" s="1"/>
  <c r="L29" i="5"/>
  <c r="U29" i="5" s="1"/>
  <c r="K29" i="5"/>
  <c r="T29" i="5" s="1"/>
  <c r="AA28" i="5"/>
  <c r="Y28" i="5"/>
  <c r="S28" i="5"/>
  <c r="AB28" i="5" s="1"/>
  <c r="R28" i="5"/>
  <c r="Q28" i="5"/>
  <c r="Z28" i="5" s="1"/>
  <c r="P28" i="5"/>
  <c r="O28" i="5"/>
  <c r="X28" i="5" s="1"/>
  <c r="N28" i="5"/>
  <c r="W28" i="5" s="1"/>
  <c r="M28" i="5"/>
  <c r="V28" i="5" s="1"/>
  <c r="L28" i="5"/>
  <c r="U28" i="5" s="1"/>
  <c r="K28" i="5"/>
  <c r="T28" i="5" s="1"/>
  <c r="AB27" i="5"/>
  <c r="AA27" i="5"/>
  <c r="Z27" i="5"/>
  <c r="T27" i="5"/>
  <c r="S27" i="5"/>
  <c r="R27" i="5"/>
  <c r="Q27" i="5"/>
  <c r="P27" i="5"/>
  <c r="Y27" i="5" s="1"/>
  <c r="O27" i="5"/>
  <c r="X27" i="5" s="1"/>
  <c r="N27" i="5"/>
  <c r="W27" i="5" s="1"/>
  <c r="M27" i="5"/>
  <c r="V27" i="5" s="1"/>
  <c r="L27" i="5"/>
  <c r="U27" i="5" s="1"/>
  <c r="K27" i="5"/>
  <c r="AB26" i="5"/>
  <c r="W26" i="5"/>
  <c r="U26" i="5"/>
  <c r="T26" i="5"/>
  <c r="S26" i="5"/>
  <c r="R26" i="5"/>
  <c r="AA26" i="5" s="1"/>
  <c r="Q26" i="5"/>
  <c r="Z26" i="5" s="1"/>
  <c r="P26" i="5"/>
  <c r="Y26" i="5" s="1"/>
  <c r="O26" i="5"/>
  <c r="X26" i="5" s="1"/>
  <c r="N26" i="5"/>
  <c r="M26" i="5"/>
  <c r="V26" i="5" s="1"/>
  <c r="L26" i="5"/>
  <c r="K26" i="5"/>
  <c r="Y25" i="5"/>
  <c r="W25" i="5"/>
  <c r="V25" i="5"/>
  <c r="S25" i="5"/>
  <c r="AB25" i="5" s="1"/>
  <c r="R25" i="5"/>
  <c r="AA25" i="5" s="1"/>
  <c r="Q25" i="5"/>
  <c r="Z25" i="5" s="1"/>
  <c r="P25" i="5"/>
  <c r="O25" i="5"/>
  <c r="X25" i="5" s="1"/>
  <c r="N25" i="5"/>
  <c r="M25" i="5"/>
  <c r="L25" i="5"/>
  <c r="U25" i="5" s="1"/>
  <c r="K25" i="5"/>
  <c r="T25" i="5" s="1"/>
  <c r="AA24" i="5"/>
  <c r="Z24" i="5"/>
  <c r="Y24" i="5"/>
  <c r="X24" i="5"/>
  <c r="S24" i="5"/>
  <c r="AB24" i="5" s="1"/>
  <c r="R24" i="5"/>
  <c r="Q24" i="5"/>
  <c r="P24" i="5"/>
  <c r="O24" i="5"/>
  <c r="N24" i="5"/>
  <c r="W24" i="5" s="1"/>
  <c r="M24" i="5"/>
  <c r="V24" i="5" s="1"/>
  <c r="L24" i="5"/>
  <c r="U24" i="5" s="1"/>
  <c r="K24" i="5"/>
  <c r="T24" i="5" s="1"/>
  <c r="AA23" i="5"/>
  <c r="Z23" i="5"/>
  <c r="T23" i="5"/>
  <c r="S23" i="5"/>
  <c r="AB23" i="5" s="1"/>
  <c r="R23" i="5"/>
  <c r="Q23" i="5"/>
  <c r="P23" i="5"/>
  <c r="Y23" i="5" s="1"/>
  <c r="O23" i="5"/>
  <c r="X23" i="5" s="1"/>
  <c r="N23" i="5"/>
  <c r="W23" i="5" s="1"/>
  <c r="M23" i="5"/>
  <c r="V23" i="5" s="1"/>
  <c r="L23" i="5"/>
  <c r="U23" i="5" s="1"/>
  <c r="K23" i="5"/>
  <c r="AB22" i="5"/>
  <c r="W22" i="5"/>
  <c r="U22" i="5"/>
  <c r="T22" i="5"/>
  <c r="S22" i="5"/>
  <c r="R22" i="5"/>
  <c r="AA22" i="5" s="1"/>
  <c r="Q22" i="5"/>
  <c r="Z22" i="5" s="1"/>
  <c r="P22" i="5"/>
  <c r="Y22" i="5" s="1"/>
  <c r="O22" i="5"/>
  <c r="X22" i="5" s="1"/>
  <c r="N22" i="5"/>
  <c r="M22" i="5"/>
  <c r="V22" i="5" s="1"/>
  <c r="L22" i="5"/>
  <c r="K22" i="5"/>
  <c r="Y21" i="5"/>
  <c r="W21" i="5"/>
  <c r="V21" i="5"/>
  <c r="S21" i="5"/>
  <c r="AB21" i="5" s="1"/>
  <c r="R21" i="5"/>
  <c r="AA21" i="5" s="1"/>
  <c r="Q21" i="5"/>
  <c r="Z21" i="5" s="1"/>
  <c r="P21" i="5"/>
  <c r="O21" i="5"/>
  <c r="X21" i="5" s="1"/>
  <c r="N21" i="5"/>
  <c r="M21" i="5"/>
  <c r="L21" i="5"/>
  <c r="U21" i="5" s="1"/>
  <c r="K21" i="5"/>
  <c r="T21" i="5" s="1"/>
  <c r="Z20" i="5"/>
  <c r="Y20" i="5"/>
  <c r="X20" i="5"/>
  <c r="S20" i="5"/>
  <c r="AB20" i="5" s="1"/>
  <c r="R20" i="5"/>
  <c r="AA20" i="5" s="1"/>
  <c r="Q20" i="5"/>
  <c r="P20" i="5"/>
  <c r="O20" i="5"/>
  <c r="N20" i="5"/>
  <c r="W20" i="5" s="1"/>
  <c r="M20" i="5"/>
  <c r="V20" i="5" s="1"/>
  <c r="L20" i="5"/>
  <c r="U20" i="5" s="1"/>
  <c r="K20" i="5"/>
  <c r="T20" i="5" s="1"/>
  <c r="AB19" i="5"/>
  <c r="AA19" i="5"/>
  <c r="Z19" i="5"/>
  <c r="U19" i="5"/>
  <c r="S19" i="5"/>
  <c r="R19" i="5"/>
  <c r="Q19" i="5"/>
  <c r="P19" i="5"/>
  <c r="Y19" i="5" s="1"/>
  <c r="O19" i="5"/>
  <c r="X19" i="5" s="1"/>
  <c r="N19" i="5"/>
  <c r="W19" i="5" s="1"/>
  <c r="M19" i="5"/>
  <c r="V19" i="5" s="1"/>
  <c r="L19" i="5"/>
  <c r="K19" i="5"/>
  <c r="T19" i="5" s="1"/>
  <c r="AB18" i="5"/>
  <c r="V18" i="5"/>
  <c r="U18" i="5"/>
  <c r="T18" i="5"/>
  <c r="S18" i="5"/>
  <c r="R18" i="5"/>
  <c r="AA18" i="5" s="1"/>
  <c r="Q18" i="5"/>
  <c r="Z18" i="5" s="1"/>
  <c r="P18" i="5"/>
  <c r="Y18" i="5" s="1"/>
  <c r="O18" i="5"/>
  <c r="X18" i="5" s="1"/>
  <c r="N18" i="5"/>
  <c r="W18" i="5" s="1"/>
  <c r="M18" i="5"/>
  <c r="L18" i="5"/>
  <c r="K18" i="5"/>
  <c r="W17" i="5"/>
  <c r="V17" i="5"/>
  <c r="S17" i="5"/>
  <c r="AB17" i="5" s="1"/>
  <c r="R17" i="5"/>
  <c r="AA17" i="5" s="1"/>
  <c r="Q17" i="5"/>
  <c r="Z17" i="5" s="1"/>
  <c r="P17" i="5"/>
  <c r="Y17" i="5" s="1"/>
  <c r="O17" i="5"/>
  <c r="X17" i="5" s="1"/>
  <c r="N17" i="5"/>
  <c r="M17" i="5"/>
  <c r="L17" i="5"/>
  <c r="U17" i="5" s="1"/>
  <c r="K17" i="5"/>
  <c r="T17" i="5" s="1"/>
  <c r="Y16" i="5"/>
  <c r="X16" i="5"/>
  <c r="S16" i="5"/>
  <c r="AB16" i="5" s="1"/>
  <c r="R16" i="5"/>
  <c r="AA16" i="5" s="1"/>
  <c r="Q16" i="5"/>
  <c r="Z16" i="5" s="1"/>
  <c r="P16" i="5"/>
  <c r="O16" i="5"/>
  <c r="N16" i="5"/>
  <c r="W16" i="5" s="1"/>
  <c r="M16" i="5"/>
  <c r="V16" i="5" s="1"/>
  <c r="L16" i="5"/>
  <c r="U16" i="5" s="1"/>
  <c r="K16" i="5"/>
  <c r="T16" i="5" s="1"/>
  <c r="AB15" i="5"/>
  <c r="AA15" i="5"/>
  <c r="Z15" i="5"/>
  <c r="U15" i="5"/>
  <c r="S15" i="5"/>
  <c r="R15" i="5"/>
  <c r="Q15" i="5"/>
  <c r="P15" i="5"/>
  <c r="Y15" i="5" s="1"/>
  <c r="O15" i="5"/>
  <c r="X15" i="5" s="1"/>
  <c r="N15" i="5"/>
  <c r="W15" i="5" s="1"/>
  <c r="M15" i="5"/>
  <c r="V15" i="5" s="1"/>
  <c r="L15" i="5"/>
  <c r="K15" i="5"/>
  <c r="T15" i="5" s="1"/>
  <c r="AB14" i="5"/>
  <c r="V14" i="5"/>
  <c r="U14" i="5"/>
  <c r="T14" i="5"/>
  <c r="S14" i="5"/>
  <c r="R14" i="5"/>
  <c r="AA14" i="5" s="1"/>
  <c r="Q14" i="5"/>
  <c r="Z14" i="5" s="1"/>
  <c r="P14" i="5"/>
  <c r="Y14" i="5" s="1"/>
  <c r="O14" i="5"/>
  <c r="X14" i="5" s="1"/>
  <c r="N14" i="5"/>
  <c r="W14" i="5" s="1"/>
  <c r="M14" i="5"/>
  <c r="L14" i="5"/>
  <c r="K14" i="5"/>
  <c r="X13" i="5"/>
  <c r="W13" i="5"/>
  <c r="V13" i="5"/>
  <c r="S13" i="5"/>
  <c r="AB13" i="5" s="1"/>
  <c r="R13" i="5"/>
  <c r="AA13" i="5" s="1"/>
  <c r="Q13" i="5"/>
  <c r="Z13" i="5" s="1"/>
  <c r="P13" i="5"/>
  <c r="Y13" i="5" s="1"/>
  <c r="O13" i="5"/>
  <c r="N13" i="5"/>
  <c r="M13" i="5"/>
  <c r="L13" i="5"/>
  <c r="U13" i="5" s="1"/>
  <c r="K13" i="5"/>
  <c r="T13" i="5" s="1"/>
  <c r="AA12" i="5"/>
  <c r="Z12" i="5"/>
  <c r="Y12" i="5"/>
  <c r="X12" i="5"/>
  <c r="T12" i="5"/>
  <c r="S12" i="5"/>
  <c r="AB12" i="5" s="1"/>
  <c r="R12" i="5"/>
  <c r="Q12" i="5"/>
  <c r="P12" i="5"/>
  <c r="O12" i="5"/>
  <c r="N12" i="5"/>
  <c r="W12" i="5" s="1"/>
  <c r="M12" i="5"/>
  <c r="V12" i="5" s="1"/>
  <c r="L12" i="5"/>
  <c r="U12" i="5" s="1"/>
  <c r="K12" i="5"/>
  <c r="AB11" i="5"/>
  <c r="AA11" i="5"/>
  <c r="Z11" i="5"/>
  <c r="U11" i="5"/>
  <c r="T11" i="5"/>
  <c r="S11" i="5"/>
  <c r="R11" i="5"/>
  <c r="Q11" i="5"/>
  <c r="P11" i="5"/>
  <c r="Y11" i="5" s="1"/>
  <c r="O11" i="5"/>
  <c r="X11" i="5" s="1"/>
  <c r="N11" i="5"/>
  <c r="W11" i="5" s="1"/>
  <c r="M11" i="5"/>
  <c r="V11" i="5" s="1"/>
  <c r="L11" i="5"/>
  <c r="K11" i="5"/>
  <c r="AB10" i="5"/>
  <c r="V10" i="5"/>
  <c r="U10" i="5"/>
  <c r="T10" i="5"/>
  <c r="S10" i="5"/>
  <c r="R10" i="5"/>
  <c r="AA10" i="5" s="1"/>
  <c r="Q10" i="5"/>
  <c r="Z10" i="5" s="1"/>
  <c r="P10" i="5"/>
  <c r="Y10" i="5" s="1"/>
  <c r="O10" i="5"/>
  <c r="X10" i="5" s="1"/>
  <c r="N10" i="5"/>
  <c r="W10" i="5" s="1"/>
  <c r="M10" i="5"/>
  <c r="L10" i="5"/>
  <c r="K10" i="5"/>
  <c r="Y9" i="5"/>
  <c r="X9" i="5"/>
  <c r="W9" i="5"/>
  <c r="V9" i="5"/>
  <c r="S9" i="5"/>
  <c r="AB9" i="5" s="1"/>
  <c r="R9" i="5"/>
  <c r="AA9" i="5" s="1"/>
  <c r="Q9" i="5"/>
  <c r="Z9" i="5" s="1"/>
  <c r="P9" i="5"/>
  <c r="O9" i="5"/>
  <c r="N9" i="5"/>
  <c r="M9" i="5"/>
  <c r="L9" i="5"/>
  <c r="U9" i="5" s="1"/>
  <c r="K9" i="5"/>
  <c r="T9" i="5" s="1"/>
  <c r="AB8" i="5"/>
  <c r="Y8" i="5"/>
  <c r="X8" i="5"/>
  <c r="S8" i="5"/>
  <c r="R8" i="5"/>
  <c r="AA8" i="5" s="1"/>
  <c r="Q8" i="5"/>
  <c r="Z8" i="5" s="1"/>
  <c r="P8" i="5"/>
  <c r="O8" i="5"/>
  <c r="N8" i="5"/>
  <c r="W8" i="5" s="1"/>
  <c r="M8" i="5"/>
  <c r="V8" i="5" s="1"/>
  <c r="L8" i="5"/>
  <c r="U8" i="5" s="1"/>
  <c r="K8" i="5"/>
  <c r="T8" i="5" s="1"/>
  <c r="AB7" i="5"/>
  <c r="AA7" i="5"/>
  <c r="Z7" i="5"/>
  <c r="S7" i="5"/>
  <c r="R7" i="5"/>
  <c r="Q7" i="5"/>
  <c r="P7" i="5"/>
  <c r="Y7" i="5" s="1"/>
  <c r="O7" i="5"/>
  <c r="X7" i="5" s="1"/>
  <c r="N7" i="5"/>
  <c r="W7" i="5" s="1"/>
  <c r="M7" i="5"/>
  <c r="V7" i="5" s="1"/>
  <c r="L7" i="5"/>
  <c r="U7" i="5" s="1"/>
  <c r="K7" i="5"/>
  <c r="T7" i="5" s="1"/>
  <c r="AB6" i="5"/>
  <c r="W6" i="5"/>
  <c r="V6" i="5"/>
  <c r="U6" i="5"/>
  <c r="T6" i="5"/>
  <c r="S6" i="5"/>
  <c r="R6" i="5"/>
  <c r="AA6" i="5" s="1"/>
  <c r="Q6" i="5"/>
  <c r="Z6" i="5" s="1"/>
  <c r="P6" i="5"/>
  <c r="Y6" i="5" s="1"/>
  <c r="O6" i="5"/>
  <c r="X6" i="5" s="1"/>
  <c r="N6" i="5"/>
  <c r="M6" i="5"/>
  <c r="L6" i="5"/>
  <c r="K6" i="5"/>
  <c r="Y5" i="5"/>
  <c r="W5" i="5"/>
  <c r="V5" i="5"/>
  <c r="S5" i="5"/>
  <c r="AB5" i="5" s="1"/>
  <c r="R5" i="5"/>
  <c r="AA5" i="5" s="1"/>
  <c r="Q5" i="5"/>
  <c r="Z5" i="5" s="1"/>
  <c r="P5" i="5"/>
  <c r="O5" i="5"/>
  <c r="X5" i="5" s="1"/>
  <c r="N5" i="5"/>
  <c r="M5" i="5"/>
  <c r="L5" i="5"/>
  <c r="U5" i="5" s="1"/>
  <c r="K5" i="5"/>
  <c r="T5" i="5" s="1"/>
  <c r="AB4" i="5"/>
  <c r="AA4" i="5"/>
  <c r="Y4" i="5"/>
  <c r="X4" i="5"/>
  <c r="T4" i="5"/>
  <c r="S4" i="5"/>
  <c r="R4" i="5"/>
  <c r="Q4" i="5"/>
  <c r="Z4" i="5" s="1"/>
  <c r="Z30" i="5" s="1"/>
  <c r="P4" i="5"/>
  <c r="O4" i="5"/>
  <c r="N4" i="5"/>
  <c r="W4" i="5" s="1"/>
  <c r="W30" i="5" s="1"/>
  <c r="M4" i="5"/>
  <c r="V4" i="5" s="1"/>
  <c r="L4" i="5"/>
  <c r="U4" i="5" s="1"/>
  <c r="K4" i="5"/>
  <c r="AB3" i="5"/>
  <c r="AA3" i="5"/>
  <c r="Z3" i="5"/>
  <c r="Y3" i="5"/>
  <c r="X3" i="5"/>
  <c r="W3" i="5"/>
  <c r="V3" i="5"/>
  <c r="U3" i="5"/>
  <c r="T3" i="5"/>
  <c r="Z29" i="8"/>
  <c r="Y29" i="8"/>
  <c r="X29" i="8"/>
  <c r="W29" i="8"/>
  <c r="S29" i="8"/>
  <c r="AB29" i="8" s="1"/>
  <c r="R29" i="8"/>
  <c r="AA29" i="8" s="1"/>
  <c r="Q29" i="8"/>
  <c r="P29" i="8"/>
  <c r="O29" i="8"/>
  <c r="N29" i="8"/>
  <c r="M29" i="8"/>
  <c r="V29" i="8" s="1"/>
  <c r="L29" i="8"/>
  <c r="U29" i="8" s="1"/>
  <c r="K29" i="8"/>
  <c r="T29" i="8" s="1"/>
  <c r="Z28" i="8"/>
  <c r="Y28" i="8"/>
  <c r="S28" i="8"/>
  <c r="AB28" i="8" s="1"/>
  <c r="R28" i="8"/>
  <c r="AA28" i="8" s="1"/>
  <c r="Q28" i="8"/>
  <c r="P28" i="8"/>
  <c r="O28" i="8"/>
  <c r="X28" i="8" s="1"/>
  <c r="N28" i="8"/>
  <c r="W28" i="8" s="1"/>
  <c r="M28" i="8"/>
  <c r="V28" i="8" s="1"/>
  <c r="L28" i="8"/>
  <c r="U28" i="8" s="1"/>
  <c r="K28" i="8"/>
  <c r="T28" i="8" s="1"/>
  <c r="AA27" i="8"/>
  <c r="S27" i="8"/>
  <c r="AB27" i="8" s="1"/>
  <c r="R27" i="8"/>
  <c r="Q27" i="8"/>
  <c r="Z27" i="8" s="1"/>
  <c r="P27" i="8"/>
  <c r="Y27" i="8" s="1"/>
  <c r="O27" i="8"/>
  <c r="X27" i="8" s="1"/>
  <c r="N27" i="8"/>
  <c r="W27" i="8" s="1"/>
  <c r="M27" i="8"/>
  <c r="V27" i="8" s="1"/>
  <c r="L27" i="8"/>
  <c r="U27" i="8" s="1"/>
  <c r="K27" i="8"/>
  <c r="T27" i="8" s="1"/>
  <c r="W26" i="8"/>
  <c r="U26" i="8"/>
  <c r="S26" i="8"/>
  <c r="AB26" i="8" s="1"/>
  <c r="R26" i="8"/>
  <c r="AA26" i="8" s="1"/>
  <c r="Q26" i="8"/>
  <c r="Z26" i="8" s="1"/>
  <c r="P26" i="8"/>
  <c r="Y26" i="8" s="1"/>
  <c r="O26" i="8"/>
  <c r="X26" i="8" s="1"/>
  <c r="N26" i="8"/>
  <c r="M26" i="8"/>
  <c r="V26" i="8" s="1"/>
  <c r="L26" i="8"/>
  <c r="K26" i="8"/>
  <c r="T26" i="8" s="1"/>
  <c r="Z25" i="8"/>
  <c r="Y25" i="8"/>
  <c r="X25" i="8"/>
  <c r="W25" i="8"/>
  <c r="S25" i="8"/>
  <c r="AB25" i="8" s="1"/>
  <c r="R25" i="8"/>
  <c r="AA25" i="8" s="1"/>
  <c r="Q25" i="8"/>
  <c r="P25" i="8"/>
  <c r="O25" i="8"/>
  <c r="N25" i="8"/>
  <c r="M25" i="8"/>
  <c r="V25" i="8" s="1"/>
  <c r="L25" i="8"/>
  <c r="U25" i="8" s="1"/>
  <c r="K25" i="8"/>
  <c r="T25" i="8" s="1"/>
  <c r="Y24" i="8"/>
  <c r="S24" i="8"/>
  <c r="AB24" i="8" s="1"/>
  <c r="R24" i="8"/>
  <c r="AA24" i="8" s="1"/>
  <c r="Q24" i="8"/>
  <c r="Z24" i="8" s="1"/>
  <c r="P24" i="8"/>
  <c r="O24" i="8"/>
  <c r="X24" i="8" s="1"/>
  <c r="N24" i="8"/>
  <c r="W24" i="8" s="1"/>
  <c r="M24" i="8"/>
  <c r="V24" i="8" s="1"/>
  <c r="L24" i="8"/>
  <c r="U24" i="8" s="1"/>
  <c r="K24" i="8"/>
  <c r="T24" i="8" s="1"/>
  <c r="AB23" i="8"/>
  <c r="AA23" i="8"/>
  <c r="V23" i="8"/>
  <c r="S23" i="8"/>
  <c r="R23" i="8"/>
  <c r="Q23" i="8"/>
  <c r="Z23" i="8" s="1"/>
  <c r="P23" i="8"/>
  <c r="Y23" i="8" s="1"/>
  <c r="O23" i="8"/>
  <c r="X23" i="8" s="1"/>
  <c r="N23" i="8"/>
  <c r="W23" i="8" s="1"/>
  <c r="M23" i="8"/>
  <c r="L23" i="8"/>
  <c r="U23" i="8" s="1"/>
  <c r="K23" i="8"/>
  <c r="T23" i="8" s="1"/>
  <c r="U22" i="8"/>
  <c r="S22" i="8"/>
  <c r="AB22" i="8" s="1"/>
  <c r="R22" i="8"/>
  <c r="AA22" i="8" s="1"/>
  <c r="Q22" i="8"/>
  <c r="Z22" i="8" s="1"/>
  <c r="P22" i="8"/>
  <c r="Y22" i="8" s="1"/>
  <c r="O22" i="8"/>
  <c r="X22" i="8" s="1"/>
  <c r="N22" i="8"/>
  <c r="W22" i="8" s="1"/>
  <c r="M22" i="8"/>
  <c r="V22" i="8" s="1"/>
  <c r="L22" i="8"/>
  <c r="K22" i="8"/>
  <c r="T22" i="8" s="1"/>
  <c r="X21" i="8"/>
  <c r="W21" i="8"/>
  <c r="S21" i="8"/>
  <c r="AB21" i="8" s="1"/>
  <c r="R21" i="8"/>
  <c r="AA21" i="8" s="1"/>
  <c r="Q21" i="8"/>
  <c r="Z21" i="8" s="1"/>
  <c r="P21" i="8"/>
  <c r="Y21" i="8" s="1"/>
  <c r="O21" i="8"/>
  <c r="N21" i="8"/>
  <c r="M21" i="8"/>
  <c r="V21" i="8" s="1"/>
  <c r="L21" i="8"/>
  <c r="U21" i="8" s="1"/>
  <c r="K21" i="8"/>
  <c r="T21" i="8" s="1"/>
  <c r="AB20" i="8"/>
  <c r="AA20" i="8"/>
  <c r="Y20" i="8"/>
  <c r="S20" i="8"/>
  <c r="R20" i="8"/>
  <c r="Q20" i="8"/>
  <c r="Z20" i="8" s="1"/>
  <c r="P20" i="8"/>
  <c r="O20" i="8"/>
  <c r="X20" i="8" s="1"/>
  <c r="N20" i="8"/>
  <c r="W20" i="8" s="1"/>
  <c r="M20" i="8"/>
  <c r="V20" i="8" s="1"/>
  <c r="L20" i="8"/>
  <c r="U20" i="8" s="1"/>
  <c r="K20" i="8"/>
  <c r="T20" i="8" s="1"/>
  <c r="AB19" i="8"/>
  <c r="AA19" i="8"/>
  <c r="U19" i="8"/>
  <c r="T19" i="8"/>
  <c r="S19" i="8"/>
  <c r="R19" i="8"/>
  <c r="Q19" i="8"/>
  <c r="Z19" i="8" s="1"/>
  <c r="P19" i="8"/>
  <c r="Y19" i="8" s="1"/>
  <c r="O19" i="8"/>
  <c r="X19" i="8" s="1"/>
  <c r="N19" i="8"/>
  <c r="W19" i="8" s="1"/>
  <c r="M19" i="8"/>
  <c r="V19" i="8" s="1"/>
  <c r="L19" i="8"/>
  <c r="K19" i="8"/>
  <c r="U18" i="8"/>
  <c r="S18" i="8"/>
  <c r="AB18" i="8" s="1"/>
  <c r="R18" i="8"/>
  <c r="AA18" i="8" s="1"/>
  <c r="Q18" i="8"/>
  <c r="Z18" i="8" s="1"/>
  <c r="P18" i="8"/>
  <c r="Y18" i="8" s="1"/>
  <c r="O18" i="8"/>
  <c r="X18" i="8" s="1"/>
  <c r="N18" i="8"/>
  <c r="W18" i="8" s="1"/>
  <c r="M18" i="8"/>
  <c r="V18" i="8" s="1"/>
  <c r="L18" i="8"/>
  <c r="K18" i="8"/>
  <c r="T18" i="8" s="1"/>
  <c r="Z17" i="8"/>
  <c r="W17" i="8"/>
  <c r="S17" i="8"/>
  <c r="AB17" i="8" s="1"/>
  <c r="R17" i="8"/>
  <c r="AA17" i="8" s="1"/>
  <c r="Q17" i="8"/>
  <c r="P17" i="8"/>
  <c r="Y17" i="8" s="1"/>
  <c r="O17" i="8"/>
  <c r="X17" i="8" s="1"/>
  <c r="N17" i="8"/>
  <c r="M17" i="8"/>
  <c r="V17" i="8" s="1"/>
  <c r="L17" i="8"/>
  <c r="U17" i="8" s="1"/>
  <c r="K17" i="8"/>
  <c r="T17" i="8" s="1"/>
  <c r="AB16" i="8"/>
  <c r="AA16" i="8"/>
  <c r="Z16" i="8"/>
  <c r="Y16" i="8"/>
  <c r="T16" i="8"/>
  <c r="S16" i="8"/>
  <c r="R16" i="8"/>
  <c r="Q16" i="8"/>
  <c r="P16" i="8"/>
  <c r="O16" i="8"/>
  <c r="X16" i="8" s="1"/>
  <c r="N16" i="8"/>
  <c r="W16" i="8" s="1"/>
  <c r="M16" i="8"/>
  <c r="V16" i="8" s="1"/>
  <c r="L16" i="8"/>
  <c r="U16" i="8" s="1"/>
  <c r="K16" i="8"/>
  <c r="AA15" i="8"/>
  <c r="S15" i="8"/>
  <c r="AB15" i="8" s="1"/>
  <c r="R15" i="8"/>
  <c r="Q15" i="8"/>
  <c r="Z15" i="8" s="1"/>
  <c r="P15" i="8"/>
  <c r="Y15" i="8" s="1"/>
  <c r="O15" i="8"/>
  <c r="X15" i="8" s="1"/>
  <c r="N15" i="8"/>
  <c r="W15" i="8" s="1"/>
  <c r="M15" i="8"/>
  <c r="V15" i="8" s="1"/>
  <c r="L15" i="8"/>
  <c r="U15" i="8" s="1"/>
  <c r="K15" i="8"/>
  <c r="T15" i="8" s="1"/>
  <c r="U14" i="8"/>
  <c r="S14" i="8"/>
  <c r="AB14" i="8" s="1"/>
  <c r="R14" i="8"/>
  <c r="AA14" i="8" s="1"/>
  <c r="Q14" i="8"/>
  <c r="Z14" i="8" s="1"/>
  <c r="P14" i="8"/>
  <c r="Y14" i="8" s="1"/>
  <c r="O14" i="8"/>
  <c r="X14" i="8" s="1"/>
  <c r="N14" i="8"/>
  <c r="W14" i="8" s="1"/>
  <c r="M14" i="8"/>
  <c r="V14" i="8" s="1"/>
  <c r="L14" i="8"/>
  <c r="K14" i="8"/>
  <c r="T14" i="8" s="1"/>
  <c r="AA13" i="8"/>
  <c r="Z13" i="8"/>
  <c r="Y13" i="8"/>
  <c r="W13" i="8"/>
  <c r="S13" i="8"/>
  <c r="AB13" i="8" s="1"/>
  <c r="R13" i="8"/>
  <c r="Q13" i="8"/>
  <c r="P13" i="8"/>
  <c r="O13" i="8"/>
  <c r="X13" i="8" s="1"/>
  <c r="N13" i="8"/>
  <c r="M13" i="8"/>
  <c r="V13" i="8" s="1"/>
  <c r="L13" i="8"/>
  <c r="U13" i="8" s="1"/>
  <c r="K13" i="8"/>
  <c r="T13" i="8" s="1"/>
  <c r="AB12" i="8"/>
  <c r="AA12" i="8"/>
  <c r="Z12" i="8"/>
  <c r="Y12" i="8"/>
  <c r="U12" i="8"/>
  <c r="T12" i="8"/>
  <c r="S12" i="8"/>
  <c r="R12" i="8"/>
  <c r="Q12" i="8"/>
  <c r="P12" i="8"/>
  <c r="O12" i="8"/>
  <c r="X12" i="8" s="1"/>
  <c r="N12" i="8"/>
  <c r="W12" i="8" s="1"/>
  <c r="M12" i="8"/>
  <c r="V12" i="8" s="1"/>
  <c r="L12" i="8"/>
  <c r="K12" i="8"/>
  <c r="AA11" i="8"/>
  <c r="T11" i="8"/>
  <c r="S11" i="8"/>
  <c r="AB11" i="8" s="1"/>
  <c r="R11" i="8"/>
  <c r="Q11" i="8"/>
  <c r="Z11" i="8" s="1"/>
  <c r="P11" i="8"/>
  <c r="Y11" i="8" s="1"/>
  <c r="O11" i="8"/>
  <c r="X11" i="8" s="1"/>
  <c r="N11" i="8"/>
  <c r="W11" i="8" s="1"/>
  <c r="M11" i="8"/>
  <c r="V11" i="8" s="1"/>
  <c r="L11" i="8"/>
  <c r="U11" i="8" s="1"/>
  <c r="K11" i="8"/>
  <c r="W10" i="8"/>
  <c r="U10" i="8"/>
  <c r="S10" i="8"/>
  <c r="AB10" i="8" s="1"/>
  <c r="R10" i="8"/>
  <c r="AA10" i="8" s="1"/>
  <c r="Q10" i="8"/>
  <c r="Z10" i="8" s="1"/>
  <c r="P10" i="8"/>
  <c r="Y10" i="8" s="1"/>
  <c r="O10" i="8"/>
  <c r="X10" i="8" s="1"/>
  <c r="N10" i="8"/>
  <c r="M10" i="8"/>
  <c r="V10" i="8" s="1"/>
  <c r="L10" i="8"/>
  <c r="K10" i="8"/>
  <c r="T10" i="8" s="1"/>
  <c r="AA9" i="8"/>
  <c r="W9" i="8"/>
  <c r="S9" i="8"/>
  <c r="AB9" i="8" s="1"/>
  <c r="R9" i="8"/>
  <c r="Q9" i="8"/>
  <c r="Z9" i="8" s="1"/>
  <c r="P9" i="8"/>
  <c r="Y9" i="8" s="1"/>
  <c r="O9" i="8"/>
  <c r="X9" i="8" s="1"/>
  <c r="N9" i="8"/>
  <c r="M9" i="8"/>
  <c r="V9" i="8" s="1"/>
  <c r="L9" i="8"/>
  <c r="U9" i="8" s="1"/>
  <c r="K9" i="8"/>
  <c r="T9" i="8" s="1"/>
  <c r="AB8" i="8"/>
  <c r="AA8" i="8"/>
  <c r="Z8" i="8"/>
  <c r="Y8" i="8"/>
  <c r="S8" i="8"/>
  <c r="R8" i="8"/>
  <c r="Q8" i="8"/>
  <c r="P8" i="8"/>
  <c r="O8" i="8"/>
  <c r="X8" i="8" s="1"/>
  <c r="N8" i="8"/>
  <c r="W8" i="8" s="1"/>
  <c r="M8" i="8"/>
  <c r="V8" i="8" s="1"/>
  <c r="L8" i="8"/>
  <c r="U8" i="8" s="1"/>
  <c r="K8" i="8"/>
  <c r="T8" i="8" s="1"/>
  <c r="AB7" i="8"/>
  <c r="AA7" i="8"/>
  <c r="V7" i="8"/>
  <c r="U7" i="8"/>
  <c r="S7" i="8"/>
  <c r="R7" i="8"/>
  <c r="Q7" i="8"/>
  <c r="Z7" i="8" s="1"/>
  <c r="P7" i="8"/>
  <c r="Y7" i="8" s="1"/>
  <c r="O7" i="8"/>
  <c r="X7" i="8" s="1"/>
  <c r="N7" i="8"/>
  <c r="W7" i="8" s="1"/>
  <c r="M7" i="8"/>
  <c r="L7" i="8"/>
  <c r="K7" i="8"/>
  <c r="T7" i="8" s="1"/>
  <c r="U6" i="8"/>
  <c r="S6" i="8"/>
  <c r="AB6" i="8" s="1"/>
  <c r="R6" i="8"/>
  <c r="AA6" i="8" s="1"/>
  <c r="Q6" i="8"/>
  <c r="Z6" i="8" s="1"/>
  <c r="P6" i="8"/>
  <c r="Y6" i="8" s="1"/>
  <c r="O6" i="8"/>
  <c r="X6" i="8" s="1"/>
  <c r="N6" i="8"/>
  <c r="W6" i="8" s="1"/>
  <c r="M6" i="8"/>
  <c r="V6" i="8" s="1"/>
  <c r="L6" i="8"/>
  <c r="K6" i="8"/>
  <c r="T6" i="8" s="1"/>
  <c r="Y5" i="8"/>
  <c r="X5" i="8"/>
  <c r="W5" i="8"/>
  <c r="S5" i="8"/>
  <c r="AB5" i="8" s="1"/>
  <c r="R5" i="8"/>
  <c r="AA5" i="8" s="1"/>
  <c r="Q5" i="8"/>
  <c r="Z5" i="8" s="1"/>
  <c r="P5" i="8"/>
  <c r="O5" i="8"/>
  <c r="N5" i="8"/>
  <c r="M5" i="8"/>
  <c r="V5" i="8" s="1"/>
  <c r="L5" i="8"/>
  <c r="U5" i="8" s="1"/>
  <c r="K5" i="8"/>
  <c r="T5" i="8" s="1"/>
  <c r="AB4" i="8"/>
  <c r="Y4" i="8"/>
  <c r="S4" i="8"/>
  <c r="R4" i="8"/>
  <c r="AA4" i="8" s="1"/>
  <c r="Q4" i="8"/>
  <c r="Z4" i="8" s="1"/>
  <c r="P4" i="8"/>
  <c r="O4" i="8"/>
  <c r="X4" i="8" s="1"/>
  <c r="N4" i="8"/>
  <c r="W4" i="8" s="1"/>
  <c r="M4" i="8"/>
  <c r="V4" i="8" s="1"/>
  <c r="L4" i="8"/>
  <c r="U4" i="8" s="1"/>
  <c r="K4" i="8"/>
  <c r="T4" i="8" s="1"/>
  <c r="AB3" i="8"/>
  <c r="AA3" i="8"/>
  <c r="Z3" i="8"/>
  <c r="Y3" i="8"/>
  <c r="X3" i="8"/>
  <c r="W3" i="8"/>
  <c r="V3" i="8"/>
  <c r="U3" i="8"/>
  <c r="T3" i="8"/>
  <c r="W29" i="4"/>
  <c r="S29" i="4"/>
  <c r="AB29" i="4" s="1"/>
  <c r="R29" i="4"/>
  <c r="AA29" i="4" s="1"/>
  <c r="Q29" i="4"/>
  <c r="Z29" i="4" s="1"/>
  <c r="P29" i="4"/>
  <c r="Y29" i="4" s="1"/>
  <c r="O29" i="4"/>
  <c r="X29" i="4" s="1"/>
  <c r="N29" i="4"/>
  <c r="M29" i="4"/>
  <c r="V29" i="4" s="1"/>
  <c r="L29" i="4"/>
  <c r="U29" i="4" s="1"/>
  <c r="K29" i="4"/>
  <c r="T29" i="4" s="1"/>
  <c r="Y28" i="4"/>
  <c r="S28" i="4"/>
  <c r="AB28" i="4" s="1"/>
  <c r="R28" i="4"/>
  <c r="AA28" i="4" s="1"/>
  <c r="Q28" i="4"/>
  <c r="Z28" i="4" s="1"/>
  <c r="P28" i="4"/>
  <c r="O28" i="4"/>
  <c r="X28" i="4" s="1"/>
  <c r="N28" i="4"/>
  <c r="W28" i="4" s="1"/>
  <c r="M28" i="4"/>
  <c r="V28" i="4" s="1"/>
  <c r="L28" i="4"/>
  <c r="U28" i="4" s="1"/>
  <c r="K28" i="4"/>
  <c r="T28" i="4" s="1"/>
  <c r="AA27" i="4"/>
  <c r="S27" i="4"/>
  <c r="AB27" i="4" s="1"/>
  <c r="R27" i="4"/>
  <c r="Q27" i="4"/>
  <c r="Z27" i="4" s="1"/>
  <c r="P27" i="4"/>
  <c r="Y27" i="4" s="1"/>
  <c r="O27" i="4"/>
  <c r="X27" i="4" s="1"/>
  <c r="N27" i="4"/>
  <c r="W27" i="4" s="1"/>
  <c r="M27" i="4"/>
  <c r="V27" i="4" s="1"/>
  <c r="L27" i="4"/>
  <c r="U27" i="4" s="1"/>
  <c r="K27" i="4"/>
  <c r="T27" i="4" s="1"/>
  <c r="U26" i="4"/>
  <c r="S26" i="4"/>
  <c r="AB26" i="4" s="1"/>
  <c r="R26" i="4"/>
  <c r="AA26" i="4" s="1"/>
  <c r="Q26" i="4"/>
  <c r="Z26" i="4" s="1"/>
  <c r="P26" i="4"/>
  <c r="Y26" i="4" s="1"/>
  <c r="O26" i="4"/>
  <c r="X26" i="4" s="1"/>
  <c r="N26" i="4"/>
  <c r="W26" i="4" s="1"/>
  <c r="M26" i="4"/>
  <c r="V26" i="4" s="1"/>
  <c r="L26" i="4"/>
  <c r="K26" i="4"/>
  <c r="T26" i="4" s="1"/>
  <c r="W25" i="4"/>
  <c r="S25" i="4"/>
  <c r="AB25" i="4" s="1"/>
  <c r="R25" i="4"/>
  <c r="AA25" i="4" s="1"/>
  <c r="Q25" i="4"/>
  <c r="Z25" i="4" s="1"/>
  <c r="P25" i="4"/>
  <c r="Y25" i="4" s="1"/>
  <c r="O25" i="4"/>
  <c r="X25" i="4" s="1"/>
  <c r="N25" i="4"/>
  <c r="M25" i="4"/>
  <c r="V25" i="4" s="1"/>
  <c r="L25" i="4"/>
  <c r="U25" i="4" s="1"/>
  <c r="K25" i="4"/>
  <c r="T25" i="4" s="1"/>
  <c r="Y24" i="4"/>
  <c r="S24" i="4"/>
  <c r="AB24" i="4" s="1"/>
  <c r="R24" i="4"/>
  <c r="AA24" i="4" s="1"/>
  <c r="Q24" i="4"/>
  <c r="Z24" i="4" s="1"/>
  <c r="P24" i="4"/>
  <c r="O24" i="4"/>
  <c r="X24" i="4" s="1"/>
  <c r="N24" i="4"/>
  <c r="W24" i="4" s="1"/>
  <c r="M24" i="4"/>
  <c r="V24" i="4" s="1"/>
  <c r="L24" i="4"/>
  <c r="U24" i="4" s="1"/>
  <c r="K24" i="4"/>
  <c r="T24" i="4" s="1"/>
  <c r="AA23" i="4"/>
  <c r="T23" i="4"/>
  <c r="S23" i="4"/>
  <c r="AB23" i="4" s="1"/>
  <c r="R23" i="4"/>
  <c r="Q23" i="4"/>
  <c r="Z23" i="4" s="1"/>
  <c r="P23" i="4"/>
  <c r="Y23" i="4" s="1"/>
  <c r="O23" i="4"/>
  <c r="X23" i="4" s="1"/>
  <c r="N23" i="4"/>
  <c r="W23" i="4" s="1"/>
  <c r="M23" i="4"/>
  <c r="V23" i="4" s="1"/>
  <c r="L23" i="4"/>
  <c r="U23" i="4" s="1"/>
  <c r="K23" i="4"/>
  <c r="U22" i="4"/>
  <c r="S22" i="4"/>
  <c r="AB22" i="4" s="1"/>
  <c r="R22" i="4"/>
  <c r="AA22" i="4" s="1"/>
  <c r="Q22" i="4"/>
  <c r="Z22" i="4" s="1"/>
  <c r="P22" i="4"/>
  <c r="Y22" i="4" s="1"/>
  <c r="O22" i="4"/>
  <c r="X22" i="4" s="1"/>
  <c r="N22" i="4"/>
  <c r="W22" i="4" s="1"/>
  <c r="M22" i="4"/>
  <c r="V22" i="4" s="1"/>
  <c r="L22" i="4"/>
  <c r="K22" i="4"/>
  <c r="T22" i="4" s="1"/>
  <c r="W21" i="4"/>
  <c r="S21" i="4"/>
  <c r="AB21" i="4" s="1"/>
  <c r="R21" i="4"/>
  <c r="AA21" i="4" s="1"/>
  <c r="Q21" i="4"/>
  <c r="Z21" i="4" s="1"/>
  <c r="P21" i="4"/>
  <c r="Y21" i="4" s="1"/>
  <c r="O21" i="4"/>
  <c r="X21" i="4" s="1"/>
  <c r="N21" i="4"/>
  <c r="M21" i="4"/>
  <c r="V21" i="4" s="1"/>
  <c r="L21" i="4"/>
  <c r="U21" i="4" s="1"/>
  <c r="K21" i="4"/>
  <c r="T21" i="4" s="1"/>
  <c r="Y20" i="4"/>
  <c r="S20" i="4"/>
  <c r="AB20" i="4" s="1"/>
  <c r="R20" i="4"/>
  <c r="AA20" i="4" s="1"/>
  <c r="Q20" i="4"/>
  <c r="Z20" i="4" s="1"/>
  <c r="P20" i="4"/>
  <c r="O20" i="4"/>
  <c r="X20" i="4" s="1"/>
  <c r="N20" i="4"/>
  <c r="W20" i="4" s="1"/>
  <c r="M20" i="4"/>
  <c r="V20" i="4" s="1"/>
  <c r="L20" i="4"/>
  <c r="U20" i="4" s="1"/>
  <c r="K20" i="4"/>
  <c r="T20" i="4" s="1"/>
  <c r="AA19" i="4"/>
  <c r="S19" i="4"/>
  <c r="AB19" i="4" s="1"/>
  <c r="R19" i="4"/>
  <c r="Q19" i="4"/>
  <c r="Z19" i="4" s="1"/>
  <c r="P19" i="4"/>
  <c r="Y19" i="4" s="1"/>
  <c r="O19" i="4"/>
  <c r="X19" i="4" s="1"/>
  <c r="N19" i="4"/>
  <c r="W19" i="4" s="1"/>
  <c r="M19" i="4"/>
  <c r="V19" i="4" s="1"/>
  <c r="L19" i="4"/>
  <c r="U19" i="4" s="1"/>
  <c r="K19" i="4"/>
  <c r="T19" i="4" s="1"/>
  <c r="U18" i="4"/>
  <c r="S18" i="4"/>
  <c r="AB18" i="4" s="1"/>
  <c r="R18" i="4"/>
  <c r="AA18" i="4" s="1"/>
  <c r="Q18" i="4"/>
  <c r="Z18" i="4" s="1"/>
  <c r="P18" i="4"/>
  <c r="Y18" i="4" s="1"/>
  <c r="O18" i="4"/>
  <c r="X18" i="4" s="1"/>
  <c r="N18" i="4"/>
  <c r="W18" i="4" s="1"/>
  <c r="M18" i="4"/>
  <c r="V18" i="4" s="1"/>
  <c r="L18" i="4"/>
  <c r="K18" i="4"/>
  <c r="T18" i="4" s="1"/>
  <c r="W17" i="4"/>
  <c r="S17" i="4"/>
  <c r="AB17" i="4" s="1"/>
  <c r="R17" i="4"/>
  <c r="AA17" i="4" s="1"/>
  <c r="Q17" i="4"/>
  <c r="Z17" i="4" s="1"/>
  <c r="P17" i="4"/>
  <c r="Y17" i="4" s="1"/>
  <c r="O17" i="4"/>
  <c r="X17" i="4" s="1"/>
  <c r="N17" i="4"/>
  <c r="M17" i="4"/>
  <c r="V17" i="4" s="1"/>
  <c r="L17" i="4"/>
  <c r="U17" i="4" s="1"/>
  <c r="K17" i="4"/>
  <c r="T17" i="4" s="1"/>
  <c r="Y16" i="4"/>
  <c r="S16" i="4"/>
  <c r="AB16" i="4" s="1"/>
  <c r="R16" i="4"/>
  <c r="AA16" i="4" s="1"/>
  <c r="Q16" i="4"/>
  <c r="Z16" i="4" s="1"/>
  <c r="P16" i="4"/>
  <c r="O16" i="4"/>
  <c r="X16" i="4" s="1"/>
  <c r="N16" i="4"/>
  <c r="W16" i="4" s="1"/>
  <c r="M16" i="4"/>
  <c r="V16" i="4" s="1"/>
  <c r="L16" i="4"/>
  <c r="U16" i="4" s="1"/>
  <c r="K16" i="4"/>
  <c r="T16" i="4" s="1"/>
  <c r="AA15" i="4"/>
  <c r="S15" i="4"/>
  <c r="AB15" i="4" s="1"/>
  <c r="R15" i="4"/>
  <c r="Q15" i="4"/>
  <c r="Z15" i="4" s="1"/>
  <c r="P15" i="4"/>
  <c r="Y15" i="4" s="1"/>
  <c r="O15" i="4"/>
  <c r="X15" i="4" s="1"/>
  <c r="N15" i="4"/>
  <c r="W15" i="4" s="1"/>
  <c r="M15" i="4"/>
  <c r="V15" i="4" s="1"/>
  <c r="L15" i="4"/>
  <c r="U15" i="4" s="1"/>
  <c r="K15" i="4"/>
  <c r="T15" i="4" s="1"/>
  <c r="U14" i="4"/>
  <c r="S14" i="4"/>
  <c r="AB14" i="4" s="1"/>
  <c r="R14" i="4"/>
  <c r="AA14" i="4" s="1"/>
  <c r="Q14" i="4"/>
  <c r="Z14" i="4" s="1"/>
  <c r="P14" i="4"/>
  <c r="Y14" i="4" s="1"/>
  <c r="O14" i="4"/>
  <c r="X14" i="4" s="1"/>
  <c r="N14" i="4"/>
  <c r="W14" i="4" s="1"/>
  <c r="M14" i="4"/>
  <c r="V14" i="4" s="1"/>
  <c r="L14" i="4"/>
  <c r="K14" i="4"/>
  <c r="T14" i="4" s="1"/>
  <c r="W13" i="4"/>
  <c r="S13" i="4"/>
  <c r="AB13" i="4" s="1"/>
  <c r="R13" i="4"/>
  <c r="AA13" i="4" s="1"/>
  <c r="Q13" i="4"/>
  <c r="Z13" i="4" s="1"/>
  <c r="P13" i="4"/>
  <c r="Y13" i="4" s="1"/>
  <c r="O13" i="4"/>
  <c r="X13" i="4" s="1"/>
  <c r="N13" i="4"/>
  <c r="M13" i="4"/>
  <c r="V13" i="4" s="1"/>
  <c r="L13" i="4"/>
  <c r="U13" i="4" s="1"/>
  <c r="K13" i="4"/>
  <c r="T13" i="4" s="1"/>
  <c r="Y12" i="4"/>
  <c r="S12" i="4"/>
  <c r="AB12" i="4" s="1"/>
  <c r="R12" i="4"/>
  <c r="AA12" i="4" s="1"/>
  <c r="Q12" i="4"/>
  <c r="Z12" i="4" s="1"/>
  <c r="P12" i="4"/>
  <c r="O12" i="4"/>
  <c r="X12" i="4" s="1"/>
  <c r="N12" i="4"/>
  <c r="W12" i="4" s="1"/>
  <c r="M12" i="4"/>
  <c r="V12" i="4" s="1"/>
  <c r="L12" i="4"/>
  <c r="U12" i="4" s="1"/>
  <c r="K12" i="4"/>
  <c r="T12" i="4" s="1"/>
  <c r="AA11" i="4"/>
  <c r="S11" i="4"/>
  <c r="AB11" i="4" s="1"/>
  <c r="R11" i="4"/>
  <c r="Q11" i="4"/>
  <c r="Z11" i="4" s="1"/>
  <c r="P11" i="4"/>
  <c r="Y11" i="4" s="1"/>
  <c r="O11" i="4"/>
  <c r="X11" i="4" s="1"/>
  <c r="N11" i="4"/>
  <c r="W11" i="4" s="1"/>
  <c r="M11" i="4"/>
  <c r="V11" i="4" s="1"/>
  <c r="L11" i="4"/>
  <c r="U11" i="4" s="1"/>
  <c r="K11" i="4"/>
  <c r="T11" i="4" s="1"/>
  <c r="U10" i="4"/>
  <c r="S10" i="4"/>
  <c r="AB10" i="4" s="1"/>
  <c r="R10" i="4"/>
  <c r="AA10" i="4" s="1"/>
  <c r="Q10" i="4"/>
  <c r="Z10" i="4" s="1"/>
  <c r="P10" i="4"/>
  <c r="Y10" i="4" s="1"/>
  <c r="O10" i="4"/>
  <c r="X10" i="4" s="1"/>
  <c r="N10" i="4"/>
  <c r="W10" i="4" s="1"/>
  <c r="M10" i="4"/>
  <c r="V10" i="4" s="1"/>
  <c r="L10" i="4"/>
  <c r="K10" i="4"/>
  <c r="T10" i="4" s="1"/>
  <c r="W9" i="4"/>
  <c r="S9" i="4"/>
  <c r="AB9" i="4" s="1"/>
  <c r="R9" i="4"/>
  <c r="AA9" i="4" s="1"/>
  <c r="Q9" i="4"/>
  <c r="Z9" i="4" s="1"/>
  <c r="P9" i="4"/>
  <c r="Y9" i="4" s="1"/>
  <c r="O9" i="4"/>
  <c r="X9" i="4" s="1"/>
  <c r="N9" i="4"/>
  <c r="M9" i="4"/>
  <c r="V9" i="4" s="1"/>
  <c r="L9" i="4"/>
  <c r="U9" i="4" s="1"/>
  <c r="K9" i="4"/>
  <c r="T9" i="4" s="1"/>
  <c r="Y8" i="4"/>
  <c r="S8" i="4"/>
  <c r="AB8" i="4" s="1"/>
  <c r="R8" i="4"/>
  <c r="AA8" i="4" s="1"/>
  <c r="Q8" i="4"/>
  <c r="Z8" i="4" s="1"/>
  <c r="P8" i="4"/>
  <c r="O8" i="4"/>
  <c r="X8" i="4" s="1"/>
  <c r="N8" i="4"/>
  <c r="W8" i="4" s="1"/>
  <c r="M8" i="4"/>
  <c r="V8" i="4" s="1"/>
  <c r="L8" i="4"/>
  <c r="U8" i="4" s="1"/>
  <c r="K8" i="4"/>
  <c r="T8" i="4" s="1"/>
  <c r="AA7" i="4"/>
  <c r="S7" i="4"/>
  <c r="AB7" i="4" s="1"/>
  <c r="R7" i="4"/>
  <c r="Q7" i="4"/>
  <c r="Z7" i="4" s="1"/>
  <c r="P7" i="4"/>
  <c r="Y7" i="4" s="1"/>
  <c r="O7" i="4"/>
  <c r="X7" i="4" s="1"/>
  <c r="N7" i="4"/>
  <c r="W7" i="4" s="1"/>
  <c r="M7" i="4"/>
  <c r="V7" i="4" s="1"/>
  <c r="L7" i="4"/>
  <c r="U7" i="4" s="1"/>
  <c r="K7" i="4"/>
  <c r="T7" i="4" s="1"/>
  <c r="U6" i="4"/>
  <c r="S6" i="4"/>
  <c r="AB6" i="4" s="1"/>
  <c r="R6" i="4"/>
  <c r="AA6" i="4" s="1"/>
  <c r="Q6" i="4"/>
  <c r="Z6" i="4" s="1"/>
  <c r="P6" i="4"/>
  <c r="Y6" i="4" s="1"/>
  <c r="O6" i="4"/>
  <c r="X6" i="4" s="1"/>
  <c r="N6" i="4"/>
  <c r="W6" i="4" s="1"/>
  <c r="M6" i="4"/>
  <c r="V6" i="4" s="1"/>
  <c r="L6" i="4"/>
  <c r="K6" i="4"/>
  <c r="T6" i="4" s="1"/>
  <c r="W5" i="4"/>
  <c r="S5" i="4"/>
  <c r="AB5" i="4" s="1"/>
  <c r="R5" i="4"/>
  <c r="AA5" i="4" s="1"/>
  <c r="Q5" i="4"/>
  <c r="Z5" i="4" s="1"/>
  <c r="P5" i="4"/>
  <c r="Y5" i="4" s="1"/>
  <c r="O5" i="4"/>
  <c r="X5" i="4" s="1"/>
  <c r="N5" i="4"/>
  <c r="M5" i="4"/>
  <c r="V5" i="4" s="1"/>
  <c r="L5" i="4"/>
  <c r="U5" i="4" s="1"/>
  <c r="K5" i="4"/>
  <c r="T5" i="4" s="1"/>
  <c r="Y4" i="4"/>
  <c r="S4" i="4"/>
  <c r="AB4" i="4" s="1"/>
  <c r="R4" i="4"/>
  <c r="AA4" i="4" s="1"/>
  <c r="Q4" i="4"/>
  <c r="Z4" i="4" s="1"/>
  <c r="Z30" i="4" s="1"/>
  <c r="P4" i="4"/>
  <c r="O4" i="4"/>
  <c r="X4" i="4" s="1"/>
  <c r="N4" i="4"/>
  <c r="W4" i="4" s="1"/>
  <c r="M4" i="4"/>
  <c r="V4" i="4" s="1"/>
  <c r="L4" i="4"/>
  <c r="U4" i="4" s="1"/>
  <c r="K4" i="4"/>
  <c r="T4" i="4" s="1"/>
  <c r="AB3" i="4"/>
  <c r="AB30" i="4" s="1"/>
  <c r="AA3" i="4"/>
  <c r="AA30" i="4" s="1"/>
  <c r="Z3" i="4"/>
  <c r="Y3" i="4"/>
  <c r="X3" i="4"/>
  <c r="W3" i="4"/>
  <c r="V3" i="4"/>
  <c r="U3" i="4"/>
  <c r="T3" i="4"/>
  <c r="T30" i="4" s="1"/>
  <c r="Z29" i="3"/>
  <c r="Y29" i="3"/>
  <c r="W29" i="3"/>
  <c r="S29" i="3"/>
  <c r="AB29" i="3" s="1"/>
  <c r="R29" i="3"/>
  <c r="AA29" i="3" s="1"/>
  <c r="Q29" i="3"/>
  <c r="P29" i="3"/>
  <c r="O29" i="3"/>
  <c r="X29" i="3" s="1"/>
  <c r="N29" i="3"/>
  <c r="M29" i="3"/>
  <c r="V29" i="3" s="1"/>
  <c r="L29" i="3"/>
  <c r="U29" i="3" s="1"/>
  <c r="K29" i="3"/>
  <c r="T29" i="3" s="1"/>
  <c r="AB28" i="3"/>
  <c r="Y28" i="3"/>
  <c r="S28" i="3"/>
  <c r="R28" i="3"/>
  <c r="AA28" i="3" s="1"/>
  <c r="Q28" i="3"/>
  <c r="Z28" i="3" s="1"/>
  <c r="P28" i="3"/>
  <c r="O28" i="3"/>
  <c r="X28" i="3" s="1"/>
  <c r="N28" i="3"/>
  <c r="W28" i="3" s="1"/>
  <c r="M28" i="3"/>
  <c r="V28" i="3" s="1"/>
  <c r="L28" i="3"/>
  <c r="U28" i="3" s="1"/>
  <c r="K28" i="3"/>
  <c r="T28" i="3" s="1"/>
  <c r="AB27" i="3"/>
  <c r="AA27" i="3"/>
  <c r="T27" i="3"/>
  <c r="S27" i="3"/>
  <c r="R27" i="3"/>
  <c r="Q27" i="3"/>
  <c r="Z27" i="3" s="1"/>
  <c r="P27" i="3"/>
  <c r="Y27" i="3" s="1"/>
  <c r="O27" i="3"/>
  <c r="X27" i="3" s="1"/>
  <c r="N27" i="3"/>
  <c r="W27" i="3" s="1"/>
  <c r="M27" i="3"/>
  <c r="V27" i="3" s="1"/>
  <c r="L27" i="3"/>
  <c r="U27" i="3" s="1"/>
  <c r="K27" i="3"/>
  <c r="U26" i="3"/>
  <c r="S26" i="3"/>
  <c r="AB26" i="3" s="1"/>
  <c r="R26" i="3"/>
  <c r="AA26" i="3" s="1"/>
  <c r="Q26" i="3"/>
  <c r="Z26" i="3" s="1"/>
  <c r="P26" i="3"/>
  <c r="Y26" i="3" s="1"/>
  <c r="O26" i="3"/>
  <c r="X26" i="3" s="1"/>
  <c r="N26" i="3"/>
  <c r="W26" i="3" s="1"/>
  <c r="M26" i="3"/>
  <c r="V26" i="3" s="1"/>
  <c r="L26" i="3"/>
  <c r="K26" i="3"/>
  <c r="T26" i="3" s="1"/>
  <c r="AA25" i="3"/>
  <c r="X25" i="3"/>
  <c r="W25" i="3"/>
  <c r="S25" i="3"/>
  <c r="AB25" i="3" s="1"/>
  <c r="R25" i="3"/>
  <c r="Q25" i="3"/>
  <c r="Z25" i="3" s="1"/>
  <c r="P25" i="3"/>
  <c r="Y25" i="3" s="1"/>
  <c r="O25" i="3"/>
  <c r="N25" i="3"/>
  <c r="M25" i="3"/>
  <c r="V25" i="3" s="1"/>
  <c r="L25" i="3"/>
  <c r="U25" i="3" s="1"/>
  <c r="K25" i="3"/>
  <c r="T25" i="3" s="1"/>
  <c r="AA24" i="3"/>
  <c r="Z24" i="3"/>
  <c r="Y24" i="3"/>
  <c r="S24" i="3"/>
  <c r="AB24" i="3" s="1"/>
  <c r="R24" i="3"/>
  <c r="Q24" i="3"/>
  <c r="P24" i="3"/>
  <c r="O24" i="3"/>
  <c r="X24" i="3" s="1"/>
  <c r="N24" i="3"/>
  <c r="W24" i="3" s="1"/>
  <c r="M24" i="3"/>
  <c r="V24" i="3" s="1"/>
  <c r="L24" i="3"/>
  <c r="U24" i="3" s="1"/>
  <c r="K24" i="3"/>
  <c r="T24" i="3" s="1"/>
  <c r="AA23" i="3"/>
  <c r="S23" i="3"/>
  <c r="AB23" i="3" s="1"/>
  <c r="R23" i="3"/>
  <c r="Q23" i="3"/>
  <c r="Z23" i="3" s="1"/>
  <c r="P23" i="3"/>
  <c r="Y23" i="3" s="1"/>
  <c r="O23" i="3"/>
  <c r="X23" i="3" s="1"/>
  <c r="N23" i="3"/>
  <c r="W23" i="3" s="1"/>
  <c r="M23" i="3"/>
  <c r="V23" i="3" s="1"/>
  <c r="L23" i="3"/>
  <c r="U23" i="3" s="1"/>
  <c r="K23" i="3"/>
  <c r="T23" i="3" s="1"/>
  <c r="U22" i="3"/>
  <c r="S22" i="3"/>
  <c r="AB22" i="3" s="1"/>
  <c r="R22" i="3"/>
  <c r="AA22" i="3" s="1"/>
  <c r="Q22" i="3"/>
  <c r="Z22" i="3" s="1"/>
  <c r="P22" i="3"/>
  <c r="Y22" i="3" s="1"/>
  <c r="O22" i="3"/>
  <c r="X22" i="3" s="1"/>
  <c r="N22" i="3"/>
  <c r="W22" i="3" s="1"/>
  <c r="M22" i="3"/>
  <c r="V22" i="3" s="1"/>
  <c r="L22" i="3"/>
  <c r="K22" i="3"/>
  <c r="T22" i="3" s="1"/>
  <c r="AA21" i="3"/>
  <c r="Z21" i="3"/>
  <c r="Y21" i="3"/>
  <c r="W21" i="3"/>
  <c r="S21" i="3"/>
  <c r="AB21" i="3" s="1"/>
  <c r="R21" i="3"/>
  <c r="Q21" i="3"/>
  <c r="P21" i="3"/>
  <c r="O21" i="3"/>
  <c r="X21" i="3" s="1"/>
  <c r="N21" i="3"/>
  <c r="M21" i="3"/>
  <c r="V21" i="3" s="1"/>
  <c r="L21" i="3"/>
  <c r="U21" i="3" s="1"/>
  <c r="K21" i="3"/>
  <c r="T21" i="3" s="1"/>
  <c r="AB20" i="3"/>
  <c r="AA20" i="3"/>
  <c r="Z20" i="3"/>
  <c r="Y20" i="3"/>
  <c r="U20" i="3"/>
  <c r="S20" i="3"/>
  <c r="R20" i="3"/>
  <c r="Q20" i="3"/>
  <c r="P20" i="3"/>
  <c r="O20" i="3"/>
  <c r="X20" i="3" s="1"/>
  <c r="N20" i="3"/>
  <c r="W20" i="3" s="1"/>
  <c r="M20" i="3"/>
  <c r="V20" i="3" s="1"/>
  <c r="L20" i="3"/>
  <c r="K20" i="3"/>
  <c r="T20" i="3" s="1"/>
  <c r="AB19" i="3"/>
  <c r="AA19" i="3"/>
  <c r="T19" i="3"/>
  <c r="S19" i="3"/>
  <c r="R19" i="3"/>
  <c r="Q19" i="3"/>
  <c r="Z19" i="3" s="1"/>
  <c r="P19" i="3"/>
  <c r="Y19" i="3" s="1"/>
  <c r="O19" i="3"/>
  <c r="X19" i="3" s="1"/>
  <c r="N19" i="3"/>
  <c r="W19" i="3" s="1"/>
  <c r="M19" i="3"/>
  <c r="V19" i="3" s="1"/>
  <c r="L19" i="3"/>
  <c r="U19" i="3" s="1"/>
  <c r="K19" i="3"/>
  <c r="U18" i="3"/>
  <c r="S18" i="3"/>
  <c r="AB18" i="3" s="1"/>
  <c r="R18" i="3"/>
  <c r="AA18" i="3" s="1"/>
  <c r="Q18" i="3"/>
  <c r="Z18" i="3" s="1"/>
  <c r="P18" i="3"/>
  <c r="Y18" i="3" s="1"/>
  <c r="O18" i="3"/>
  <c r="X18" i="3" s="1"/>
  <c r="N18" i="3"/>
  <c r="W18" i="3" s="1"/>
  <c r="M18" i="3"/>
  <c r="V18" i="3" s="1"/>
  <c r="L18" i="3"/>
  <c r="K18" i="3"/>
  <c r="T18" i="3" s="1"/>
  <c r="AA17" i="3"/>
  <c r="X17" i="3"/>
  <c r="W17" i="3"/>
  <c r="S17" i="3"/>
  <c r="AB17" i="3" s="1"/>
  <c r="R17" i="3"/>
  <c r="Q17" i="3"/>
  <c r="Z17" i="3" s="1"/>
  <c r="P17" i="3"/>
  <c r="Y17" i="3" s="1"/>
  <c r="O17" i="3"/>
  <c r="N17" i="3"/>
  <c r="M17" i="3"/>
  <c r="V17" i="3" s="1"/>
  <c r="L17" i="3"/>
  <c r="U17" i="3" s="1"/>
  <c r="K17" i="3"/>
  <c r="T17" i="3" s="1"/>
  <c r="AB16" i="3"/>
  <c r="AA16" i="3"/>
  <c r="Z16" i="3"/>
  <c r="Y16" i="3"/>
  <c r="T16" i="3"/>
  <c r="S16" i="3"/>
  <c r="R16" i="3"/>
  <c r="Q16" i="3"/>
  <c r="P16" i="3"/>
  <c r="O16" i="3"/>
  <c r="X16" i="3" s="1"/>
  <c r="N16" i="3"/>
  <c r="W16" i="3" s="1"/>
  <c r="M16" i="3"/>
  <c r="V16" i="3" s="1"/>
  <c r="L16" i="3"/>
  <c r="U16" i="3" s="1"/>
  <c r="K16" i="3"/>
  <c r="AB15" i="3"/>
  <c r="AA15" i="3"/>
  <c r="V15" i="3"/>
  <c r="S15" i="3"/>
  <c r="R15" i="3"/>
  <c r="Q15" i="3"/>
  <c r="Z15" i="3" s="1"/>
  <c r="P15" i="3"/>
  <c r="Y15" i="3" s="1"/>
  <c r="O15" i="3"/>
  <c r="X15" i="3" s="1"/>
  <c r="N15" i="3"/>
  <c r="W15" i="3" s="1"/>
  <c r="M15" i="3"/>
  <c r="L15" i="3"/>
  <c r="U15" i="3" s="1"/>
  <c r="K15" i="3"/>
  <c r="T15" i="3" s="1"/>
  <c r="V14" i="3"/>
  <c r="U14" i="3"/>
  <c r="S14" i="3"/>
  <c r="AB14" i="3" s="1"/>
  <c r="R14" i="3"/>
  <c r="AA14" i="3" s="1"/>
  <c r="Q14" i="3"/>
  <c r="Z14" i="3" s="1"/>
  <c r="P14" i="3"/>
  <c r="Y14" i="3" s="1"/>
  <c r="O14" i="3"/>
  <c r="X14" i="3" s="1"/>
  <c r="N14" i="3"/>
  <c r="W14" i="3" s="1"/>
  <c r="M14" i="3"/>
  <c r="L14" i="3"/>
  <c r="K14" i="3"/>
  <c r="T14" i="3" s="1"/>
  <c r="Z13" i="3"/>
  <c r="Y13" i="3"/>
  <c r="X13" i="3"/>
  <c r="W13" i="3"/>
  <c r="S13" i="3"/>
  <c r="AB13" i="3" s="1"/>
  <c r="R13" i="3"/>
  <c r="AA13" i="3" s="1"/>
  <c r="Q13" i="3"/>
  <c r="P13" i="3"/>
  <c r="O13" i="3"/>
  <c r="N13" i="3"/>
  <c r="M13" i="3"/>
  <c r="V13" i="3" s="1"/>
  <c r="L13" i="3"/>
  <c r="U13" i="3" s="1"/>
  <c r="K13" i="3"/>
  <c r="T13" i="3" s="1"/>
  <c r="AB12" i="3"/>
  <c r="Y12" i="3"/>
  <c r="S12" i="3"/>
  <c r="R12" i="3"/>
  <c r="AA12" i="3" s="1"/>
  <c r="Q12" i="3"/>
  <c r="Z12" i="3" s="1"/>
  <c r="P12" i="3"/>
  <c r="O12" i="3"/>
  <c r="X12" i="3" s="1"/>
  <c r="N12" i="3"/>
  <c r="W12" i="3" s="1"/>
  <c r="M12" i="3"/>
  <c r="V12" i="3" s="1"/>
  <c r="L12" i="3"/>
  <c r="U12" i="3" s="1"/>
  <c r="K12" i="3"/>
  <c r="T12" i="3" s="1"/>
  <c r="AB11" i="3"/>
  <c r="AA11" i="3"/>
  <c r="S11" i="3"/>
  <c r="R11" i="3"/>
  <c r="Q11" i="3"/>
  <c r="Z11" i="3" s="1"/>
  <c r="P11" i="3"/>
  <c r="Y11" i="3" s="1"/>
  <c r="O11" i="3"/>
  <c r="X11" i="3" s="1"/>
  <c r="N11" i="3"/>
  <c r="W11" i="3" s="1"/>
  <c r="M11" i="3"/>
  <c r="V11" i="3" s="1"/>
  <c r="L11" i="3"/>
  <c r="U11" i="3" s="1"/>
  <c r="K11" i="3"/>
  <c r="T11" i="3" s="1"/>
  <c r="U10" i="3"/>
  <c r="S10" i="3"/>
  <c r="AB10" i="3" s="1"/>
  <c r="R10" i="3"/>
  <c r="AA10" i="3" s="1"/>
  <c r="Q10" i="3"/>
  <c r="Z10" i="3" s="1"/>
  <c r="P10" i="3"/>
  <c r="Y10" i="3" s="1"/>
  <c r="O10" i="3"/>
  <c r="X10" i="3" s="1"/>
  <c r="N10" i="3"/>
  <c r="W10" i="3" s="1"/>
  <c r="M10" i="3"/>
  <c r="V10" i="3" s="1"/>
  <c r="L10" i="3"/>
  <c r="K10" i="3"/>
  <c r="T10" i="3" s="1"/>
  <c r="AB9" i="3"/>
  <c r="Z9" i="3"/>
  <c r="Y9" i="3"/>
  <c r="W9" i="3"/>
  <c r="S9" i="3"/>
  <c r="R9" i="3"/>
  <c r="AA9" i="3" s="1"/>
  <c r="Q9" i="3"/>
  <c r="P9" i="3"/>
  <c r="O9" i="3"/>
  <c r="X9" i="3" s="1"/>
  <c r="N9" i="3"/>
  <c r="M9" i="3"/>
  <c r="V9" i="3" s="1"/>
  <c r="L9" i="3"/>
  <c r="U9" i="3" s="1"/>
  <c r="K9" i="3"/>
  <c r="T9" i="3" s="1"/>
  <c r="AB8" i="3"/>
  <c r="Z8" i="3"/>
  <c r="Y8" i="3"/>
  <c r="S8" i="3"/>
  <c r="R8" i="3"/>
  <c r="AA8" i="3" s="1"/>
  <c r="Q8" i="3"/>
  <c r="P8" i="3"/>
  <c r="O8" i="3"/>
  <c r="X8" i="3" s="1"/>
  <c r="N8" i="3"/>
  <c r="W8" i="3" s="1"/>
  <c r="M8" i="3"/>
  <c r="V8" i="3" s="1"/>
  <c r="L8" i="3"/>
  <c r="U8" i="3" s="1"/>
  <c r="K8" i="3"/>
  <c r="T8" i="3" s="1"/>
  <c r="AB7" i="3"/>
  <c r="AA7" i="3"/>
  <c r="W7" i="3"/>
  <c r="S7" i="3"/>
  <c r="R7" i="3"/>
  <c r="Q7" i="3"/>
  <c r="Z7" i="3" s="1"/>
  <c r="P7" i="3"/>
  <c r="Y7" i="3" s="1"/>
  <c r="O7" i="3"/>
  <c r="X7" i="3" s="1"/>
  <c r="N7" i="3"/>
  <c r="M7" i="3"/>
  <c r="V7" i="3" s="1"/>
  <c r="L7" i="3"/>
  <c r="U7" i="3" s="1"/>
  <c r="K7" i="3"/>
  <c r="T7" i="3" s="1"/>
  <c r="Z6" i="3"/>
  <c r="W6" i="3"/>
  <c r="U6" i="3"/>
  <c r="S6" i="3"/>
  <c r="AB6" i="3" s="1"/>
  <c r="R6" i="3"/>
  <c r="AA6" i="3" s="1"/>
  <c r="Q6" i="3"/>
  <c r="P6" i="3"/>
  <c r="Y6" i="3" s="1"/>
  <c r="O6" i="3"/>
  <c r="X6" i="3" s="1"/>
  <c r="N6" i="3"/>
  <c r="M6" i="3"/>
  <c r="V6" i="3" s="1"/>
  <c r="L6" i="3"/>
  <c r="K6" i="3"/>
  <c r="T6" i="3" s="1"/>
  <c r="AB5" i="3"/>
  <c r="AA5" i="3"/>
  <c r="Y5" i="3"/>
  <c r="X5" i="3"/>
  <c r="W5" i="3"/>
  <c r="S5" i="3"/>
  <c r="R5" i="3"/>
  <c r="Q5" i="3"/>
  <c r="Z5" i="3" s="1"/>
  <c r="P5" i="3"/>
  <c r="O5" i="3"/>
  <c r="N5" i="3"/>
  <c r="M5" i="3"/>
  <c r="V5" i="3" s="1"/>
  <c r="L5" i="3"/>
  <c r="U5" i="3" s="1"/>
  <c r="K5" i="3"/>
  <c r="T5" i="3" s="1"/>
  <c r="AB4" i="3"/>
  <c r="AA4" i="3"/>
  <c r="Y4" i="3"/>
  <c r="V4" i="3"/>
  <c r="S4" i="3"/>
  <c r="R4" i="3"/>
  <c r="Q4" i="3"/>
  <c r="Z4" i="3" s="1"/>
  <c r="P4" i="3"/>
  <c r="O4" i="3"/>
  <c r="X4" i="3" s="1"/>
  <c r="N4" i="3"/>
  <c r="W4" i="3" s="1"/>
  <c r="M4" i="3"/>
  <c r="L4" i="3"/>
  <c r="U4" i="3" s="1"/>
  <c r="K4" i="3"/>
  <c r="T4" i="3" s="1"/>
  <c r="AB3" i="3"/>
  <c r="AA3" i="3"/>
  <c r="Z3" i="3"/>
  <c r="Y3" i="3"/>
  <c r="X3" i="3"/>
  <c r="W3" i="3"/>
  <c r="V3" i="3"/>
  <c r="U3" i="3"/>
  <c r="T3" i="3"/>
  <c r="T31" i="2"/>
  <c r="AB30" i="2"/>
  <c r="U30" i="2"/>
  <c r="V30" i="2"/>
  <c r="W30" i="2"/>
  <c r="X30" i="2"/>
  <c r="Y30" i="2"/>
  <c r="Z30" i="2"/>
  <c r="AA30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" i="2"/>
  <c r="T30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11" i="2"/>
  <c r="M11" i="2"/>
  <c r="N11" i="2"/>
  <c r="O11" i="2"/>
  <c r="P11" i="2"/>
  <c r="L12" i="2"/>
  <c r="M12" i="2"/>
  <c r="N12" i="2"/>
  <c r="O12" i="2"/>
  <c r="P12" i="2"/>
  <c r="L13" i="2"/>
  <c r="M13" i="2"/>
  <c r="N13" i="2"/>
  <c r="O13" i="2"/>
  <c r="P13" i="2"/>
  <c r="L14" i="2"/>
  <c r="M14" i="2"/>
  <c r="N14" i="2"/>
  <c r="O14" i="2"/>
  <c r="P14" i="2"/>
  <c r="L15" i="2"/>
  <c r="M15" i="2"/>
  <c r="N15" i="2"/>
  <c r="O15" i="2"/>
  <c r="P15" i="2"/>
  <c r="L16" i="2"/>
  <c r="M16" i="2"/>
  <c r="N16" i="2"/>
  <c r="O16" i="2"/>
  <c r="P16" i="2"/>
  <c r="L17" i="2"/>
  <c r="M17" i="2"/>
  <c r="N17" i="2"/>
  <c r="O17" i="2"/>
  <c r="P17" i="2"/>
  <c r="L18" i="2"/>
  <c r="M18" i="2"/>
  <c r="N18" i="2"/>
  <c r="O18" i="2"/>
  <c r="P18" i="2"/>
  <c r="L19" i="2"/>
  <c r="M19" i="2"/>
  <c r="N19" i="2"/>
  <c r="O19" i="2"/>
  <c r="P19" i="2"/>
  <c r="L20" i="2"/>
  <c r="M20" i="2"/>
  <c r="N20" i="2"/>
  <c r="O20" i="2"/>
  <c r="P20" i="2"/>
  <c r="L21" i="2"/>
  <c r="M21" i="2"/>
  <c r="N21" i="2"/>
  <c r="O21" i="2"/>
  <c r="P21" i="2"/>
  <c r="L22" i="2"/>
  <c r="M22" i="2"/>
  <c r="N22" i="2"/>
  <c r="O22" i="2"/>
  <c r="P22" i="2"/>
  <c r="L23" i="2"/>
  <c r="M23" i="2"/>
  <c r="N23" i="2"/>
  <c r="O23" i="2"/>
  <c r="P23" i="2"/>
  <c r="L24" i="2"/>
  <c r="M24" i="2"/>
  <c r="N24" i="2"/>
  <c r="O24" i="2"/>
  <c r="P24" i="2"/>
  <c r="L25" i="2"/>
  <c r="M25" i="2"/>
  <c r="N25" i="2"/>
  <c r="O25" i="2"/>
  <c r="P25" i="2"/>
  <c r="L26" i="2"/>
  <c r="M26" i="2"/>
  <c r="N26" i="2"/>
  <c r="O26" i="2"/>
  <c r="P26" i="2"/>
  <c r="L27" i="2"/>
  <c r="M27" i="2"/>
  <c r="N27" i="2"/>
  <c r="O27" i="2"/>
  <c r="P27" i="2"/>
  <c r="L28" i="2"/>
  <c r="M28" i="2"/>
  <c r="N28" i="2"/>
  <c r="O28" i="2"/>
  <c r="P28" i="2"/>
  <c r="L29" i="2"/>
  <c r="M29" i="2"/>
  <c r="N29" i="2"/>
  <c r="O29" i="2"/>
  <c r="P29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4" i="2"/>
  <c r="E10" i="8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AA30" i="7" l="1"/>
  <c r="Z30" i="7"/>
  <c r="T30" i="7"/>
  <c r="AB30" i="7"/>
  <c r="U30" i="7"/>
  <c r="Y30" i="7"/>
  <c r="V30" i="7"/>
  <c r="W30" i="7"/>
  <c r="W30" i="6"/>
  <c r="V30" i="6"/>
  <c r="T31" i="6" s="1"/>
  <c r="Y30" i="6"/>
  <c r="X30" i="6"/>
  <c r="V30" i="5"/>
  <c r="X30" i="5"/>
  <c r="Y30" i="5"/>
  <c r="AA30" i="5"/>
  <c r="T30" i="5"/>
  <c r="AB30" i="5"/>
  <c r="U30" i="5"/>
  <c r="Z30" i="8"/>
  <c r="V30" i="8"/>
  <c r="Y30" i="8"/>
  <c r="W30" i="8"/>
  <c r="X30" i="8"/>
  <c r="AA30" i="8"/>
  <c r="T30" i="8"/>
  <c r="AB30" i="8"/>
  <c r="U30" i="8"/>
  <c r="U30" i="4"/>
  <c r="T31" i="4" s="1"/>
  <c r="Y30" i="4"/>
  <c r="V30" i="4"/>
  <c r="W30" i="4"/>
  <c r="X30" i="4"/>
  <c r="Z30" i="3"/>
  <c r="V30" i="3"/>
  <c r="AA30" i="3"/>
  <c r="X30" i="3"/>
  <c r="T30" i="3"/>
  <c r="AB30" i="3"/>
  <c r="Y30" i="3"/>
  <c r="U30" i="3"/>
  <c r="W30" i="3"/>
  <c r="E10" i="5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10" i="6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T31" i="7" l="1"/>
  <c r="T31" i="5"/>
  <c r="T31" i="8"/>
  <c r="T31" i="3"/>
</calcChain>
</file>

<file path=xl/sharedStrings.xml><?xml version="1.0" encoding="utf-8"?>
<sst xmlns="http://schemas.openxmlformats.org/spreadsheetml/2006/main" count="272" uniqueCount="24">
  <si>
    <t>Year</t>
  </si>
  <si>
    <t>Nuclear</t>
  </si>
  <si>
    <t>Offshore Wind</t>
  </si>
  <si>
    <t>Hydropower</t>
  </si>
  <si>
    <t>Biomass</t>
  </si>
  <si>
    <t>Onshore Wind</t>
  </si>
  <si>
    <t>Solar</t>
  </si>
  <si>
    <t>SMR</t>
  </si>
  <si>
    <t>Imports QC</t>
  </si>
  <si>
    <t>Imports NYISO</t>
  </si>
  <si>
    <t>Imports NBSO</t>
  </si>
  <si>
    <t>Storage</t>
  </si>
  <si>
    <t>New NG</t>
  </si>
  <si>
    <t>New capacity</t>
  </si>
  <si>
    <t>Cumsum</t>
  </si>
  <si>
    <t>Total Jobs</t>
  </si>
  <si>
    <t>Total</t>
  </si>
  <si>
    <t>Sum</t>
  </si>
  <si>
    <t>Pathway</t>
  </si>
  <si>
    <t>Old fossil</t>
  </si>
  <si>
    <t>B1</t>
  </si>
  <si>
    <t>Mostly Coal Retirements</t>
  </si>
  <si>
    <t>Operational Job loss</t>
  </si>
  <si>
    <t>Sum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</si>
</sst>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Lucida Grand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88BE1-C73B-1A47-86DC-939F97FFA280}">
  <dimension ref="A1:E31"/>
  <sheetViews>
    <sheetView tabSelected="1" workbookViewId="0">
      <selection activeCell="M23" sqref="M23"/>
    </sheetView>
  </sheetViews>
  <sheetFormatPr baseColWidth="10" defaultRowHeight="16" x14ac:dyDescent="0.2"/>
  <cols>
    <col min="4" max="4" width="22.5" customWidth="1"/>
  </cols>
  <sheetData>
    <row r="1" spans="1:5" x14ac:dyDescent="0.2">
      <c r="A1" t="s">
        <v>0</v>
      </c>
      <c r="B1" t="s">
        <v>18</v>
      </c>
      <c r="C1" t="s">
        <v>19</v>
      </c>
      <c r="D1" t="s">
        <v>21</v>
      </c>
      <c r="E1" t="s">
        <v>22</v>
      </c>
    </row>
    <row r="2" spans="1:5" x14ac:dyDescent="0.2">
      <c r="A2">
        <v>2024</v>
      </c>
      <c r="B2" t="s">
        <v>20</v>
      </c>
      <c r="C2">
        <v>23377.599999999999</v>
      </c>
      <c r="D2">
        <v>0</v>
      </c>
      <c r="E2">
        <f>D2*0.41</f>
        <v>0</v>
      </c>
    </row>
    <row r="3" spans="1:5" x14ac:dyDescent="0.2">
      <c r="A3">
        <v>2025</v>
      </c>
      <c r="B3" t="s">
        <v>20</v>
      </c>
      <c r="C3">
        <v>23377.599999999999</v>
      </c>
      <c r="D3">
        <f>C2-C3</f>
        <v>0</v>
      </c>
      <c r="E3">
        <f t="shared" ref="E3:E28" si="0">D3*0.41</f>
        <v>0</v>
      </c>
    </row>
    <row r="4" spans="1:5" x14ac:dyDescent="0.2">
      <c r="A4">
        <v>2026</v>
      </c>
      <c r="B4" t="s">
        <v>20</v>
      </c>
      <c r="C4">
        <v>23087.599999999999</v>
      </c>
      <c r="D4">
        <f t="shared" ref="D4:D28" si="1">C3-C4</f>
        <v>290</v>
      </c>
      <c r="E4">
        <f t="shared" si="0"/>
        <v>118.89999999999999</v>
      </c>
    </row>
    <row r="5" spans="1:5" x14ac:dyDescent="0.2">
      <c r="A5">
        <v>2027</v>
      </c>
      <c r="B5" t="s">
        <v>20</v>
      </c>
      <c r="C5">
        <v>22550.5</v>
      </c>
      <c r="D5">
        <f t="shared" si="1"/>
        <v>537.09999999999854</v>
      </c>
      <c r="E5">
        <f t="shared" si="0"/>
        <v>220.21099999999939</v>
      </c>
    </row>
    <row r="6" spans="1:5" x14ac:dyDescent="0.2">
      <c r="A6">
        <v>2028</v>
      </c>
      <c r="B6" t="s">
        <v>20</v>
      </c>
      <c r="C6">
        <v>22416.9</v>
      </c>
      <c r="D6">
        <f t="shared" si="1"/>
        <v>133.59999999999854</v>
      </c>
      <c r="E6">
        <f t="shared" si="0"/>
        <v>54.775999999999399</v>
      </c>
    </row>
    <row r="7" spans="1:5" x14ac:dyDescent="0.2">
      <c r="A7">
        <v>2029</v>
      </c>
      <c r="B7" t="s">
        <v>20</v>
      </c>
      <c r="C7">
        <v>22002</v>
      </c>
      <c r="D7">
        <f t="shared" si="1"/>
        <v>414.90000000000146</v>
      </c>
      <c r="E7">
        <f t="shared" si="0"/>
        <v>170.10900000000058</v>
      </c>
    </row>
    <row r="8" spans="1:5" x14ac:dyDescent="0.2">
      <c r="A8">
        <v>2030</v>
      </c>
      <c r="B8" t="s">
        <v>20</v>
      </c>
      <c r="C8">
        <v>21528.5</v>
      </c>
      <c r="D8">
        <f t="shared" si="1"/>
        <v>473.5</v>
      </c>
      <c r="E8">
        <f t="shared" si="0"/>
        <v>194.13499999999999</v>
      </c>
    </row>
    <row r="9" spans="1:5" x14ac:dyDescent="0.2">
      <c r="A9">
        <v>2031</v>
      </c>
      <c r="B9" t="s">
        <v>20</v>
      </c>
      <c r="C9">
        <v>17249.3999999999</v>
      </c>
      <c r="D9">
        <f t="shared" si="1"/>
        <v>4279.1000000001004</v>
      </c>
      <c r="E9">
        <f t="shared" si="0"/>
        <v>1754.431000000041</v>
      </c>
    </row>
    <row r="10" spans="1:5" x14ac:dyDescent="0.2">
      <c r="A10">
        <v>2032</v>
      </c>
      <c r="B10" t="s">
        <v>20</v>
      </c>
      <c r="C10">
        <v>17249.3999999999</v>
      </c>
      <c r="D10">
        <f t="shared" si="1"/>
        <v>0</v>
      </c>
      <c r="E10">
        <f t="shared" si="0"/>
        <v>0</v>
      </c>
    </row>
    <row r="11" spans="1:5" x14ac:dyDescent="0.2">
      <c r="A11">
        <v>2033</v>
      </c>
      <c r="B11" t="s">
        <v>20</v>
      </c>
      <c r="C11">
        <v>17249.3999999999</v>
      </c>
      <c r="D11">
        <f t="shared" si="1"/>
        <v>0</v>
      </c>
      <c r="E11">
        <f t="shared" si="0"/>
        <v>0</v>
      </c>
    </row>
    <row r="12" spans="1:5" x14ac:dyDescent="0.2">
      <c r="A12">
        <v>2034</v>
      </c>
      <c r="B12" t="s">
        <v>20</v>
      </c>
      <c r="C12">
        <v>17249.3999999999</v>
      </c>
      <c r="D12">
        <f t="shared" si="1"/>
        <v>0</v>
      </c>
      <c r="E12">
        <f t="shared" si="0"/>
        <v>0</v>
      </c>
    </row>
    <row r="13" spans="1:5" x14ac:dyDescent="0.2">
      <c r="A13">
        <v>2035</v>
      </c>
      <c r="B13" t="s">
        <v>20</v>
      </c>
      <c r="C13">
        <v>17249.3999999999</v>
      </c>
      <c r="D13">
        <f t="shared" si="1"/>
        <v>0</v>
      </c>
      <c r="E13">
        <f t="shared" si="0"/>
        <v>0</v>
      </c>
    </row>
    <row r="14" spans="1:5" x14ac:dyDescent="0.2">
      <c r="A14">
        <v>2036</v>
      </c>
      <c r="B14" t="s">
        <v>20</v>
      </c>
      <c r="C14">
        <v>17249.3999999999</v>
      </c>
      <c r="D14">
        <f t="shared" si="1"/>
        <v>0</v>
      </c>
      <c r="E14">
        <f t="shared" si="0"/>
        <v>0</v>
      </c>
    </row>
    <row r="15" spans="1:5" x14ac:dyDescent="0.2">
      <c r="A15">
        <v>2037</v>
      </c>
      <c r="B15" t="s">
        <v>20</v>
      </c>
      <c r="C15">
        <v>17249.3999999999</v>
      </c>
      <c r="D15">
        <f t="shared" si="1"/>
        <v>0</v>
      </c>
      <c r="E15">
        <f t="shared" si="0"/>
        <v>0</v>
      </c>
    </row>
    <row r="16" spans="1:5" x14ac:dyDescent="0.2">
      <c r="A16">
        <v>2038</v>
      </c>
      <c r="B16" t="s">
        <v>20</v>
      </c>
      <c r="C16">
        <v>17229.400000000001</v>
      </c>
      <c r="D16">
        <f t="shared" si="1"/>
        <v>19.999999999898137</v>
      </c>
      <c r="E16">
        <f t="shared" si="0"/>
        <v>8.1999999999582354</v>
      </c>
    </row>
    <row r="17" spans="1:5" x14ac:dyDescent="0.2">
      <c r="A17">
        <v>2039</v>
      </c>
      <c r="B17" t="s">
        <v>20</v>
      </c>
      <c r="C17">
        <v>17229.400000000001</v>
      </c>
      <c r="D17">
        <f t="shared" si="1"/>
        <v>0</v>
      </c>
      <c r="E17">
        <f t="shared" si="0"/>
        <v>0</v>
      </c>
    </row>
    <row r="18" spans="1:5" x14ac:dyDescent="0.2">
      <c r="A18">
        <v>2040</v>
      </c>
      <c r="B18" t="s">
        <v>20</v>
      </c>
      <c r="C18">
        <v>17229.400000000001</v>
      </c>
      <c r="D18">
        <f t="shared" si="1"/>
        <v>0</v>
      </c>
      <c r="E18">
        <f t="shared" si="0"/>
        <v>0</v>
      </c>
    </row>
    <row r="19" spans="1:5" x14ac:dyDescent="0.2">
      <c r="A19">
        <v>2041</v>
      </c>
      <c r="B19" t="s">
        <v>20</v>
      </c>
      <c r="C19">
        <v>17210.8</v>
      </c>
      <c r="D19">
        <f t="shared" si="1"/>
        <v>18.600000000002183</v>
      </c>
      <c r="E19">
        <f t="shared" si="0"/>
        <v>7.6260000000008947</v>
      </c>
    </row>
    <row r="20" spans="1:5" x14ac:dyDescent="0.2">
      <c r="A20">
        <v>2042</v>
      </c>
      <c r="B20" t="s">
        <v>20</v>
      </c>
      <c r="C20">
        <v>17210.8</v>
      </c>
      <c r="D20">
        <f t="shared" si="1"/>
        <v>0</v>
      </c>
      <c r="E20">
        <f t="shared" si="0"/>
        <v>0</v>
      </c>
    </row>
    <row r="21" spans="1:5" x14ac:dyDescent="0.2">
      <c r="A21">
        <v>2043</v>
      </c>
      <c r="B21" t="s">
        <v>20</v>
      </c>
      <c r="C21">
        <v>17210.8</v>
      </c>
      <c r="D21">
        <f t="shared" si="1"/>
        <v>0</v>
      </c>
      <c r="E21">
        <f t="shared" si="0"/>
        <v>0</v>
      </c>
    </row>
    <row r="22" spans="1:5" x14ac:dyDescent="0.2">
      <c r="A22">
        <v>2044</v>
      </c>
      <c r="B22" t="s">
        <v>20</v>
      </c>
      <c r="C22">
        <v>17210.8</v>
      </c>
      <c r="D22">
        <f t="shared" si="1"/>
        <v>0</v>
      </c>
      <c r="E22">
        <f t="shared" si="0"/>
        <v>0</v>
      </c>
    </row>
    <row r="23" spans="1:5" x14ac:dyDescent="0.2">
      <c r="A23">
        <v>2045</v>
      </c>
      <c r="B23" t="s">
        <v>20</v>
      </c>
      <c r="C23">
        <v>17210.8</v>
      </c>
      <c r="D23">
        <f t="shared" si="1"/>
        <v>0</v>
      </c>
      <c r="E23">
        <f t="shared" si="0"/>
        <v>0</v>
      </c>
    </row>
    <row r="24" spans="1:5" x14ac:dyDescent="0.2">
      <c r="A24">
        <v>2046</v>
      </c>
      <c r="B24" t="s">
        <v>20</v>
      </c>
      <c r="C24">
        <v>16587.8</v>
      </c>
      <c r="D24">
        <f t="shared" si="1"/>
        <v>623</v>
      </c>
      <c r="E24">
        <f t="shared" si="0"/>
        <v>255.42999999999998</v>
      </c>
    </row>
    <row r="25" spans="1:5" x14ac:dyDescent="0.2">
      <c r="A25">
        <v>2047</v>
      </c>
      <c r="B25" t="s">
        <v>20</v>
      </c>
      <c r="C25">
        <v>15730.2</v>
      </c>
      <c r="D25">
        <f t="shared" si="1"/>
        <v>857.59999999999854</v>
      </c>
      <c r="E25">
        <f t="shared" si="0"/>
        <v>351.61599999999936</v>
      </c>
    </row>
    <row r="26" spans="1:5" x14ac:dyDescent="0.2">
      <c r="A26">
        <v>2048</v>
      </c>
      <c r="B26" t="s">
        <v>20</v>
      </c>
      <c r="C26">
        <v>15653.199999999901</v>
      </c>
      <c r="D26">
        <f t="shared" si="1"/>
        <v>77.000000000100044</v>
      </c>
      <c r="E26">
        <f t="shared" si="0"/>
        <v>31.570000000041016</v>
      </c>
    </row>
    <row r="27" spans="1:5" x14ac:dyDescent="0.2">
      <c r="A27">
        <v>2049</v>
      </c>
      <c r="B27" t="s">
        <v>20</v>
      </c>
      <c r="C27">
        <v>15403.9</v>
      </c>
      <c r="D27">
        <f t="shared" si="1"/>
        <v>249.29999999990105</v>
      </c>
      <c r="E27">
        <f t="shared" si="0"/>
        <v>102.21299999995942</v>
      </c>
    </row>
    <row r="28" spans="1:5" x14ac:dyDescent="0.2">
      <c r="A28">
        <v>2050</v>
      </c>
      <c r="B28" t="s">
        <v>20</v>
      </c>
      <c r="C28">
        <v>15403.9</v>
      </c>
      <c r="D28">
        <f t="shared" si="1"/>
        <v>0</v>
      </c>
      <c r="E28">
        <f t="shared" si="0"/>
        <v>0</v>
      </c>
    </row>
    <row r="29" spans="1:5" x14ac:dyDescent="0.2">
      <c r="D29" s="4" t="s">
        <v>16</v>
      </c>
      <c r="E29" s="4">
        <f>SUM(E2:E28)</f>
        <v>3269.2169999999996</v>
      </c>
    </row>
    <row r="30" spans="1:5" x14ac:dyDescent="0.2">
      <c r="D30" s="4" t="s">
        <v>23</v>
      </c>
      <c r="E30" s="4">
        <f>E29/1000000</f>
        <v>3.2692169999999996E-3</v>
      </c>
    </row>
    <row r="31" spans="1:5" x14ac:dyDescent="0.2">
      <c r="E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7115-997F-5141-9DC7-4BF02E329104}">
  <dimension ref="A1:M29"/>
  <sheetViews>
    <sheetView workbookViewId="0">
      <selection activeCell="J30" sqref="J30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3</v>
      </c>
      <c r="D1" t="s">
        <v>4</v>
      </c>
      <c r="E1" s="1" t="s">
        <v>6</v>
      </c>
      <c r="F1" s="1" t="s">
        <v>5</v>
      </c>
      <c r="G1" s="1" t="s">
        <v>2</v>
      </c>
      <c r="H1" s="1" t="s">
        <v>7</v>
      </c>
      <c r="I1" s="1" t="s">
        <v>12</v>
      </c>
      <c r="J1" s="1" t="s">
        <v>8</v>
      </c>
      <c r="K1" s="1" t="s">
        <v>10</v>
      </c>
      <c r="L1" s="1" t="s">
        <v>9</v>
      </c>
      <c r="M1" s="1" t="s">
        <v>11</v>
      </c>
    </row>
    <row r="2" spans="1:13" x14ac:dyDescent="0.2">
      <c r="A2">
        <v>2024</v>
      </c>
      <c r="B2">
        <v>3350</v>
      </c>
      <c r="C2">
        <v>900</v>
      </c>
      <c r="D2">
        <v>400</v>
      </c>
      <c r="E2" s="1">
        <v>9027</v>
      </c>
      <c r="F2" s="1">
        <v>3233</v>
      </c>
      <c r="G2" s="1">
        <v>974</v>
      </c>
      <c r="H2" s="1">
        <v>0</v>
      </c>
      <c r="I2" s="1">
        <v>0</v>
      </c>
      <c r="J2">
        <v>2125</v>
      </c>
      <c r="K2">
        <v>1050</v>
      </c>
      <c r="L2">
        <v>3200</v>
      </c>
      <c r="M2" s="1">
        <v>4199</v>
      </c>
    </row>
    <row r="3" spans="1:13" x14ac:dyDescent="0.2">
      <c r="A3">
        <v>2025</v>
      </c>
      <c r="B3">
        <v>3350</v>
      </c>
      <c r="C3">
        <v>900</v>
      </c>
      <c r="D3">
        <v>400</v>
      </c>
      <c r="E3" s="1">
        <v>9027</v>
      </c>
      <c r="F3" s="1">
        <v>3233</v>
      </c>
      <c r="G3" s="1">
        <v>974</v>
      </c>
      <c r="H3" s="1">
        <v>0</v>
      </c>
      <c r="I3" s="1">
        <v>0</v>
      </c>
      <c r="J3">
        <v>2125</v>
      </c>
      <c r="K3">
        <v>1050</v>
      </c>
      <c r="L3">
        <v>3200</v>
      </c>
      <c r="M3" s="1">
        <v>4199</v>
      </c>
    </row>
    <row r="4" spans="1:13" x14ac:dyDescent="0.2">
      <c r="A4">
        <v>2026</v>
      </c>
      <c r="B4">
        <v>3350</v>
      </c>
      <c r="C4">
        <v>900</v>
      </c>
      <c r="D4">
        <v>400</v>
      </c>
      <c r="E4" s="1">
        <v>9027</v>
      </c>
      <c r="F4" s="1">
        <v>3233</v>
      </c>
      <c r="G4" s="1">
        <v>974</v>
      </c>
      <c r="H4" s="1">
        <v>0</v>
      </c>
      <c r="I4" s="1">
        <v>0</v>
      </c>
      <c r="J4">
        <v>2125</v>
      </c>
      <c r="K4">
        <v>1050</v>
      </c>
      <c r="L4">
        <v>3200</v>
      </c>
      <c r="M4" s="1">
        <v>4199</v>
      </c>
    </row>
    <row r="5" spans="1:13" x14ac:dyDescent="0.2">
      <c r="A5">
        <v>2027</v>
      </c>
      <c r="B5">
        <v>3350</v>
      </c>
      <c r="C5">
        <v>900</v>
      </c>
      <c r="D5">
        <v>400</v>
      </c>
      <c r="E5" s="1">
        <v>9027</v>
      </c>
      <c r="F5" s="1">
        <v>3233</v>
      </c>
      <c r="G5" s="1">
        <v>974</v>
      </c>
      <c r="H5" s="1">
        <v>0</v>
      </c>
      <c r="I5" s="1">
        <v>0</v>
      </c>
      <c r="J5">
        <v>2125</v>
      </c>
      <c r="K5">
        <v>1050</v>
      </c>
      <c r="L5">
        <v>3200</v>
      </c>
      <c r="M5" s="1">
        <v>4199</v>
      </c>
    </row>
    <row r="6" spans="1:13" x14ac:dyDescent="0.2">
      <c r="A6">
        <v>2028</v>
      </c>
      <c r="B6">
        <v>3350</v>
      </c>
      <c r="C6">
        <v>900</v>
      </c>
      <c r="D6">
        <v>400</v>
      </c>
      <c r="E6" s="1">
        <v>9027</v>
      </c>
      <c r="F6" s="1">
        <v>3233</v>
      </c>
      <c r="G6" s="1">
        <v>974</v>
      </c>
      <c r="H6" s="1">
        <v>0</v>
      </c>
      <c r="I6" s="1">
        <v>0</v>
      </c>
      <c r="J6">
        <v>2125</v>
      </c>
      <c r="K6">
        <v>1050</v>
      </c>
      <c r="L6">
        <v>3200</v>
      </c>
      <c r="M6" s="1">
        <v>4199</v>
      </c>
    </row>
    <row r="7" spans="1:13" x14ac:dyDescent="0.2">
      <c r="A7">
        <v>2029</v>
      </c>
      <c r="B7">
        <v>3350</v>
      </c>
      <c r="C7">
        <v>900</v>
      </c>
      <c r="D7">
        <v>400</v>
      </c>
      <c r="E7" s="1">
        <v>9027</v>
      </c>
      <c r="F7" s="1">
        <v>3233</v>
      </c>
      <c r="G7" s="1">
        <v>974</v>
      </c>
      <c r="H7" s="1">
        <v>0</v>
      </c>
      <c r="I7" s="1">
        <v>0</v>
      </c>
      <c r="J7">
        <v>2125</v>
      </c>
      <c r="K7">
        <v>1050</v>
      </c>
      <c r="L7">
        <v>3200</v>
      </c>
      <c r="M7" s="1">
        <v>4199</v>
      </c>
    </row>
    <row r="8" spans="1:13" x14ac:dyDescent="0.2">
      <c r="A8">
        <v>2030</v>
      </c>
      <c r="B8">
        <v>3350</v>
      </c>
      <c r="C8">
        <v>900</v>
      </c>
      <c r="D8">
        <v>400</v>
      </c>
      <c r="E8" s="1">
        <v>9027</v>
      </c>
      <c r="F8" s="1">
        <v>3233</v>
      </c>
      <c r="G8" s="1">
        <v>974</v>
      </c>
      <c r="H8" s="1">
        <v>0</v>
      </c>
      <c r="I8" s="1">
        <v>0</v>
      </c>
      <c r="J8">
        <v>2125</v>
      </c>
      <c r="K8">
        <v>1050</v>
      </c>
      <c r="L8">
        <v>3200</v>
      </c>
      <c r="M8" s="1">
        <v>4199</v>
      </c>
    </row>
    <row r="9" spans="1:13" x14ac:dyDescent="0.2">
      <c r="A9">
        <v>2031</v>
      </c>
      <c r="B9">
        <v>3350</v>
      </c>
      <c r="C9">
        <v>900</v>
      </c>
      <c r="D9">
        <v>400</v>
      </c>
      <c r="E9" s="1">
        <v>9027</v>
      </c>
      <c r="F9" s="1">
        <v>3233</v>
      </c>
      <c r="G9" s="1">
        <v>974</v>
      </c>
      <c r="H9" s="1">
        <v>0</v>
      </c>
      <c r="I9" s="1">
        <v>0</v>
      </c>
      <c r="J9">
        <v>2125</v>
      </c>
      <c r="K9">
        <v>1050</v>
      </c>
      <c r="L9">
        <v>3200</v>
      </c>
      <c r="M9" s="1">
        <v>4199</v>
      </c>
    </row>
    <row r="10" spans="1:13" x14ac:dyDescent="0.2">
      <c r="A10">
        <v>2032</v>
      </c>
      <c r="B10">
        <v>3350</v>
      </c>
      <c r="C10">
        <v>900</v>
      </c>
      <c r="D10">
        <v>400</v>
      </c>
      <c r="E10" s="1">
        <v>9027</v>
      </c>
      <c r="F10" s="1">
        <v>3233</v>
      </c>
      <c r="G10" s="1">
        <v>974</v>
      </c>
      <c r="H10" s="1">
        <v>0</v>
      </c>
      <c r="I10" s="1">
        <v>0</v>
      </c>
      <c r="J10">
        <v>2125</v>
      </c>
      <c r="K10">
        <v>1050</v>
      </c>
      <c r="L10">
        <v>3200</v>
      </c>
      <c r="M10" s="1">
        <v>4199</v>
      </c>
    </row>
    <row r="11" spans="1:13" x14ac:dyDescent="0.2">
      <c r="A11">
        <v>2033</v>
      </c>
      <c r="B11">
        <v>3350</v>
      </c>
      <c r="C11">
        <v>900</v>
      </c>
      <c r="D11">
        <v>400</v>
      </c>
      <c r="E11" s="1">
        <v>9027</v>
      </c>
      <c r="F11" s="1">
        <v>3233</v>
      </c>
      <c r="G11" s="1">
        <v>974</v>
      </c>
      <c r="H11" s="1">
        <v>0</v>
      </c>
      <c r="I11" s="1">
        <v>0</v>
      </c>
      <c r="J11">
        <v>2125</v>
      </c>
      <c r="K11">
        <v>1050</v>
      </c>
      <c r="L11">
        <v>3200</v>
      </c>
      <c r="M11" s="1">
        <v>4199</v>
      </c>
    </row>
    <row r="12" spans="1:13" x14ac:dyDescent="0.2">
      <c r="A12">
        <v>2034</v>
      </c>
      <c r="B12">
        <v>3350</v>
      </c>
      <c r="C12">
        <v>900</v>
      </c>
      <c r="D12">
        <v>400</v>
      </c>
      <c r="E12" s="1">
        <v>9027</v>
      </c>
      <c r="F12" s="1">
        <v>3233</v>
      </c>
      <c r="G12" s="1">
        <v>974</v>
      </c>
      <c r="H12" s="1">
        <v>0</v>
      </c>
      <c r="I12" s="1">
        <v>0</v>
      </c>
      <c r="J12">
        <v>2125</v>
      </c>
      <c r="K12">
        <v>1050</v>
      </c>
      <c r="L12">
        <v>3200</v>
      </c>
      <c r="M12" s="1">
        <v>4199</v>
      </c>
    </row>
    <row r="13" spans="1:13" x14ac:dyDescent="0.2">
      <c r="A13">
        <v>2035</v>
      </c>
      <c r="B13">
        <v>3350</v>
      </c>
      <c r="C13">
        <v>900</v>
      </c>
      <c r="D13">
        <v>400</v>
      </c>
      <c r="E13" s="1">
        <v>9027</v>
      </c>
      <c r="F13" s="1">
        <v>3233</v>
      </c>
      <c r="G13" s="1">
        <v>974</v>
      </c>
      <c r="H13" s="1">
        <v>0</v>
      </c>
      <c r="I13" s="1">
        <v>0</v>
      </c>
      <c r="J13">
        <v>2125</v>
      </c>
      <c r="K13">
        <v>1050</v>
      </c>
      <c r="L13">
        <v>3200</v>
      </c>
      <c r="M13" s="1">
        <v>4199</v>
      </c>
    </row>
    <row r="14" spans="1:13" x14ac:dyDescent="0.2">
      <c r="A14">
        <v>2036</v>
      </c>
      <c r="B14">
        <v>3350</v>
      </c>
      <c r="C14">
        <v>900</v>
      </c>
      <c r="D14">
        <v>400</v>
      </c>
      <c r="E14" s="1">
        <v>9027</v>
      </c>
      <c r="F14" s="1">
        <v>3233</v>
      </c>
      <c r="G14" s="1">
        <v>974</v>
      </c>
      <c r="H14" s="1">
        <v>0</v>
      </c>
      <c r="I14" s="1">
        <v>0</v>
      </c>
      <c r="J14">
        <v>2125</v>
      </c>
      <c r="K14">
        <v>1050</v>
      </c>
      <c r="L14">
        <v>3200</v>
      </c>
      <c r="M14" s="1">
        <v>4199</v>
      </c>
    </row>
    <row r="15" spans="1:13" x14ac:dyDescent="0.2">
      <c r="A15">
        <v>2037</v>
      </c>
      <c r="B15">
        <v>3350</v>
      </c>
      <c r="C15">
        <v>900</v>
      </c>
      <c r="D15">
        <v>400</v>
      </c>
      <c r="E15" s="1">
        <v>9027</v>
      </c>
      <c r="F15" s="1">
        <v>3233</v>
      </c>
      <c r="G15" s="1">
        <v>974</v>
      </c>
      <c r="H15" s="1">
        <v>0</v>
      </c>
      <c r="I15" s="1">
        <v>0</v>
      </c>
      <c r="J15">
        <v>2125</v>
      </c>
      <c r="K15">
        <v>1050</v>
      </c>
      <c r="L15">
        <v>3200</v>
      </c>
      <c r="M15" s="1">
        <v>4199</v>
      </c>
    </row>
    <row r="16" spans="1:13" x14ac:dyDescent="0.2">
      <c r="A16">
        <v>2038</v>
      </c>
      <c r="B16">
        <v>3350</v>
      </c>
      <c r="C16">
        <v>900</v>
      </c>
      <c r="D16">
        <v>400</v>
      </c>
      <c r="E16" s="1">
        <v>9027</v>
      </c>
      <c r="F16" s="1">
        <v>3233</v>
      </c>
      <c r="G16" s="1">
        <v>974</v>
      </c>
      <c r="H16" s="1">
        <v>0</v>
      </c>
      <c r="I16" s="1">
        <v>0</v>
      </c>
      <c r="J16">
        <v>2125</v>
      </c>
      <c r="K16">
        <v>1050</v>
      </c>
      <c r="L16">
        <v>3200</v>
      </c>
      <c r="M16" s="1">
        <v>4199</v>
      </c>
    </row>
    <row r="17" spans="1:13" x14ac:dyDescent="0.2">
      <c r="A17">
        <v>2039</v>
      </c>
      <c r="B17">
        <v>3350</v>
      </c>
      <c r="C17">
        <v>900</v>
      </c>
      <c r="D17">
        <v>400</v>
      </c>
      <c r="E17" s="1">
        <v>9027</v>
      </c>
      <c r="F17" s="1">
        <v>3233</v>
      </c>
      <c r="G17" s="1">
        <v>974</v>
      </c>
      <c r="H17" s="1">
        <v>0</v>
      </c>
      <c r="I17" s="1">
        <v>0</v>
      </c>
      <c r="J17">
        <v>2125</v>
      </c>
      <c r="K17">
        <v>1050</v>
      </c>
      <c r="L17">
        <v>3200</v>
      </c>
      <c r="M17" s="1">
        <v>4199</v>
      </c>
    </row>
    <row r="18" spans="1:13" x14ac:dyDescent="0.2">
      <c r="A18">
        <v>2040</v>
      </c>
      <c r="B18">
        <v>3350</v>
      </c>
      <c r="C18">
        <v>900</v>
      </c>
      <c r="D18">
        <v>400</v>
      </c>
      <c r="E18" s="1">
        <v>9027</v>
      </c>
      <c r="F18" s="1">
        <v>3233</v>
      </c>
      <c r="G18" s="1">
        <v>974</v>
      </c>
      <c r="H18" s="1">
        <v>0</v>
      </c>
      <c r="I18" s="1">
        <v>0</v>
      </c>
      <c r="J18">
        <v>2125</v>
      </c>
      <c r="K18">
        <v>1050</v>
      </c>
      <c r="L18">
        <v>3200</v>
      </c>
      <c r="M18" s="1">
        <v>4199</v>
      </c>
    </row>
    <row r="19" spans="1:13" x14ac:dyDescent="0.2">
      <c r="A19">
        <v>2041</v>
      </c>
      <c r="B19">
        <v>3350</v>
      </c>
      <c r="C19">
        <v>900</v>
      </c>
      <c r="D19">
        <v>400</v>
      </c>
      <c r="E19" s="1">
        <v>9027</v>
      </c>
      <c r="F19" s="1">
        <v>3233</v>
      </c>
      <c r="G19" s="1">
        <v>974</v>
      </c>
      <c r="H19" s="1">
        <v>0</v>
      </c>
      <c r="I19" s="1">
        <v>0</v>
      </c>
      <c r="J19">
        <v>2125</v>
      </c>
      <c r="K19">
        <v>1050</v>
      </c>
      <c r="L19">
        <v>3200</v>
      </c>
      <c r="M19" s="1">
        <v>4199</v>
      </c>
    </row>
    <row r="20" spans="1:13" x14ac:dyDescent="0.2">
      <c r="A20">
        <v>2042</v>
      </c>
      <c r="B20">
        <v>3350</v>
      </c>
      <c r="C20">
        <v>900</v>
      </c>
      <c r="D20">
        <v>400</v>
      </c>
      <c r="E20" s="1">
        <v>9027</v>
      </c>
      <c r="F20" s="1">
        <v>3233</v>
      </c>
      <c r="G20" s="1">
        <v>974</v>
      </c>
      <c r="H20" s="1">
        <v>0</v>
      </c>
      <c r="I20" s="1">
        <v>0</v>
      </c>
      <c r="J20">
        <v>2125</v>
      </c>
      <c r="K20">
        <v>1050</v>
      </c>
      <c r="L20">
        <v>3200</v>
      </c>
      <c r="M20" s="1">
        <v>4199</v>
      </c>
    </row>
    <row r="21" spans="1:13" x14ac:dyDescent="0.2">
      <c r="A21">
        <v>2043</v>
      </c>
      <c r="B21">
        <v>3350</v>
      </c>
      <c r="C21">
        <v>900</v>
      </c>
      <c r="D21">
        <v>400</v>
      </c>
      <c r="E21" s="1">
        <v>9027</v>
      </c>
      <c r="F21" s="1">
        <v>3233</v>
      </c>
      <c r="G21" s="1">
        <v>974</v>
      </c>
      <c r="H21" s="1">
        <v>0</v>
      </c>
      <c r="I21" s="1">
        <v>0</v>
      </c>
      <c r="J21">
        <v>2125</v>
      </c>
      <c r="K21">
        <v>1050</v>
      </c>
      <c r="L21">
        <v>3200</v>
      </c>
      <c r="M21" s="1">
        <v>4199</v>
      </c>
    </row>
    <row r="22" spans="1:13" x14ac:dyDescent="0.2">
      <c r="A22">
        <v>2044</v>
      </c>
      <c r="B22">
        <v>3350</v>
      </c>
      <c r="C22">
        <v>900</v>
      </c>
      <c r="D22">
        <v>400</v>
      </c>
      <c r="E22" s="1">
        <v>9027</v>
      </c>
      <c r="F22" s="1">
        <v>3233</v>
      </c>
      <c r="G22" s="1">
        <v>974</v>
      </c>
      <c r="H22" s="1">
        <v>0</v>
      </c>
      <c r="I22" s="1">
        <v>0</v>
      </c>
      <c r="J22">
        <v>2125</v>
      </c>
      <c r="K22">
        <v>1050</v>
      </c>
      <c r="L22">
        <v>3200</v>
      </c>
      <c r="M22" s="1">
        <v>4199</v>
      </c>
    </row>
    <row r="23" spans="1:13" x14ac:dyDescent="0.2">
      <c r="A23">
        <v>2045</v>
      </c>
      <c r="B23">
        <v>3350</v>
      </c>
      <c r="C23">
        <v>900</v>
      </c>
      <c r="D23">
        <v>400</v>
      </c>
      <c r="E23" s="1">
        <v>9027</v>
      </c>
      <c r="F23" s="1">
        <v>3233</v>
      </c>
      <c r="G23" s="1">
        <v>974</v>
      </c>
      <c r="H23" s="1">
        <v>0</v>
      </c>
      <c r="I23" s="1">
        <v>0</v>
      </c>
      <c r="J23">
        <v>2125</v>
      </c>
      <c r="K23">
        <v>1050</v>
      </c>
      <c r="L23">
        <v>3200</v>
      </c>
      <c r="M23" s="1">
        <v>4199</v>
      </c>
    </row>
    <row r="24" spans="1:13" x14ac:dyDescent="0.2">
      <c r="A24">
        <v>2046</v>
      </c>
      <c r="B24">
        <v>3350</v>
      </c>
      <c r="C24">
        <v>900</v>
      </c>
      <c r="D24">
        <v>400</v>
      </c>
      <c r="E24" s="1">
        <v>9027</v>
      </c>
      <c r="F24" s="1">
        <v>3233</v>
      </c>
      <c r="G24" s="1">
        <v>974</v>
      </c>
      <c r="H24" s="1">
        <v>0</v>
      </c>
      <c r="I24" s="1">
        <v>0</v>
      </c>
      <c r="J24">
        <v>2125</v>
      </c>
      <c r="K24">
        <v>1050</v>
      </c>
      <c r="L24">
        <v>3200</v>
      </c>
      <c r="M24" s="1">
        <v>4199</v>
      </c>
    </row>
    <row r="25" spans="1:13" x14ac:dyDescent="0.2">
      <c r="A25">
        <v>2047</v>
      </c>
      <c r="B25">
        <v>3350</v>
      </c>
      <c r="C25">
        <v>900</v>
      </c>
      <c r="D25">
        <v>400</v>
      </c>
      <c r="E25" s="1">
        <v>9027</v>
      </c>
      <c r="F25" s="1">
        <v>3233</v>
      </c>
      <c r="G25" s="1">
        <v>974</v>
      </c>
      <c r="H25" s="1">
        <v>0</v>
      </c>
      <c r="I25" s="1">
        <v>0</v>
      </c>
      <c r="J25">
        <v>2125</v>
      </c>
      <c r="K25">
        <v>1050</v>
      </c>
      <c r="L25">
        <v>3200</v>
      </c>
      <c r="M25" s="1">
        <v>4199</v>
      </c>
    </row>
    <row r="26" spans="1:13" x14ac:dyDescent="0.2">
      <c r="A26">
        <v>2048</v>
      </c>
      <c r="B26">
        <v>3350</v>
      </c>
      <c r="C26">
        <v>900</v>
      </c>
      <c r="D26">
        <v>400</v>
      </c>
      <c r="E26" s="1">
        <v>9027</v>
      </c>
      <c r="F26" s="1">
        <v>3233</v>
      </c>
      <c r="G26" s="1">
        <v>974</v>
      </c>
      <c r="H26" s="1">
        <v>0</v>
      </c>
      <c r="I26" s="1">
        <v>0</v>
      </c>
      <c r="J26">
        <v>2125</v>
      </c>
      <c r="K26">
        <v>1050</v>
      </c>
      <c r="L26">
        <v>3200</v>
      </c>
      <c r="M26" s="1">
        <v>4199</v>
      </c>
    </row>
    <row r="27" spans="1:13" x14ac:dyDescent="0.2">
      <c r="A27">
        <v>2049</v>
      </c>
      <c r="B27">
        <v>3350</v>
      </c>
      <c r="C27">
        <v>900</v>
      </c>
      <c r="D27">
        <v>400</v>
      </c>
      <c r="E27" s="1">
        <v>9027</v>
      </c>
      <c r="F27" s="1">
        <v>3233</v>
      </c>
      <c r="G27" s="1">
        <v>974</v>
      </c>
      <c r="H27" s="1">
        <v>0</v>
      </c>
      <c r="I27" s="1">
        <v>0</v>
      </c>
      <c r="J27">
        <v>2125</v>
      </c>
      <c r="K27">
        <v>1050</v>
      </c>
      <c r="L27">
        <v>3200</v>
      </c>
      <c r="M27" s="1">
        <v>4199</v>
      </c>
    </row>
    <row r="28" spans="1:13" x14ac:dyDescent="0.2">
      <c r="A28">
        <v>2050</v>
      </c>
      <c r="B28">
        <v>3350</v>
      </c>
      <c r="C28">
        <v>900</v>
      </c>
      <c r="D28">
        <v>400</v>
      </c>
      <c r="E28" s="1">
        <v>9027</v>
      </c>
      <c r="F28" s="1">
        <v>3233</v>
      </c>
      <c r="G28" s="1">
        <v>974</v>
      </c>
      <c r="H28" s="1">
        <v>0</v>
      </c>
      <c r="I28" s="1">
        <v>0</v>
      </c>
      <c r="J28">
        <v>2125</v>
      </c>
      <c r="K28">
        <v>1050</v>
      </c>
      <c r="L28">
        <v>3200</v>
      </c>
      <c r="M28" s="1">
        <v>4199</v>
      </c>
    </row>
    <row r="29" spans="1:13" x14ac:dyDescent="0.2">
      <c r="H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96F0-AAC7-FC4E-8E1A-E627C0ED7895}">
  <dimension ref="A1:AB31"/>
  <sheetViews>
    <sheetView topLeftCell="I1" workbookViewId="0">
      <selection activeCell="K2" sqref="K1:AB1048576"/>
    </sheetView>
  </sheetViews>
  <sheetFormatPr baseColWidth="10" defaultRowHeight="16" x14ac:dyDescent="0.2"/>
  <cols>
    <col min="1" max="1" width="13.6640625" customWidth="1"/>
    <col min="3" max="4" width="12.5" bestFit="1" customWidth="1"/>
    <col min="7" max="7" width="12.6640625" customWidth="1"/>
    <col min="8" max="8" width="13.83203125" customWidth="1"/>
    <col min="9" max="9" width="14.5" customWidth="1"/>
    <col min="10" max="10" width="14.1640625" customWidth="1"/>
  </cols>
  <sheetData>
    <row r="1" spans="1:28" x14ac:dyDescent="0.2">
      <c r="B1" s="3" t="s">
        <v>14</v>
      </c>
      <c r="C1" s="3"/>
      <c r="D1" s="3"/>
      <c r="E1" s="3"/>
      <c r="F1" s="3"/>
      <c r="G1" s="3"/>
      <c r="H1" s="3"/>
      <c r="I1" s="3"/>
      <c r="J1" s="3"/>
      <c r="K1" s="3" t="s">
        <v>13</v>
      </c>
      <c r="L1" s="3"/>
      <c r="M1" s="3"/>
      <c r="N1" s="3"/>
      <c r="O1" s="3"/>
      <c r="P1" s="3"/>
      <c r="Q1" s="3"/>
      <c r="R1" s="3"/>
      <c r="S1" s="3"/>
      <c r="T1" s="3" t="s">
        <v>15</v>
      </c>
      <c r="U1" s="3"/>
      <c r="V1" s="3"/>
      <c r="W1" s="3"/>
      <c r="X1" s="3"/>
      <c r="Y1" s="3"/>
      <c r="Z1" s="3"/>
      <c r="AA1" s="3"/>
      <c r="AB1" s="3"/>
    </row>
    <row r="2" spans="1:28" x14ac:dyDescent="0.2">
      <c r="A2" t="s">
        <v>0</v>
      </c>
      <c r="B2" s="1" t="s">
        <v>6</v>
      </c>
      <c r="C2" s="1" t="s">
        <v>5</v>
      </c>
      <c r="D2" s="1" t="s">
        <v>2</v>
      </c>
      <c r="E2" s="1" t="s">
        <v>7</v>
      </c>
      <c r="F2" s="1" t="s">
        <v>12</v>
      </c>
      <c r="G2" s="1" t="s">
        <v>8</v>
      </c>
      <c r="H2" s="1" t="s">
        <v>10</v>
      </c>
      <c r="I2" s="1" t="s">
        <v>9</v>
      </c>
      <c r="J2" s="1" t="s">
        <v>11</v>
      </c>
      <c r="K2" s="1" t="s">
        <v>6</v>
      </c>
      <c r="L2" s="1" t="s">
        <v>5</v>
      </c>
      <c r="M2" s="1" t="s">
        <v>2</v>
      </c>
      <c r="N2" s="1" t="s">
        <v>7</v>
      </c>
      <c r="O2" s="1" t="s">
        <v>12</v>
      </c>
      <c r="P2" s="1" t="s">
        <v>8</v>
      </c>
      <c r="Q2" s="1" t="s">
        <v>10</v>
      </c>
      <c r="R2" s="1" t="s">
        <v>9</v>
      </c>
      <c r="S2" s="1" t="s">
        <v>11</v>
      </c>
      <c r="T2" s="1" t="s">
        <v>6</v>
      </c>
      <c r="U2" s="1" t="s">
        <v>5</v>
      </c>
      <c r="V2" s="1" t="s">
        <v>2</v>
      </c>
      <c r="W2" s="1" t="s">
        <v>7</v>
      </c>
      <c r="X2" s="1" t="s">
        <v>12</v>
      </c>
      <c r="Y2" s="1" t="s">
        <v>8</v>
      </c>
      <c r="Z2" s="1" t="s">
        <v>10</v>
      </c>
      <c r="AA2" s="1" t="s">
        <v>9</v>
      </c>
      <c r="AB2" s="1" t="s">
        <v>11</v>
      </c>
    </row>
    <row r="3" spans="1:28" x14ac:dyDescent="0.2">
      <c r="A3">
        <v>2024</v>
      </c>
      <c r="B3" s="1">
        <v>9027</v>
      </c>
      <c r="C3" s="1">
        <v>3233</v>
      </c>
      <c r="D3" s="1">
        <v>974</v>
      </c>
      <c r="E3" s="1">
        <v>0</v>
      </c>
      <c r="F3" s="1">
        <v>0</v>
      </c>
      <c r="G3">
        <v>2125</v>
      </c>
      <c r="H3">
        <v>1050</v>
      </c>
      <c r="I3">
        <v>3200</v>
      </c>
      <c r="J3" s="1">
        <v>4199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K3*5.55+B3*0.264</f>
        <v>2383.1280000000002</v>
      </c>
      <c r="U3">
        <f>L3*3.05+C3*0.25</f>
        <v>808.25</v>
      </c>
      <c r="V3">
        <f>M3*33+D3*531</f>
        <v>517194</v>
      </c>
      <c r="W3">
        <f>N3*70+E3*3.75</f>
        <v>0</v>
      </c>
      <c r="X3">
        <f>O3*2.36+F3*0.13</f>
        <v>0</v>
      </c>
      <c r="Y3">
        <f>P3*0.65+G3*0.007</f>
        <v>14.875</v>
      </c>
      <c r="Z3">
        <f>Q3*0.65+H3*0.007</f>
        <v>7.3500000000000005</v>
      </c>
      <c r="AA3">
        <f>R3*0.65+I3*0.007</f>
        <v>22.400000000000002</v>
      </c>
      <c r="AB3">
        <f>S3*6.5+J3*2.6</f>
        <v>10917.4</v>
      </c>
    </row>
    <row r="4" spans="1:28" x14ac:dyDescent="0.2">
      <c r="A4">
        <v>2025</v>
      </c>
      <c r="B4" s="1">
        <v>10315</v>
      </c>
      <c r="C4" s="1">
        <v>3563</v>
      </c>
      <c r="D4" s="1">
        <v>1471</v>
      </c>
      <c r="E4" s="1">
        <v>0</v>
      </c>
      <c r="F4" s="1">
        <v>0</v>
      </c>
      <c r="G4">
        <v>2125</v>
      </c>
      <c r="H4">
        <v>1050</v>
      </c>
      <c r="I4">
        <v>3200</v>
      </c>
      <c r="J4" s="1">
        <v>4551</v>
      </c>
      <c r="K4">
        <f>B4-B3</f>
        <v>1288</v>
      </c>
      <c r="L4">
        <f t="shared" ref="L4:P19" si="0">C4-C3</f>
        <v>330</v>
      </c>
      <c r="M4">
        <f t="shared" si="0"/>
        <v>497</v>
      </c>
      <c r="N4">
        <f t="shared" si="0"/>
        <v>0</v>
      </c>
      <c r="O4">
        <f t="shared" si="0"/>
        <v>0</v>
      </c>
      <c r="P4">
        <f t="shared" si="0"/>
        <v>0</v>
      </c>
      <c r="Q4">
        <f>H4-H3</f>
        <v>0</v>
      </c>
      <c r="R4">
        <f t="shared" ref="R4:R29" si="1">I4-I3</f>
        <v>0</v>
      </c>
      <c r="S4">
        <f t="shared" ref="S4:S29" si="2">J4-J3</f>
        <v>352</v>
      </c>
      <c r="T4">
        <f t="shared" ref="T4:T29" si="3">K4*5.55+B4*0.264</f>
        <v>9871.56</v>
      </c>
      <c r="U4">
        <f t="shared" ref="U4:U29" si="4">L4*3.05+C4*0.25</f>
        <v>1897.25</v>
      </c>
      <c r="V4">
        <f t="shared" ref="V4:V29" si="5">M4*33+D4*531</f>
        <v>797502</v>
      </c>
      <c r="W4">
        <f t="shared" ref="W4:W29" si="6">N4*70+E4*3.75</f>
        <v>0</v>
      </c>
      <c r="X4">
        <f t="shared" ref="X4:X29" si="7">O4*2.36+F4*0.13</f>
        <v>0</v>
      </c>
      <c r="Y4">
        <f t="shared" ref="Y4:Y29" si="8">P4*0.65+G4*0.007</f>
        <v>14.875</v>
      </c>
      <c r="Z4">
        <f t="shared" ref="Z4:Z29" si="9">Q4*0.65+H4*0.007</f>
        <v>7.3500000000000005</v>
      </c>
      <c r="AA4">
        <f t="shared" ref="AA4:AA29" si="10">R4*0.65+I4*0.007</f>
        <v>22.400000000000002</v>
      </c>
      <c r="AB4">
        <f t="shared" ref="AB4:AB29" si="11">S4*6.5+J4*2.6</f>
        <v>14120.6</v>
      </c>
    </row>
    <row r="5" spans="1:28" x14ac:dyDescent="0.2">
      <c r="A5">
        <v>2026</v>
      </c>
      <c r="B5" s="1">
        <v>11833</v>
      </c>
      <c r="C5" s="1">
        <v>3903</v>
      </c>
      <c r="D5" s="1">
        <v>2029</v>
      </c>
      <c r="E5" s="1">
        <v>0</v>
      </c>
      <c r="F5" s="1">
        <v>0</v>
      </c>
      <c r="G5">
        <v>3325</v>
      </c>
      <c r="H5">
        <v>1050</v>
      </c>
      <c r="I5">
        <v>3200</v>
      </c>
      <c r="J5" s="1">
        <v>4968</v>
      </c>
      <c r="K5">
        <f t="shared" ref="K5:K29" si="12">B5-B4</f>
        <v>1518</v>
      </c>
      <c r="L5">
        <f t="shared" si="0"/>
        <v>340</v>
      </c>
      <c r="M5">
        <f t="shared" si="0"/>
        <v>558</v>
      </c>
      <c r="N5">
        <f t="shared" si="0"/>
        <v>0</v>
      </c>
      <c r="O5">
        <f t="shared" si="0"/>
        <v>0</v>
      </c>
      <c r="P5">
        <f t="shared" si="0"/>
        <v>1200</v>
      </c>
      <c r="Q5">
        <f t="shared" ref="Q5:Q29" si="13">H5-H4</f>
        <v>0</v>
      </c>
      <c r="R5">
        <f t="shared" si="1"/>
        <v>0</v>
      </c>
      <c r="S5">
        <f t="shared" si="2"/>
        <v>417</v>
      </c>
      <c r="T5">
        <f t="shared" si="3"/>
        <v>11548.812</v>
      </c>
      <c r="U5">
        <f t="shared" si="4"/>
        <v>2012.75</v>
      </c>
      <c r="V5">
        <f t="shared" si="5"/>
        <v>1095813</v>
      </c>
      <c r="W5">
        <f t="shared" si="6"/>
        <v>0</v>
      </c>
      <c r="X5">
        <f t="shared" si="7"/>
        <v>0</v>
      </c>
      <c r="Y5">
        <f t="shared" si="8"/>
        <v>803.27499999999998</v>
      </c>
      <c r="Z5">
        <f t="shared" si="9"/>
        <v>7.3500000000000005</v>
      </c>
      <c r="AA5">
        <f t="shared" si="10"/>
        <v>22.400000000000002</v>
      </c>
      <c r="AB5">
        <f t="shared" si="11"/>
        <v>15627.300000000001</v>
      </c>
    </row>
    <row r="6" spans="1:28" x14ac:dyDescent="0.2">
      <c r="A6">
        <v>2027</v>
      </c>
      <c r="B6" s="1">
        <v>13563</v>
      </c>
      <c r="C6" s="1">
        <v>4254</v>
      </c>
      <c r="D6" s="1">
        <v>2648</v>
      </c>
      <c r="E6" s="1">
        <v>0</v>
      </c>
      <c r="F6" s="1">
        <v>0</v>
      </c>
      <c r="G6">
        <v>3325</v>
      </c>
      <c r="H6">
        <v>1050</v>
      </c>
      <c r="I6">
        <v>3200</v>
      </c>
      <c r="J6" s="1">
        <v>5445</v>
      </c>
      <c r="K6">
        <f t="shared" si="12"/>
        <v>1730</v>
      </c>
      <c r="L6">
        <f t="shared" si="0"/>
        <v>351</v>
      </c>
      <c r="M6">
        <f t="shared" si="0"/>
        <v>619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13"/>
        <v>0</v>
      </c>
      <c r="R6">
        <f t="shared" si="1"/>
        <v>0</v>
      </c>
      <c r="S6">
        <f t="shared" si="2"/>
        <v>477</v>
      </c>
      <c r="T6">
        <f t="shared" si="3"/>
        <v>13182.132</v>
      </c>
      <c r="U6">
        <f t="shared" si="4"/>
        <v>2134.0500000000002</v>
      </c>
      <c r="V6">
        <f t="shared" si="5"/>
        <v>1426515</v>
      </c>
      <c r="W6">
        <f t="shared" si="6"/>
        <v>0</v>
      </c>
      <c r="X6">
        <f t="shared" si="7"/>
        <v>0</v>
      </c>
      <c r="Y6">
        <f t="shared" si="8"/>
        <v>23.275000000000002</v>
      </c>
      <c r="Z6">
        <f t="shared" si="9"/>
        <v>7.3500000000000005</v>
      </c>
      <c r="AA6">
        <f t="shared" si="10"/>
        <v>22.400000000000002</v>
      </c>
      <c r="AB6">
        <f t="shared" si="11"/>
        <v>17257.5</v>
      </c>
    </row>
    <row r="7" spans="1:28" x14ac:dyDescent="0.2">
      <c r="A7">
        <v>2028</v>
      </c>
      <c r="B7" s="1">
        <v>15490</v>
      </c>
      <c r="C7" s="1">
        <v>4615</v>
      </c>
      <c r="D7" s="1">
        <v>3327</v>
      </c>
      <c r="E7" s="1">
        <v>0</v>
      </c>
      <c r="F7" s="1">
        <v>0</v>
      </c>
      <c r="G7">
        <v>3325</v>
      </c>
      <c r="H7">
        <v>1050</v>
      </c>
      <c r="I7">
        <v>3200</v>
      </c>
      <c r="J7" s="1">
        <v>5976</v>
      </c>
      <c r="K7">
        <f t="shared" si="12"/>
        <v>1927</v>
      </c>
      <c r="L7">
        <f t="shared" si="0"/>
        <v>361</v>
      </c>
      <c r="M7">
        <f t="shared" si="0"/>
        <v>679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13"/>
        <v>0</v>
      </c>
      <c r="R7">
        <f t="shared" si="1"/>
        <v>0</v>
      </c>
      <c r="S7">
        <f t="shared" si="2"/>
        <v>531</v>
      </c>
      <c r="T7">
        <f t="shared" si="3"/>
        <v>14784.210000000001</v>
      </c>
      <c r="U7">
        <f t="shared" si="4"/>
        <v>2254.8000000000002</v>
      </c>
      <c r="V7">
        <f t="shared" si="5"/>
        <v>1789044</v>
      </c>
      <c r="W7">
        <f t="shared" si="6"/>
        <v>0</v>
      </c>
      <c r="X7">
        <f t="shared" si="7"/>
        <v>0</v>
      </c>
      <c r="Y7">
        <f t="shared" si="8"/>
        <v>23.275000000000002</v>
      </c>
      <c r="Z7">
        <f t="shared" si="9"/>
        <v>7.3500000000000005</v>
      </c>
      <c r="AA7">
        <f t="shared" si="10"/>
        <v>22.400000000000002</v>
      </c>
      <c r="AB7">
        <f t="shared" si="11"/>
        <v>18989.099999999999</v>
      </c>
    </row>
    <row r="8" spans="1:28" x14ac:dyDescent="0.2">
      <c r="A8">
        <v>2029</v>
      </c>
      <c r="B8" s="1">
        <v>17596</v>
      </c>
      <c r="C8" s="1">
        <v>4988</v>
      </c>
      <c r="D8" s="1">
        <v>4067</v>
      </c>
      <c r="E8" s="1">
        <v>0</v>
      </c>
      <c r="F8" s="1">
        <v>0</v>
      </c>
      <c r="G8">
        <v>3325</v>
      </c>
      <c r="H8">
        <v>1050</v>
      </c>
      <c r="I8">
        <v>3200</v>
      </c>
      <c r="J8" s="1">
        <v>6556</v>
      </c>
      <c r="K8">
        <f t="shared" si="12"/>
        <v>2106</v>
      </c>
      <c r="L8">
        <f t="shared" si="0"/>
        <v>373</v>
      </c>
      <c r="M8">
        <f t="shared" si="0"/>
        <v>740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13"/>
        <v>0</v>
      </c>
      <c r="R8">
        <f t="shared" si="1"/>
        <v>0</v>
      </c>
      <c r="S8">
        <f t="shared" si="2"/>
        <v>580</v>
      </c>
      <c r="T8">
        <f t="shared" si="3"/>
        <v>16333.644</v>
      </c>
      <c r="U8">
        <f t="shared" si="4"/>
        <v>2384.6499999999996</v>
      </c>
      <c r="V8">
        <f t="shared" si="5"/>
        <v>2183997</v>
      </c>
      <c r="W8">
        <f t="shared" si="6"/>
        <v>0</v>
      </c>
      <c r="X8">
        <f t="shared" si="7"/>
        <v>0</v>
      </c>
      <c r="Y8">
        <f t="shared" si="8"/>
        <v>23.275000000000002</v>
      </c>
      <c r="Z8">
        <f t="shared" si="9"/>
        <v>7.3500000000000005</v>
      </c>
      <c r="AA8">
        <f t="shared" si="10"/>
        <v>22.400000000000002</v>
      </c>
      <c r="AB8">
        <f t="shared" si="11"/>
        <v>20815.600000000002</v>
      </c>
    </row>
    <row r="9" spans="1:28" x14ac:dyDescent="0.2">
      <c r="A9">
        <v>2030</v>
      </c>
      <c r="B9" s="1">
        <v>19864</v>
      </c>
      <c r="C9" s="1">
        <v>5371</v>
      </c>
      <c r="D9" s="1">
        <v>4867</v>
      </c>
      <c r="E9" s="1">
        <v>0</v>
      </c>
      <c r="F9" s="1">
        <v>0</v>
      </c>
      <c r="G9">
        <v>3325</v>
      </c>
      <c r="H9">
        <v>1050</v>
      </c>
      <c r="I9">
        <v>3200</v>
      </c>
      <c r="J9" s="1">
        <v>7180</v>
      </c>
      <c r="K9">
        <f t="shared" si="12"/>
        <v>2268</v>
      </c>
      <c r="L9">
        <f t="shared" si="0"/>
        <v>383</v>
      </c>
      <c r="M9">
        <f t="shared" si="0"/>
        <v>800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13"/>
        <v>0</v>
      </c>
      <c r="R9">
        <f t="shared" si="1"/>
        <v>0</v>
      </c>
      <c r="S9">
        <f t="shared" si="2"/>
        <v>624</v>
      </c>
      <c r="T9">
        <f t="shared" si="3"/>
        <v>17831.495999999999</v>
      </c>
      <c r="U9">
        <f t="shared" si="4"/>
        <v>2510.8999999999996</v>
      </c>
      <c r="V9">
        <f t="shared" si="5"/>
        <v>2610777</v>
      </c>
      <c r="W9">
        <f t="shared" si="6"/>
        <v>0</v>
      </c>
      <c r="X9">
        <f t="shared" si="7"/>
        <v>0</v>
      </c>
      <c r="Y9">
        <f t="shared" si="8"/>
        <v>23.275000000000002</v>
      </c>
      <c r="Z9">
        <f t="shared" si="9"/>
        <v>7.3500000000000005</v>
      </c>
      <c r="AA9">
        <f t="shared" si="10"/>
        <v>22.400000000000002</v>
      </c>
      <c r="AB9">
        <f t="shared" si="11"/>
        <v>22724</v>
      </c>
    </row>
    <row r="10" spans="1:28" x14ac:dyDescent="0.2">
      <c r="A10">
        <v>2031</v>
      </c>
      <c r="B10" s="1">
        <v>22277</v>
      </c>
      <c r="C10" s="1">
        <v>5764</v>
      </c>
      <c r="D10" s="1">
        <v>5728</v>
      </c>
      <c r="E10" s="1">
        <v>0</v>
      </c>
      <c r="F10" s="1">
        <v>0</v>
      </c>
      <c r="G10">
        <v>4525</v>
      </c>
      <c r="H10">
        <v>1050</v>
      </c>
      <c r="I10">
        <v>4000</v>
      </c>
      <c r="J10" s="1">
        <v>7841</v>
      </c>
      <c r="K10">
        <f t="shared" si="12"/>
        <v>2413</v>
      </c>
      <c r="L10">
        <f t="shared" si="0"/>
        <v>393</v>
      </c>
      <c r="M10">
        <f t="shared" si="0"/>
        <v>861</v>
      </c>
      <c r="N10">
        <f t="shared" si="0"/>
        <v>0</v>
      </c>
      <c r="O10">
        <f t="shared" si="0"/>
        <v>0</v>
      </c>
      <c r="P10">
        <f t="shared" si="0"/>
        <v>1200</v>
      </c>
      <c r="Q10">
        <f t="shared" si="13"/>
        <v>0</v>
      </c>
      <c r="R10">
        <f t="shared" si="1"/>
        <v>800</v>
      </c>
      <c r="S10">
        <f t="shared" si="2"/>
        <v>661</v>
      </c>
      <c r="T10">
        <f t="shared" si="3"/>
        <v>19273.277999999998</v>
      </c>
      <c r="U10">
        <f t="shared" si="4"/>
        <v>2639.6499999999996</v>
      </c>
      <c r="V10">
        <f t="shared" si="5"/>
        <v>3069981</v>
      </c>
      <c r="W10">
        <f t="shared" si="6"/>
        <v>0</v>
      </c>
      <c r="X10">
        <f t="shared" si="7"/>
        <v>0</v>
      </c>
      <c r="Y10">
        <f t="shared" si="8"/>
        <v>811.67499999999995</v>
      </c>
      <c r="Z10">
        <f t="shared" si="9"/>
        <v>7.3500000000000005</v>
      </c>
      <c r="AA10">
        <f t="shared" si="10"/>
        <v>548</v>
      </c>
      <c r="AB10">
        <f t="shared" si="11"/>
        <v>24683.100000000002</v>
      </c>
    </row>
    <row r="11" spans="1:28" x14ac:dyDescent="0.2">
      <c r="A11">
        <v>2032</v>
      </c>
      <c r="B11" s="1">
        <v>24819</v>
      </c>
      <c r="C11" s="1">
        <v>6169</v>
      </c>
      <c r="D11" s="1">
        <v>6650</v>
      </c>
      <c r="E11" s="1">
        <v>0</v>
      </c>
      <c r="F11" s="1">
        <v>0</v>
      </c>
      <c r="G11">
        <v>4525</v>
      </c>
      <c r="H11">
        <v>1050</v>
      </c>
      <c r="I11">
        <v>4000</v>
      </c>
      <c r="J11" s="1">
        <v>8536</v>
      </c>
      <c r="K11">
        <f t="shared" si="12"/>
        <v>2542</v>
      </c>
      <c r="L11">
        <f t="shared" si="0"/>
        <v>405</v>
      </c>
      <c r="M11">
        <f t="shared" si="0"/>
        <v>922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13"/>
        <v>0</v>
      </c>
      <c r="R11">
        <f t="shared" si="1"/>
        <v>0</v>
      </c>
      <c r="S11">
        <f t="shared" si="2"/>
        <v>695</v>
      </c>
      <c r="T11">
        <f t="shared" si="3"/>
        <v>20660.315999999999</v>
      </c>
      <c r="U11">
        <f t="shared" si="4"/>
        <v>2777.5</v>
      </c>
      <c r="V11">
        <f t="shared" si="5"/>
        <v>3561576</v>
      </c>
      <c r="W11">
        <f t="shared" si="6"/>
        <v>0</v>
      </c>
      <c r="X11">
        <f t="shared" si="7"/>
        <v>0</v>
      </c>
      <c r="Y11">
        <f t="shared" si="8"/>
        <v>31.675000000000001</v>
      </c>
      <c r="Z11">
        <f t="shared" si="9"/>
        <v>7.3500000000000005</v>
      </c>
      <c r="AA11">
        <f t="shared" si="10"/>
        <v>28</v>
      </c>
      <c r="AB11">
        <f t="shared" si="11"/>
        <v>26711.100000000002</v>
      </c>
    </row>
    <row r="12" spans="1:28" x14ac:dyDescent="0.2">
      <c r="A12">
        <v>2033</v>
      </c>
      <c r="B12" s="1">
        <v>27473</v>
      </c>
      <c r="C12" s="1">
        <v>6584</v>
      </c>
      <c r="D12" s="1">
        <v>7633</v>
      </c>
      <c r="E12" s="1">
        <v>0</v>
      </c>
      <c r="F12" s="1">
        <v>0</v>
      </c>
      <c r="G12">
        <v>4525</v>
      </c>
      <c r="H12">
        <v>1050</v>
      </c>
      <c r="I12">
        <v>4000</v>
      </c>
      <c r="J12" s="1">
        <v>9258</v>
      </c>
      <c r="K12">
        <f t="shared" si="12"/>
        <v>2654</v>
      </c>
      <c r="L12">
        <f t="shared" si="0"/>
        <v>415</v>
      </c>
      <c r="M12">
        <f t="shared" si="0"/>
        <v>983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13"/>
        <v>0</v>
      </c>
      <c r="R12">
        <f t="shared" si="1"/>
        <v>0</v>
      </c>
      <c r="S12">
        <f t="shared" si="2"/>
        <v>722</v>
      </c>
      <c r="T12">
        <f t="shared" si="3"/>
        <v>21982.572</v>
      </c>
      <c r="U12">
        <f t="shared" si="4"/>
        <v>2911.75</v>
      </c>
      <c r="V12">
        <f t="shared" si="5"/>
        <v>4085562</v>
      </c>
      <c r="W12">
        <f t="shared" si="6"/>
        <v>0</v>
      </c>
      <c r="X12">
        <f t="shared" si="7"/>
        <v>0</v>
      </c>
      <c r="Y12">
        <f t="shared" si="8"/>
        <v>31.675000000000001</v>
      </c>
      <c r="Z12">
        <f t="shared" si="9"/>
        <v>7.3500000000000005</v>
      </c>
      <c r="AA12">
        <f t="shared" si="10"/>
        <v>28</v>
      </c>
      <c r="AB12">
        <f t="shared" si="11"/>
        <v>28763.8</v>
      </c>
    </row>
    <row r="13" spans="1:28" x14ac:dyDescent="0.2">
      <c r="A13">
        <v>2034</v>
      </c>
      <c r="B13" s="1">
        <v>30221</v>
      </c>
      <c r="C13" s="1">
        <v>7010</v>
      </c>
      <c r="D13" s="1">
        <v>8676</v>
      </c>
      <c r="E13" s="1">
        <v>0</v>
      </c>
      <c r="F13" s="1">
        <v>0</v>
      </c>
      <c r="G13">
        <v>4525</v>
      </c>
      <c r="H13">
        <v>1050</v>
      </c>
      <c r="I13">
        <v>4000</v>
      </c>
      <c r="J13" s="1">
        <v>10003</v>
      </c>
      <c r="K13">
        <f t="shared" si="12"/>
        <v>2748</v>
      </c>
      <c r="L13">
        <f t="shared" si="0"/>
        <v>426</v>
      </c>
      <c r="M13">
        <f t="shared" si="0"/>
        <v>1043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13"/>
        <v>0</v>
      </c>
      <c r="R13">
        <f t="shared" si="1"/>
        <v>0</v>
      </c>
      <c r="S13">
        <f t="shared" si="2"/>
        <v>745</v>
      </c>
      <c r="T13">
        <f t="shared" si="3"/>
        <v>23229.743999999999</v>
      </c>
      <c r="U13">
        <f t="shared" si="4"/>
        <v>3051.8</v>
      </c>
      <c r="V13">
        <f t="shared" si="5"/>
        <v>4641375</v>
      </c>
      <c r="W13">
        <f t="shared" si="6"/>
        <v>0</v>
      </c>
      <c r="X13">
        <f t="shared" si="7"/>
        <v>0</v>
      </c>
      <c r="Y13">
        <f t="shared" si="8"/>
        <v>31.675000000000001</v>
      </c>
      <c r="Z13">
        <f t="shared" si="9"/>
        <v>7.3500000000000005</v>
      </c>
      <c r="AA13">
        <f t="shared" si="10"/>
        <v>28</v>
      </c>
      <c r="AB13">
        <f t="shared" si="11"/>
        <v>30850.3</v>
      </c>
    </row>
    <row r="14" spans="1:28" x14ac:dyDescent="0.2">
      <c r="A14">
        <v>2035</v>
      </c>
      <c r="B14" s="1">
        <v>33047</v>
      </c>
      <c r="C14" s="1">
        <v>7446</v>
      </c>
      <c r="D14" s="1">
        <v>9780</v>
      </c>
      <c r="E14" s="1">
        <v>0</v>
      </c>
      <c r="F14" s="1">
        <v>0</v>
      </c>
      <c r="G14">
        <v>4525</v>
      </c>
      <c r="H14">
        <v>1050</v>
      </c>
      <c r="I14">
        <v>4000</v>
      </c>
      <c r="J14" s="1">
        <v>10764</v>
      </c>
      <c r="K14">
        <f t="shared" si="12"/>
        <v>2826</v>
      </c>
      <c r="L14">
        <f t="shared" si="0"/>
        <v>436</v>
      </c>
      <c r="M14">
        <f t="shared" si="0"/>
        <v>1104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13"/>
        <v>0</v>
      </c>
      <c r="R14">
        <f t="shared" si="1"/>
        <v>0</v>
      </c>
      <c r="S14">
        <f t="shared" si="2"/>
        <v>761</v>
      </c>
      <c r="T14">
        <f t="shared" si="3"/>
        <v>24408.707999999999</v>
      </c>
      <c r="U14">
        <f t="shared" si="4"/>
        <v>3191.3</v>
      </c>
      <c r="V14">
        <f t="shared" si="5"/>
        <v>5229612</v>
      </c>
      <c r="W14">
        <f t="shared" si="6"/>
        <v>0</v>
      </c>
      <c r="X14">
        <f t="shared" si="7"/>
        <v>0</v>
      </c>
      <c r="Y14">
        <f t="shared" si="8"/>
        <v>31.675000000000001</v>
      </c>
      <c r="Z14">
        <f t="shared" si="9"/>
        <v>7.3500000000000005</v>
      </c>
      <c r="AA14">
        <f t="shared" si="10"/>
        <v>28</v>
      </c>
      <c r="AB14">
        <f t="shared" si="11"/>
        <v>32932.9</v>
      </c>
    </row>
    <row r="15" spans="1:28" x14ac:dyDescent="0.2">
      <c r="A15">
        <v>2036</v>
      </c>
      <c r="B15" s="1">
        <v>35934</v>
      </c>
      <c r="C15" s="1">
        <v>7893</v>
      </c>
      <c r="D15" s="1">
        <v>10944</v>
      </c>
      <c r="E15" s="1">
        <v>0</v>
      </c>
      <c r="F15" s="1">
        <v>0</v>
      </c>
      <c r="G15">
        <v>4525</v>
      </c>
      <c r="H15">
        <v>1050</v>
      </c>
      <c r="I15">
        <v>4000</v>
      </c>
      <c r="J15" s="1">
        <v>11537</v>
      </c>
      <c r="K15">
        <f t="shared" si="12"/>
        <v>2887</v>
      </c>
      <c r="L15">
        <f t="shared" si="0"/>
        <v>447</v>
      </c>
      <c r="M15">
        <f t="shared" si="0"/>
        <v>1164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13"/>
        <v>0</v>
      </c>
      <c r="R15">
        <f t="shared" si="1"/>
        <v>0</v>
      </c>
      <c r="S15">
        <f t="shared" si="2"/>
        <v>773</v>
      </c>
      <c r="T15">
        <f t="shared" si="3"/>
        <v>25509.425999999999</v>
      </c>
      <c r="U15">
        <f t="shared" si="4"/>
        <v>3336.6</v>
      </c>
      <c r="V15">
        <f t="shared" si="5"/>
        <v>5849676</v>
      </c>
      <c r="W15">
        <f t="shared" si="6"/>
        <v>0</v>
      </c>
      <c r="X15">
        <f t="shared" si="7"/>
        <v>0</v>
      </c>
      <c r="Y15">
        <f t="shared" si="8"/>
        <v>31.675000000000001</v>
      </c>
      <c r="Z15">
        <f t="shared" si="9"/>
        <v>7.3500000000000005</v>
      </c>
      <c r="AA15">
        <f t="shared" si="10"/>
        <v>28</v>
      </c>
      <c r="AB15">
        <f t="shared" si="11"/>
        <v>35020.699999999997</v>
      </c>
    </row>
    <row r="16" spans="1:28" x14ac:dyDescent="0.2">
      <c r="A16">
        <v>2037</v>
      </c>
      <c r="B16" s="1">
        <v>38866</v>
      </c>
      <c r="C16" s="1">
        <v>8351</v>
      </c>
      <c r="D16" s="1">
        <v>12169</v>
      </c>
      <c r="E16" s="1">
        <v>0</v>
      </c>
      <c r="F16" s="1">
        <v>0</v>
      </c>
      <c r="G16">
        <v>4525</v>
      </c>
      <c r="H16">
        <v>1050</v>
      </c>
      <c r="I16">
        <v>4000</v>
      </c>
      <c r="J16" s="1">
        <v>12316</v>
      </c>
      <c r="K16">
        <f t="shared" si="12"/>
        <v>2932</v>
      </c>
      <c r="L16">
        <f t="shared" si="0"/>
        <v>458</v>
      </c>
      <c r="M16">
        <f t="shared" si="0"/>
        <v>1225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13"/>
        <v>0</v>
      </c>
      <c r="R16">
        <f t="shared" si="1"/>
        <v>0</v>
      </c>
      <c r="S16">
        <f t="shared" si="2"/>
        <v>779</v>
      </c>
      <c r="T16">
        <f t="shared" si="3"/>
        <v>26533.224000000002</v>
      </c>
      <c r="U16">
        <f t="shared" si="4"/>
        <v>3484.6499999999996</v>
      </c>
      <c r="V16">
        <f t="shared" si="5"/>
        <v>6502164</v>
      </c>
      <c r="W16">
        <f t="shared" si="6"/>
        <v>0</v>
      </c>
      <c r="X16">
        <f t="shared" si="7"/>
        <v>0</v>
      </c>
      <c r="Y16">
        <f t="shared" si="8"/>
        <v>31.675000000000001</v>
      </c>
      <c r="Z16">
        <f t="shared" si="9"/>
        <v>7.3500000000000005</v>
      </c>
      <c r="AA16">
        <f t="shared" si="10"/>
        <v>28</v>
      </c>
      <c r="AB16">
        <f t="shared" si="11"/>
        <v>37085.100000000006</v>
      </c>
    </row>
    <row r="17" spans="1:28" x14ac:dyDescent="0.2">
      <c r="A17">
        <v>2038</v>
      </c>
      <c r="B17" s="1">
        <v>41824</v>
      </c>
      <c r="C17" s="1">
        <v>8820</v>
      </c>
      <c r="D17" s="1">
        <v>13455</v>
      </c>
      <c r="E17" s="1">
        <v>0</v>
      </c>
      <c r="F17" s="1">
        <v>0</v>
      </c>
      <c r="G17">
        <v>4525</v>
      </c>
      <c r="H17">
        <v>1050</v>
      </c>
      <c r="I17">
        <v>4000</v>
      </c>
      <c r="J17" s="1">
        <v>13096</v>
      </c>
      <c r="K17">
        <f t="shared" si="12"/>
        <v>2958</v>
      </c>
      <c r="L17">
        <f t="shared" si="0"/>
        <v>469</v>
      </c>
      <c r="M17">
        <f t="shared" si="0"/>
        <v>1286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13"/>
        <v>0</v>
      </c>
      <c r="R17">
        <f t="shared" si="1"/>
        <v>0</v>
      </c>
      <c r="S17">
        <f t="shared" si="2"/>
        <v>780</v>
      </c>
      <c r="T17">
        <f t="shared" si="3"/>
        <v>27458.435999999998</v>
      </c>
      <c r="U17">
        <f t="shared" si="4"/>
        <v>3635.45</v>
      </c>
      <c r="V17">
        <f t="shared" si="5"/>
        <v>7187043</v>
      </c>
      <c r="W17">
        <f t="shared" si="6"/>
        <v>0</v>
      </c>
      <c r="X17">
        <f t="shared" si="7"/>
        <v>0</v>
      </c>
      <c r="Y17">
        <f t="shared" si="8"/>
        <v>31.675000000000001</v>
      </c>
      <c r="Z17">
        <f t="shared" si="9"/>
        <v>7.3500000000000005</v>
      </c>
      <c r="AA17">
        <f t="shared" si="10"/>
        <v>28</v>
      </c>
      <c r="AB17">
        <f t="shared" si="11"/>
        <v>39119.599999999999</v>
      </c>
    </row>
    <row r="18" spans="1:28" x14ac:dyDescent="0.2">
      <c r="A18">
        <v>2039</v>
      </c>
      <c r="B18" s="1">
        <v>44793</v>
      </c>
      <c r="C18" s="1">
        <v>9299</v>
      </c>
      <c r="D18" s="1">
        <v>14801</v>
      </c>
      <c r="E18" s="1">
        <v>0</v>
      </c>
      <c r="F18" s="1">
        <v>0</v>
      </c>
      <c r="G18">
        <v>4525</v>
      </c>
      <c r="H18">
        <v>1050</v>
      </c>
      <c r="I18">
        <v>4000</v>
      </c>
      <c r="J18" s="1">
        <v>13871</v>
      </c>
      <c r="K18">
        <f t="shared" si="12"/>
        <v>2969</v>
      </c>
      <c r="L18">
        <f t="shared" si="0"/>
        <v>479</v>
      </c>
      <c r="M18">
        <f t="shared" si="0"/>
        <v>1346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13"/>
        <v>0</v>
      </c>
      <c r="R18">
        <f t="shared" si="1"/>
        <v>0</v>
      </c>
      <c r="S18">
        <f t="shared" si="2"/>
        <v>775</v>
      </c>
      <c r="T18">
        <f t="shared" si="3"/>
        <v>28303.302000000003</v>
      </c>
      <c r="U18">
        <f t="shared" si="4"/>
        <v>3785.7</v>
      </c>
      <c r="V18">
        <f t="shared" si="5"/>
        <v>7903749</v>
      </c>
      <c r="W18">
        <f t="shared" si="6"/>
        <v>0</v>
      </c>
      <c r="X18">
        <f t="shared" si="7"/>
        <v>0</v>
      </c>
      <c r="Y18">
        <f t="shared" si="8"/>
        <v>31.675000000000001</v>
      </c>
      <c r="Z18">
        <f t="shared" si="9"/>
        <v>7.3500000000000005</v>
      </c>
      <c r="AA18">
        <f t="shared" si="10"/>
        <v>28</v>
      </c>
      <c r="AB18">
        <f t="shared" si="11"/>
        <v>41102.1</v>
      </c>
    </row>
    <row r="19" spans="1:28" x14ac:dyDescent="0.2">
      <c r="A19">
        <v>2040</v>
      </c>
      <c r="B19" s="1">
        <v>47756</v>
      </c>
      <c r="C19" s="1">
        <v>9789</v>
      </c>
      <c r="D19" s="1">
        <v>16209</v>
      </c>
      <c r="E19" s="1">
        <v>0</v>
      </c>
      <c r="F19" s="1">
        <v>0</v>
      </c>
      <c r="G19">
        <v>4525</v>
      </c>
      <c r="H19">
        <v>1050</v>
      </c>
      <c r="I19">
        <v>4000</v>
      </c>
      <c r="J19" s="1">
        <v>14637</v>
      </c>
      <c r="K19">
        <f t="shared" si="12"/>
        <v>2963</v>
      </c>
      <c r="L19">
        <f t="shared" si="0"/>
        <v>490</v>
      </c>
      <c r="M19">
        <f t="shared" si="0"/>
        <v>1408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13"/>
        <v>0</v>
      </c>
      <c r="R19">
        <f t="shared" si="1"/>
        <v>0</v>
      </c>
      <c r="S19">
        <f t="shared" si="2"/>
        <v>766</v>
      </c>
      <c r="T19">
        <f t="shared" si="3"/>
        <v>29052.233999999997</v>
      </c>
      <c r="U19">
        <f t="shared" si="4"/>
        <v>3941.75</v>
      </c>
      <c r="V19">
        <f t="shared" si="5"/>
        <v>8653443</v>
      </c>
      <c r="W19">
        <f t="shared" si="6"/>
        <v>0</v>
      </c>
      <c r="X19">
        <f t="shared" si="7"/>
        <v>0</v>
      </c>
      <c r="Y19">
        <f t="shared" si="8"/>
        <v>31.675000000000001</v>
      </c>
      <c r="Z19">
        <f t="shared" si="9"/>
        <v>7.3500000000000005</v>
      </c>
      <c r="AA19">
        <f t="shared" si="10"/>
        <v>28</v>
      </c>
      <c r="AB19">
        <f t="shared" si="11"/>
        <v>43035.200000000004</v>
      </c>
    </row>
    <row r="20" spans="1:28" x14ac:dyDescent="0.2">
      <c r="A20">
        <v>2041</v>
      </c>
      <c r="B20" s="1">
        <v>50695</v>
      </c>
      <c r="C20" s="1">
        <v>10290</v>
      </c>
      <c r="D20" s="1">
        <v>17676</v>
      </c>
      <c r="E20" s="1">
        <v>0</v>
      </c>
      <c r="F20" s="1">
        <v>0</v>
      </c>
      <c r="G20">
        <v>6225.0000000000009</v>
      </c>
      <c r="H20">
        <v>1050</v>
      </c>
      <c r="I20">
        <v>4800</v>
      </c>
      <c r="J20" s="1">
        <v>15387</v>
      </c>
      <c r="K20">
        <f t="shared" si="12"/>
        <v>2939</v>
      </c>
      <c r="L20">
        <f t="shared" ref="L20:L29" si="14">C20-C19</f>
        <v>501</v>
      </c>
      <c r="M20">
        <f t="shared" ref="M20:M29" si="15">D20-D19</f>
        <v>1467</v>
      </c>
      <c r="N20">
        <f t="shared" ref="N20:N29" si="16">E20-E19</f>
        <v>0</v>
      </c>
      <c r="O20">
        <f t="shared" ref="O20:O29" si="17">F20-F19</f>
        <v>0</v>
      </c>
      <c r="P20">
        <f t="shared" ref="P20:P29" si="18">G20-G19</f>
        <v>1700.0000000000009</v>
      </c>
      <c r="Q20">
        <f t="shared" si="13"/>
        <v>0</v>
      </c>
      <c r="R20">
        <f t="shared" si="1"/>
        <v>800</v>
      </c>
      <c r="S20">
        <f t="shared" si="2"/>
        <v>750</v>
      </c>
      <c r="T20">
        <f t="shared" si="3"/>
        <v>29694.93</v>
      </c>
      <c r="U20">
        <f t="shared" si="4"/>
        <v>4100.55</v>
      </c>
      <c r="V20">
        <f t="shared" si="5"/>
        <v>9434367</v>
      </c>
      <c r="W20">
        <f t="shared" si="6"/>
        <v>0</v>
      </c>
      <c r="X20">
        <f t="shared" si="7"/>
        <v>0</v>
      </c>
      <c r="Y20">
        <f t="shared" si="8"/>
        <v>1148.5750000000007</v>
      </c>
      <c r="Z20">
        <f t="shared" si="9"/>
        <v>7.3500000000000005</v>
      </c>
      <c r="AA20">
        <f t="shared" si="10"/>
        <v>553.6</v>
      </c>
      <c r="AB20">
        <f t="shared" si="11"/>
        <v>44881.200000000004</v>
      </c>
    </row>
    <row r="21" spans="1:28" x14ac:dyDescent="0.2">
      <c r="A21">
        <v>2042</v>
      </c>
      <c r="B21" s="1">
        <v>53593</v>
      </c>
      <c r="C21" s="1">
        <v>10801</v>
      </c>
      <c r="D21" s="1">
        <v>19205</v>
      </c>
      <c r="E21" s="1">
        <v>0</v>
      </c>
      <c r="F21" s="1">
        <v>0</v>
      </c>
      <c r="G21">
        <v>6225.0000000000009</v>
      </c>
      <c r="H21">
        <v>1050</v>
      </c>
      <c r="I21">
        <v>4800</v>
      </c>
      <c r="J21" s="1">
        <v>16117</v>
      </c>
      <c r="K21">
        <f t="shared" si="12"/>
        <v>2898</v>
      </c>
      <c r="L21">
        <f t="shared" si="14"/>
        <v>511</v>
      </c>
      <c r="M21">
        <f t="shared" si="15"/>
        <v>1529</v>
      </c>
      <c r="N21">
        <f t="shared" si="16"/>
        <v>0</v>
      </c>
      <c r="O21">
        <f t="shared" si="17"/>
        <v>0</v>
      </c>
      <c r="P21">
        <f t="shared" si="18"/>
        <v>0</v>
      </c>
      <c r="Q21">
        <f t="shared" si="13"/>
        <v>0</v>
      </c>
      <c r="R21">
        <f t="shared" si="1"/>
        <v>0</v>
      </c>
      <c r="S21">
        <f t="shared" si="2"/>
        <v>730</v>
      </c>
      <c r="T21">
        <f t="shared" si="3"/>
        <v>30232.452000000001</v>
      </c>
      <c r="U21">
        <f t="shared" si="4"/>
        <v>4258.8</v>
      </c>
      <c r="V21">
        <f t="shared" si="5"/>
        <v>10248312</v>
      </c>
      <c r="W21">
        <f t="shared" si="6"/>
        <v>0</v>
      </c>
      <c r="X21">
        <f t="shared" si="7"/>
        <v>0</v>
      </c>
      <c r="Y21">
        <f t="shared" si="8"/>
        <v>43.57500000000001</v>
      </c>
      <c r="Z21">
        <f t="shared" si="9"/>
        <v>7.3500000000000005</v>
      </c>
      <c r="AA21">
        <f t="shared" si="10"/>
        <v>33.6</v>
      </c>
      <c r="AB21">
        <f t="shared" si="11"/>
        <v>46649.200000000004</v>
      </c>
    </row>
    <row r="22" spans="1:28" x14ac:dyDescent="0.2">
      <c r="A22">
        <v>2043</v>
      </c>
      <c r="B22" s="1">
        <v>56435</v>
      </c>
      <c r="C22" s="1">
        <v>11324</v>
      </c>
      <c r="D22" s="1">
        <v>20794</v>
      </c>
      <c r="E22" s="1">
        <v>0</v>
      </c>
      <c r="F22" s="1">
        <v>0</v>
      </c>
      <c r="G22">
        <v>6225.0000000000009</v>
      </c>
      <c r="H22">
        <v>1050</v>
      </c>
      <c r="I22">
        <v>4800</v>
      </c>
      <c r="J22" s="1">
        <v>16821</v>
      </c>
      <c r="K22">
        <f t="shared" si="12"/>
        <v>2842</v>
      </c>
      <c r="L22">
        <f t="shared" si="14"/>
        <v>523</v>
      </c>
      <c r="M22">
        <f t="shared" si="15"/>
        <v>1589</v>
      </c>
      <c r="N22">
        <f t="shared" si="16"/>
        <v>0</v>
      </c>
      <c r="O22">
        <f t="shared" si="17"/>
        <v>0</v>
      </c>
      <c r="P22">
        <f t="shared" si="18"/>
        <v>0</v>
      </c>
      <c r="Q22">
        <f t="shared" si="13"/>
        <v>0</v>
      </c>
      <c r="R22">
        <f t="shared" si="1"/>
        <v>0</v>
      </c>
      <c r="S22">
        <f t="shared" si="2"/>
        <v>704</v>
      </c>
      <c r="T22">
        <f t="shared" si="3"/>
        <v>30671.940000000002</v>
      </c>
      <c r="U22">
        <f t="shared" si="4"/>
        <v>4426.1499999999996</v>
      </c>
      <c r="V22">
        <f t="shared" si="5"/>
        <v>11094051</v>
      </c>
      <c r="W22">
        <f t="shared" si="6"/>
        <v>0</v>
      </c>
      <c r="X22">
        <f t="shared" si="7"/>
        <v>0</v>
      </c>
      <c r="Y22">
        <f t="shared" si="8"/>
        <v>43.57500000000001</v>
      </c>
      <c r="Z22">
        <f t="shared" si="9"/>
        <v>7.3500000000000005</v>
      </c>
      <c r="AA22">
        <f t="shared" si="10"/>
        <v>33.6</v>
      </c>
      <c r="AB22">
        <f t="shared" si="11"/>
        <v>48310.6</v>
      </c>
    </row>
    <row r="23" spans="1:28" x14ac:dyDescent="0.2">
      <c r="A23">
        <v>2044</v>
      </c>
      <c r="B23" s="1">
        <v>59203</v>
      </c>
      <c r="C23" s="1">
        <v>11856</v>
      </c>
      <c r="D23" s="1">
        <v>22444</v>
      </c>
      <c r="E23" s="1">
        <v>0</v>
      </c>
      <c r="F23" s="1">
        <v>0</v>
      </c>
      <c r="G23">
        <v>6225.0000000000009</v>
      </c>
      <c r="H23">
        <v>1050</v>
      </c>
      <c r="I23">
        <v>4800</v>
      </c>
      <c r="J23" s="1">
        <v>17493</v>
      </c>
      <c r="K23">
        <f t="shared" si="12"/>
        <v>2768</v>
      </c>
      <c r="L23">
        <f t="shared" si="14"/>
        <v>532</v>
      </c>
      <c r="M23">
        <f t="shared" si="15"/>
        <v>1650</v>
      </c>
      <c r="N23">
        <f t="shared" si="16"/>
        <v>0</v>
      </c>
      <c r="O23">
        <f t="shared" si="17"/>
        <v>0</v>
      </c>
      <c r="P23">
        <f t="shared" si="18"/>
        <v>0</v>
      </c>
      <c r="Q23">
        <f t="shared" si="13"/>
        <v>0</v>
      </c>
      <c r="R23">
        <f t="shared" si="1"/>
        <v>0</v>
      </c>
      <c r="S23">
        <f t="shared" si="2"/>
        <v>672</v>
      </c>
      <c r="T23">
        <f t="shared" si="3"/>
        <v>30991.991999999998</v>
      </c>
      <c r="U23">
        <f t="shared" si="4"/>
        <v>4586.6000000000004</v>
      </c>
      <c r="V23">
        <f t="shared" si="5"/>
        <v>11972214</v>
      </c>
      <c r="W23">
        <f t="shared" si="6"/>
        <v>0</v>
      </c>
      <c r="X23">
        <f t="shared" si="7"/>
        <v>0</v>
      </c>
      <c r="Y23">
        <f t="shared" si="8"/>
        <v>43.57500000000001</v>
      </c>
      <c r="Z23">
        <f t="shared" si="9"/>
        <v>7.3500000000000005</v>
      </c>
      <c r="AA23">
        <f t="shared" si="10"/>
        <v>33.6</v>
      </c>
      <c r="AB23">
        <f t="shared" si="11"/>
        <v>49849.8</v>
      </c>
    </row>
    <row r="24" spans="1:28" x14ac:dyDescent="0.2">
      <c r="A24">
        <v>2045</v>
      </c>
      <c r="B24" s="1">
        <v>61879</v>
      </c>
      <c r="C24" s="1">
        <v>12400</v>
      </c>
      <c r="D24" s="1">
        <v>24154</v>
      </c>
      <c r="E24" s="1">
        <v>0</v>
      </c>
      <c r="F24" s="1">
        <v>0</v>
      </c>
      <c r="G24">
        <v>6225.0000000000009</v>
      </c>
      <c r="H24">
        <v>1050</v>
      </c>
      <c r="I24">
        <v>4800</v>
      </c>
      <c r="J24" s="1">
        <v>18129</v>
      </c>
      <c r="K24">
        <f t="shared" si="12"/>
        <v>2676</v>
      </c>
      <c r="L24">
        <f t="shared" si="14"/>
        <v>544</v>
      </c>
      <c r="M24">
        <f t="shared" si="15"/>
        <v>1710</v>
      </c>
      <c r="N24">
        <f t="shared" si="16"/>
        <v>0</v>
      </c>
      <c r="O24">
        <f t="shared" si="17"/>
        <v>0</v>
      </c>
      <c r="P24">
        <f t="shared" si="18"/>
        <v>0</v>
      </c>
      <c r="Q24">
        <f t="shared" si="13"/>
        <v>0</v>
      </c>
      <c r="R24">
        <f t="shared" si="1"/>
        <v>0</v>
      </c>
      <c r="S24">
        <f t="shared" si="2"/>
        <v>636</v>
      </c>
      <c r="T24">
        <f t="shared" si="3"/>
        <v>31187.856</v>
      </c>
      <c r="U24">
        <f t="shared" si="4"/>
        <v>4759.2</v>
      </c>
      <c r="V24">
        <f t="shared" si="5"/>
        <v>12882204</v>
      </c>
      <c r="W24">
        <f t="shared" si="6"/>
        <v>0</v>
      </c>
      <c r="X24">
        <f t="shared" si="7"/>
        <v>0</v>
      </c>
      <c r="Y24">
        <f t="shared" si="8"/>
        <v>43.57500000000001</v>
      </c>
      <c r="Z24">
        <f t="shared" si="9"/>
        <v>7.3500000000000005</v>
      </c>
      <c r="AA24">
        <f t="shared" si="10"/>
        <v>33.6</v>
      </c>
      <c r="AB24">
        <f t="shared" si="11"/>
        <v>51269.4</v>
      </c>
    </row>
    <row r="25" spans="1:28" x14ac:dyDescent="0.2">
      <c r="A25">
        <v>2046</v>
      </c>
      <c r="B25" s="1">
        <v>64448</v>
      </c>
      <c r="C25" s="1">
        <v>12954</v>
      </c>
      <c r="D25" s="1">
        <v>25925</v>
      </c>
      <c r="E25" s="1">
        <v>0</v>
      </c>
      <c r="F25" s="1">
        <v>0</v>
      </c>
      <c r="G25">
        <v>6225.0000000000009</v>
      </c>
      <c r="H25">
        <v>1050</v>
      </c>
      <c r="I25">
        <v>4800</v>
      </c>
      <c r="J25" s="1">
        <v>18723</v>
      </c>
      <c r="K25">
        <f t="shared" si="12"/>
        <v>2569</v>
      </c>
      <c r="L25">
        <f t="shared" si="14"/>
        <v>554</v>
      </c>
      <c r="M25">
        <f t="shared" si="15"/>
        <v>1771</v>
      </c>
      <c r="N25">
        <f t="shared" si="16"/>
        <v>0</v>
      </c>
      <c r="O25">
        <f t="shared" si="17"/>
        <v>0</v>
      </c>
      <c r="P25">
        <f t="shared" si="18"/>
        <v>0</v>
      </c>
      <c r="Q25">
        <f t="shared" si="13"/>
        <v>0</v>
      </c>
      <c r="R25">
        <f t="shared" si="1"/>
        <v>0</v>
      </c>
      <c r="S25">
        <f t="shared" si="2"/>
        <v>594</v>
      </c>
      <c r="T25">
        <f t="shared" si="3"/>
        <v>31272.222000000002</v>
      </c>
      <c r="U25">
        <f t="shared" si="4"/>
        <v>4928.2</v>
      </c>
      <c r="V25">
        <f t="shared" si="5"/>
        <v>13824618</v>
      </c>
      <c r="W25">
        <f t="shared" si="6"/>
        <v>0</v>
      </c>
      <c r="X25">
        <f t="shared" si="7"/>
        <v>0</v>
      </c>
      <c r="Y25">
        <f t="shared" si="8"/>
        <v>43.57500000000001</v>
      </c>
      <c r="Z25">
        <f t="shared" si="9"/>
        <v>7.3500000000000005</v>
      </c>
      <c r="AA25">
        <f t="shared" si="10"/>
        <v>33.6</v>
      </c>
      <c r="AB25">
        <f t="shared" si="11"/>
        <v>52540.800000000003</v>
      </c>
    </row>
    <row r="26" spans="1:28" x14ac:dyDescent="0.2">
      <c r="A26">
        <v>2047</v>
      </c>
      <c r="B26" s="1">
        <v>66892</v>
      </c>
      <c r="C26" s="1">
        <v>13519</v>
      </c>
      <c r="D26" s="1">
        <v>27757</v>
      </c>
      <c r="E26" s="1">
        <v>0</v>
      </c>
      <c r="F26" s="1">
        <v>0</v>
      </c>
      <c r="G26">
        <v>6225.0000000000009</v>
      </c>
      <c r="H26">
        <v>1050</v>
      </c>
      <c r="I26">
        <v>4800</v>
      </c>
      <c r="J26" s="1">
        <v>19270</v>
      </c>
      <c r="K26">
        <f t="shared" si="12"/>
        <v>2444</v>
      </c>
      <c r="L26">
        <f t="shared" si="14"/>
        <v>565</v>
      </c>
      <c r="M26">
        <f t="shared" si="15"/>
        <v>1832</v>
      </c>
      <c r="N26">
        <f t="shared" si="16"/>
        <v>0</v>
      </c>
      <c r="O26">
        <f t="shared" si="17"/>
        <v>0</v>
      </c>
      <c r="P26">
        <f t="shared" si="18"/>
        <v>0</v>
      </c>
      <c r="Q26">
        <f t="shared" si="13"/>
        <v>0</v>
      </c>
      <c r="R26">
        <f t="shared" si="1"/>
        <v>0</v>
      </c>
      <c r="S26">
        <f t="shared" si="2"/>
        <v>547</v>
      </c>
      <c r="T26">
        <f t="shared" si="3"/>
        <v>31223.688000000002</v>
      </c>
      <c r="U26">
        <f t="shared" si="4"/>
        <v>5103</v>
      </c>
      <c r="V26">
        <f t="shared" si="5"/>
        <v>14799423</v>
      </c>
      <c r="W26">
        <f t="shared" si="6"/>
        <v>0</v>
      </c>
      <c r="X26">
        <f t="shared" si="7"/>
        <v>0</v>
      </c>
      <c r="Y26">
        <f t="shared" si="8"/>
        <v>43.57500000000001</v>
      </c>
      <c r="Z26">
        <f t="shared" si="9"/>
        <v>7.3500000000000005</v>
      </c>
      <c r="AA26">
        <f t="shared" si="10"/>
        <v>33.6</v>
      </c>
      <c r="AB26">
        <f t="shared" si="11"/>
        <v>53657.5</v>
      </c>
    </row>
    <row r="27" spans="1:28" x14ac:dyDescent="0.2">
      <c r="A27">
        <v>2048</v>
      </c>
      <c r="B27" s="1">
        <v>69195</v>
      </c>
      <c r="C27" s="1">
        <v>14095</v>
      </c>
      <c r="D27" s="1">
        <v>29650</v>
      </c>
      <c r="E27" s="1">
        <v>0</v>
      </c>
      <c r="F27" s="1">
        <v>0</v>
      </c>
      <c r="G27">
        <v>6225.0000000000009</v>
      </c>
      <c r="H27">
        <v>1050</v>
      </c>
      <c r="I27">
        <v>4800</v>
      </c>
      <c r="J27" s="1">
        <v>19764</v>
      </c>
      <c r="K27">
        <f t="shared" si="12"/>
        <v>2303</v>
      </c>
      <c r="L27">
        <f t="shared" si="14"/>
        <v>576</v>
      </c>
      <c r="M27">
        <f t="shared" si="15"/>
        <v>1893</v>
      </c>
      <c r="N27">
        <f t="shared" si="16"/>
        <v>0</v>
      </c>
      <c r="O27">
        <f t="shared" si="17"/>
        <v>0</v>
      </c>
      <c r="P27">
        <f t="shared" si="18"/>
        <v>0</v>
      </c>
      <c r="Q27">
        <f t="shared" si="13"/>
        <v>0</v>
      </c>
      <c r="R27">
        <f t="shared" si="1"/>
        <v>0</v>
      </c>
      <c r="S27">
        <f t="shared" si="2"/>
        <v>494</v>
      </c>
      <c r="T27">
        <f t="shared" si="3"/>
        <v>31049.129999999997</v>
      </c>
      <c r="U27">
        <f t="shared" si="4"/>
        <v>5280.55</v>
      </c>
      <c r="V27">
        <f t="shared" si="5"/>
        <v>15806619</v>
      </c>
      <c r="W27">
        <f t="shared" si="6"/>
        <v>0</v>
      </c>
      <c r="X27">
        <f t="shared" si="7"/>
        <v>0</v>
      </c>
      <c r="Y27">
        <f t="shared" si="8"/>
        <v>43.57500000000001</v>
      </c>
      <c r="Z27">
        <f t="shared" si="9"/>
        <v>7.3500000000000005</v>
      </c>
      <c r="AA27">
        <f t="shared" si="10"/>
        <v>33.6</v>
      </c>
      <c r="AB27">
        <f t="shared" si="11"/>
        <v>54597.4</v>
      </c>
    </row>
    <row r="28" spans="1:28" x14ac:dyDescent="0.2">
      <c r="A28">
        <v>2049</v>
      </c>
      <c r="B28" s="1">
        <v>71339</v>
      </c>
      <c r="C28" s="1">
        <v>14681</v>
      </c>
      <c r="D28" s="1">
        <v>31603</v>
      </c>
      <c r="E28" s="1">
        <v>0</v>
      </c>
      <c r="F28" s="1">
        <v>0</v>
      </c>
      <c r="G28">
        <v>6225.0000000000009</v>
      </c>
      <c r="H28">
        <v>1050</v>
      </c>
      <c r="I28">
        <v>4800</v>
      </c>
      <c r="J28" s="1">
        <v>20200</v>
      </c>
      <c r="K28">
        <f t="shared" si="12"/>
        <v>2144</v>
      </c>
      <c r="L28">
        <f t="shared" si="14"/>
        <v>586</v>
      </c>
      <c r="M28">
        <f t="shared" si="15"/>
        <v>1953</v>
      </c>
      <c r="N28">
        <f t="shared" si="16"/>
        <v>0</v>
      </c>
      <c r="O28">
        <f t="shared" si="17"/>
        <v>0</v>
      </c>
      <c r="P28">
        <f t="shared" si="18"/>
        <v>0</v>
      </c>
      <c r="Q28">
        <f t="shared" si="13"/>
        <v>0</v>
      </c>
      <c r="R28">
        <f t="shared" si="1"/>
        <v>0</v>
      </c>
      <c r="S28">
        <f t="shared" si="2"/>
        <v>436</v>
      </c>
      <c r="T28">
        <f t="shared" si="3"/>
        <v>30732.695999999996</v>
      </c>
      <c r="U28">
        <f t="shared" si="4"/>
        <v>5457.55</v>
      </c>
      <c r="V28">
        <f t="shared" si="5"/>
        <v>16845642</v>
      </c>
      <c r="W28">
        <f t="shared" si="6"/>
        <v>0</v>
      </c>
      <c r="X28">
        <f t="shared" si="7"/>
        <v>0</v>
      </c>
      <c r="Y28">
        <f t="shared" si="8"/>
        <v>43.57500000000001</v>
      </c>
      <c r="Z28">
        <f t="shared" si="9"/>
        <v>7.3500000000000005</v>
      </c>
      <c r="AA28">
        <f t="shared" si="10"/>
        <v>33.6</v>
      </c>
      <c r="AB28">
        <f t="shared" si="11"/>
        <v>55354</v>
      </c>
    </row>
    <row r="29" spans="1:28" x14ac:dyDescent="0.2">
      <c r="A29">
        <v>2050</v>
      </c>
      <c r="B29" s="1">
        <v>73308</v>
      </c>
      <c r="C29" s="1">
        <v>15278</v>
      </c>
      <c r="D29" s="1">
        <v>33617</v>
      </c>
      <c r="E29" s="1">
        <v>0</v>
      </c>
      <c r="F29" s="1">
        <v>0</v>
      </c>
      <c r="G29">
        <v>6225</v>
      </c>
      <c r="H29">
        <v>1050</v>
      </c>
      <c r="I29">
        <v>4800.0000000000009</v>
      </c>
      <c r="J29" s="1">
        <v>20572</v>
      </c>
      <c r="K29">
        <f t="shared" si="12"/>
        <v>1969</v>
      </c>
      <c r="L29">
        <f t="shared" si="14"/>
        <v>597</v>
      </c>
      <c r="M29">
        <f t="shared" si="15"/>
        <v>2014</v>
      </c>
      <c r="N29">
        <f t="shared" si="16"/>
        <v>0</v>
      </c>
      <c r="O29">
        <f t="shared" si="17"/>
        <v>0</v>
      </c>
      <c r="P29">
        <f t="shared" si="18"/>
        <v>0</v>
      </c>
      <c r="Q29">
        <f t="shared" si="13"/>
        <v>0</v>
      </c>
      <c r="R29">
        <f t="shared" si="1"/>
        <v>0</v>
      </c>
      <c r="S29">
        <f t="shared" si="2"/>
        <v>372</v>
      </c>
      <c r="T29">
        <f t="shared" si="3"/>
        <v>30281.262000000002</v>
      </c>
      <c r="U29">
        <f t="shared" si="4"/>
        <v>5640.35</v>
      </c>
      <c r="V29">
        <f t="shared" si="5"/>
        <v>17917089</v>
      </c>
      <c r="W29">
        <f t="shared" si="6"/>
        <v>0</v>
      </c>
      <c r="X29">
        <f t="shared" si="7"/>
        <v>0</v>
      </c>
      <c r="Y29">
        <f t="shared" si="8"/>
        <v>43.575000000000003</v>
      </c>
      <c r="Z29">
        <f t="shared" si="9"/>
        <v>7.3500000000000005</v>
      </c>
      <c r="AA29">
        <f t="shared" si="10"/>
        <v>33.600000000000009</v>
      </c>
      <c r="AB29">
        <f t="shared" si="11"/>
        <v>55905.200000000004</v>
      </c>
    </row>
    <row r="30" spans="1:28" x14ac:dyDescent="0.2">
      <c r="E30" s="1"/>
      <c r="S30" s="4" t="s">
        <v>16</v>
      </c>
      <c r="T30" s="4">
        <f>SUM(T3:T29)</f>
        <v>639684.39</v>
      </c>
      <c r="U30" s="4">
        <f t="shared" ref="U30:AB30" si="19">SUM(U3:U29)</f>
        <v>95299.75</v>
      </c>
      <c r="V30" s="4">
        <f t="shared" si="19"/>
        <v>201929562</v>
      </c>
      <c r="W30" s="4">
        <f t="shared" si="19"/>
        <v>0</v>
      </c>
      <c r="X30" s="4">
        <f t="shared" si="19"/>
        <v>0</v>
      </c>
      <c r="Y30" s="4">
        <f t="shared" si="19"/>
        <v>3563.6249999999982</v>
      </c>
      <c r="Z30" s="4">
        <f t="shared" si="19"/>
        <v>198.4499999999999</v>
      </c>
      <c r="AA30" s="4">
        <f t="shared" si="19"/>
        <v>1812.7999999999993</v>
      </c>
      <c r="AB30" s="4">
        <f>SUM(AB3:AB29)</f>
        <v>972770.5</v>
      </c>
    </row>
    <row r="31" spans="1:28" x14ac:dyDescent="0.2">
      <c r="S31" s="4" t="s">
        <v>17</v>
      </c>
      <c r="T31" s="4">
        <f>ROUND(SUM(T30:AB30)/1000000,2)</f>
        <v>203.64</v>
      </c>
    </row>
  </sheetData>
  <mergeCells count="3">
    <mergeCell ref="B1:J1"/>
    <mergeCell ref="K1:S1"/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D89B-2FD6-DA43-9E8E-23C3FEAFA676}">
  <dimension ref="A1:AB31"/>
  <sheetViews>
    <sheetView topLeftCell="H1" workbookViewId="0">
      <selection activeCell="T31" sqref="T31"/>
    </sheetView>
  </sheetViews>
  <sheetFormatPr baseColWidth="10" defaultRowHeight="16" x14ac:dyDescent="0.2"/>
  <sheetData>
    <row r="1" spans="1:28" x14ac:dyDescent="0.2">
      <c r="K1" s="3" t="s">
        <v>13</v>
      </c>
      <c r="L1" s="3"/>
      <c r="M1" s="3"/>
      <c r="N1" s="3"/>
      <c r="O1" s="3"/>
      <c r="P1" s="3"/>
      <c r="Q1" s="3"/>
      <c r="R1" s="3"/>
      <c r="S1" s="3"/>
      <c r="T1" s="3" t="s">
        <v>15</v>
      </c>
      <c r="U1" s="3"/>
      <c r="V1" s="3"/>
      <c r="W1" s="3"/>
      <c r="X1" s="3"/>
      <c r="Y1" s="3"/>
      <c r="Z1" s="3"/>
      <c r="AA1" s="3"/>
      <c r="AB1" s="3"/>
    </row>
    <row r="2" spans="1:28" x14ac:dyDescent="0.2">
      <c r="A2" t="s">
        <v>0</v>
      </c>
      <c r="B2" s="1" t="s">
        <v>6</v>
      </c>
      <c r="C2" s="1" t="s">
        <v>5</v>
      </c>
      <c r="D2" s="1" t="s">
        <v>2</v>
      </c>
      <c r="E2" s="1" t="s">
        <v>7</v>
      </c>
      <c r="F2" s="1" t="s">
        <v>12</v>
      </c>
      <c r="G2" s="1" t="s">
        <v>8</v>
      </c>
      <c r="H2" s="1" t="s">
        <v>10</v>
      </c>
      <c r="I2" s="1" t="s">
        <v>9</v>
      </c>
      <c r="J2" s="1" t="s">
        <v>11</v>
      </c>
      <c r="K2" s="1" t="s">
        <v>6</v>
      </c>
      <c r="L2" s="1" t="s">
        <v>5</v>
      </c>
      <c r="M2" s="1" t="s">
        <v>2</v>
      </c>
      <c r="N2" s="1" t="s">
        <v>7</v>
      </c>
      <c r="O2" s="1" t="s">
        <v>12</v>
      </c>
      <c r="P2" s="1" t="s">
        <v>8</v>
      </c>
      <c r="Q2" s="1" t="s">
        <v>10</v>
      </c>
      <c r="R2" s="1" t="s">
        <v>9</v>
      </c>
      <c r="S2" s="1" t="s">
        <v>11</v>
      </c>
      <c r="T2" s="1" t="s">
        <v>6</v>
      </c>
      <c r="U2" s="1" t="s">
        <v>5</v>
      </c>
      <c r="V2" s="1" t="s">
        <v>2</v>
      </c>
      <c r="W2" s="1" t="s">
        <v>7</v>
      </c>
      <c r="X2" s="1" t="s">
        <v>12</v>
      </c>
      <c r="Y2" s="1" t="s">
        <v>8</v>
      </c>
      <c r="Z2" s="1" t="s">
        <v>10</v>
      </c>
      <c r="AA2" s="1" t="s">
        <v>9</v>
      </c>
      <c r="AB2" s="1" t="s">
        <v>11</v>
      </c>
    </row>
    <row r="3" spans="1:28" x14ac:dyDescent="0.2">
      <c r="A3">
        <v>2024</v>
      </c>
      <c r="B3" s="1">
        <v>9027</v>
      </c>
      <c r="C3" s="1">
        <v>3233</v>
      </c>
      <c r="D3" s="1">
        <v>1185</v>
      </c>
      <c r="E3" s="1">
        <v>0</v>
      </c>
      <c r="F3" s="1">
        <v>0</v>
      </c>
      <c r="G3">
        <v>2125</v>
      </c>
      <c r="H3">
        <v>1050</v>
      </c>
      <c r="I3">
        <v>3200</v>
      </c>
      <c r="J3" s="1">
        <v>4199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K3*5.55+B3*0.264</f>
        <v>2383.1280000000002</v>
      </c>
      <c r="U3">
        <f>L3*3.05+C3*0.25</f>
        <v>808.25</v>
      </c>
      <c r="V3">
        <f>M3*33+D3*531</f>
        <v>629235</v>
      </c>
      <c r="W3">
        <f>N3*70+E3*3.75</f>
        <v>0</v>
      </c>
      <c r="X3">
        <f>O3*2.36+F3*0.13</f>
        <v>0</v>
      </c>
      <c r="Y3">
        <f>P3*0.65+G3*0.007</f>
        <v>14.875</v>
      </c>
      <c r="Z3">
        <f>Q3*0.65+H3*0.007</f>
        <v>7.3500000000000005</v>
      </c>
      <c r="AA3">
        <f>R3*0.65+I3*0.007</f>
        <v>22.400000000000002</v>
      </c>
      <c r="AB3">
        <f>S3*6.5+J3*2.6</f>
        <v>10917.4</v>
      </c>
    </row>
    <row r="4" spans="1:28" x14ac:dyDescent="0.2">
      <c r="A4">
        <v>2025</v>
      </c>
      <c r="B4" s="1">
        <v>10315</v>
      </c>
      <c r="C4" s="1">
        <v>3563</v>
      </c>
      <c r="D4" s="1">
        <v>1820</v>
      </c>
      <c r="E4" s="1">
        <v>0</v>
      </c>
      <c r="F4" s="1">
        <v>0</v>
      </c>
      <c r="G4">
        <v>2125</v>
      </c>
      <c r="H4">
        <v>1050</v>
      </c>
      <c r="I4">
        <v>3200</v>
      </c>
      <c r="J4" s="1">
        <v>4551</v>
      </c>
      <c r="K4">
        <f>B4-B3</f>
        <v>1288</v>
      </c>
      <c r="L4">
        <f t="shared" ref="L4:Q19" si="0">C4-C3</f>
        <v>330</v>
      </c>
      <c r="M4">
        <f t="shared" si="0"/>
        <v>635</v>
      </c>
      <c r="N4">
        <f t="shared" si="0"/>
        <v>0</v>
      </c>
      <c r="O4">
        <f t="shared" si="0"/>
        <v>0</v>
      </c>
      <c r="P4">
        <f t="shared" si="0"/>
        <v>0</v>
      </c>
      <c r="Q4">
        <f>H4-H3</f>
        <v>0</v>
      </c>
      <c r="R4">
        <f t="shared" ref="R4:S29" si="1">I4-I3</f>
        <v>0</v>
      </c>
      <c r="S4">
        <f t="shared" si="1"/>
        <v>352</v>
      </c>
      <c r="T4">
        <f t="shared" ref="T4:T29" si="2">K4*5.55+B4*0.264</f>
        <v>9871.56</v>
      </c>
      <c r="U4">
        <f t="shared" ref="U4:U29" si="3">L4*3.05+C4*0.25</f>
        <v>1897.25</v>
      </c>
      <c r="V4">
        <f t="shared" ref="V4:V29" si="4">M4*33+D4*531</f>
        <v>987375</v>
      </c>
      <c r="W4">
        <f t="shared" ref="W4:W29" si="5">N4*70+E4*3.75</f>
        <v>0</v>
      </c>
      <c r="X4">
        <f t="shared" ref="X4:X29" si="6">O4*2.36+F4*0.13</f>
        <v>0</v>
      </c>
      <c r="Y4">
        <f t="shared" ref="Y4:AA29" si="7">P4*0.65+G4*0.007</f>
        <v>14.875</v>
      </c>
      <c r="Z4">
        <f t="shared" si="7"/>
        <v>7.3500000000000005</v>
      </c>
      <c r="AA4">
        <f t="shared" si="7"/>
        <v>22.400000000000002</v>
      </c>
      <c r="AB4">
        <f t="shared" ref="AB4:AB29" si="8">S4*6.5+J4*2.6</f>
        <v>14120.6</v>
      </c>
    </row>
    <row r="5" spans="1:28" x14ac:dyDescent="0.2">
      <c r="A5">
        <v>2026</v>
      </c>
      <c r="B5" s="1">
        <v>11833</v>
      </c>
      <c r="C5" s="1">
        <v>3903</v>
      </c>
      <c r="D5" s="1">
        <v>2533</v>
      </c>
      <c r="E5" s="1">
        <v>0</v>
      </c>
      <c r="F5" s="1">
        <v>0</v>
      </c>
      <c r="G5">
        <v>2125</v>
      </c>
      <c r="H5">
        <v>1050</v>
      </c>
      <c r="I5">
        <v>3200</v>
      </c>
      <c r="J5" s="1">
        <v>4968</v>
      </c>
      <c r="K5">
        <f t="shared" ref="K5:Q29" si="9">B5-B4</f>
        <v>1518</v>
      </c>
      <c r="L5">
        <f t="shared" si="0"/>
        <v>340</v>
      </c>
      <c r="M5">
        <f t="shared" si="0"/>
        <v>713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1"/>
        <v>0</v>
      </c>
      <c r="S5">
        <f t="shared" si="1"/>
        <v>417</v>
      </c>
      <c r="T5">
        <f t="shared" si="2"/>
        <v>11548.812</v>
      </c>
      <c r="U5">
        <f t="shared" si="3"/>
        <v>2012.75</v>
      </c>
      <c r="V5">
        <f t="shared" si="4"/>
        <v>1368552</v>
      </c>
      <c r="W5">
        <f t="shared" si="5"/>
        <v>0</v>
      </c>
      <c r="X5">
        <f t="shared" si="6"/>
        <v>0</v>
      </c>
      <c r="Y5">
        <f t="shared" si="7"/>
        <v>14.875</v>
      </c>
      <c r="Z5">
        <f t="shared" si="7"/>
        <v>7.3500000000000005</v>
      </c>
      <c r="AA5">
        <f t="shared" si="7"/>
        <v>22.400000000000002</v>
      </c>
      <c r="AB5">
        <f t="shared" si="8"/>
        <v>15627.300000000001</v>
      </c>
    </row>
    <row r="6" spans="1:28" x14ac:dyDescent="0.2">
      <c r="A6">
        <v>2027</v>
      </c>
      <c r="B6" s="1">
        <v>13563</v>
      </c>
      <c r="C6" s="1">
        <v>4254</v>
      </c>
      <c r="D6" s="1">
        <v>3322</v>
      </c>
      <c r="E6" s="1">
        <v>0</v>
      </c>
      <c r="F6" s="1">
        <v>0</v>
      </c>
      <c r="G6">
        <v>2125</v>
      </c>
      <c r="H6">
        <v>1050</v>
      </c>
      <c r="I6">
        <v>3200</v>
      </c>
      <c r="J6" s="1">
        <v>5445</v>
      </c>
      <c r="K6">
        <f t="shared" si="9"/>
        <v>1730</v>
      </c>
      <c r="L6">
        <f t="shared" si="0"/>
        <v>351</v>
      </c>
      <c r="M6">
        <f t="shared" si="0"/>
        <v>789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1"/>
        <v>477</v>
      </c>
      <c r="T6">
        <f t="shared" si="2"/>
        <v>13182.132</v>
      </c>
      <c r="U6">
        <f t="shared" si="3"/>
        <v>2134.0500000000002</v>
      </c>
      <c r="V6">
        <f t="shared" si="4"/>
        <v>1790019</v>
      </c>
      <c r="W6">
        <f t="shared" si="5"/>
        <v>0</v>
      </c>
      <c r="X6">
        <f t="shared" si="6"/>
        <v>0</v>
      </c>
      <c r="Y6">
        <f t="shared" si="7"/>
        <v>14.875</v>
      </c>
      <c r="Z6">
        <f t="shared" si="7"/>
        <v>7.3500000000000005</v>
      </c>
      <c r="AA6">
        <f t="shared" si="7"/>
        <v>22.400000000000002</v>
      </c>
      <c r="AB6">
        <f t="shared" si="8"/>
        <v>17257.5</v>
      </c>
    </row>
    <row r="7" spans="1:28" x14ac:dyDescent="0.2">
      <c r="A7">
        <v>2028</v>
      </c>
      <c r="B7" s="1">
        <v>15490</v>
      </c>
      <c r="C7" s="1">
        <v>4615</v>
      </c>
      <c r="D7" s="1">
        <v>4189</v>
      </c>
      <c r="E7" s="1">
        <v>0</v>
      </c>
      <c r="F7" s="1">
        <v>0</v>
      </c>
      <c r="G7">
        <v>2125</v>
      </c>
      <c r="H7">
        <v>1050</v>
      </c>
      <c r="I7">
        <v>3200</v>
      </c>
      <c r="J7" s="1">
        <v>5976</v>
      </c>
      <c r="K7">
        <f t="shared" si="9"/>
        <v>1927</v>
      </c>
      <c r="L7">
        <f t="shared" si="0"/>
        <v>361</v>
      </c>
      <c r="M7">
        <f t="shared" si="0"/>
        <v>867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1"/>
        <v>531</v>
      </c>
      <c r="T7">
        <f t="shared" si="2"/>
        <v>14784.210000000001</v>
      </c>
      <c r="U7">
        <f t="shared" si="3"/>
        <v>2254.8000000000002</v>
      </c>
      <c r="V7">
        <f t="shared" si="4"/>
        <v>2252970</v>
      </c>
      <c r="W7">
        <f t="shared" si="5"/>
        <v>0</v>
      </c>
      <c r="X7">
        <f t="shared" si="6"/>
        <v>0</v>
      </c>
      <c r="Y7">
        <f t="shared" si="7"/>
        <v>14.875</v>
      </c>
      <c r="Z7">
        <f t="shared" si="7"/>
        <v>7.3500000000000005</v>
      </c>
      <c r="AA7">
        <f t="shared" si="7"/>
        <v>22.400000000000002</v>
      </c>
      <c r="AB7">
        <f t="shared" si="8"/>
        <v>18989.099999999999</v>
      </c>
    </row>
    <row r="8" spans="1:28" x14ac:dyDescent="0.2">
      <c r="A8">
        <v>2029</v>
      </c>
      <c r="B8" s="1">
        <v>17596</v>
      </c>
      <c r="C8" s="1">
        <v>4988</v>
      </c>
      <c r="D8" s="1">
        <v>5133</v>
      </c>
      <c r="E8" s="1">
        <v>0</v>
      </c>
      <c r="F8" s="1">
        <v>0</v>
      </c>
      <c r="G8">
        <v>2125</v>
      </c>
      <c r="H8">
        <v>1050</v>
      </c>
      <c r="I8">
        <v>3200</v>
      </c>
      <c r="J8" s="1">
        <v>6556</v>
      </c>
      <c r="K8">
        <f t="shared" si="9"/>
        <v>2106</v>
      </c>
      <c r="L8">
        <f t="shared" si="0"/>
        <v>373</v>
      </c>
      <c r="M8">
        <f t="shared" si="0"/>
        <v>944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580</v>
      </c>
      <c r="T8">
        <f t="shared" si="2"/>
        <v>16333.644</v>
      </c>
      <c r="U8">
        <f t="shared" si="3"/>
        <v>2384.6499999999996</v>
      </c>
      <c r="V8">
        <f t="shared" si="4"/>
        <v>2756775</v>
      </c>
      <c r="W8">
        <f t="shared" si="5"/>
        <v>0</v>
      </c>
      <c r="X8">
        <f t="shared" si="6"/>
        <v>0</v>
      </c>
      <c r="Y8">
        <f t="shared" si="7"/>
        <v>14.875</v>
      </c>
      <c r="Z8">
        <f t="shared" si="7"/>
        <v>7.3500000000000005</v>
      </c>
      <c r="AA8">
        <f t="shared" si="7"/>
        <v>22.400000000000002</v>
      </c>
      <c r="AB8">
        <f t="shared" si="8"/>
        <v>20815.600000000002</v>
      </c>
    </row>
    <row r="9" spans="1:28" x14ac:dyDescent="0.2">
      <c r="A9">
        <v>2030</v>
      </c>
      <c r="B9" s="1">
        <v>19864</v>
      </c>
      <c r="C9" s="1">
        <v>5371</v>
      </c>
      <c r="D9" s="1">
        <v>6155</v>
      </c>
      <c r="E9" s="1">
        <v>0</v>
      </c>
      <c r="F9" s="1">
        <v>0</v>
      </c>
      <c r="G9">
        <v>2125</v>
      </c>
      <c r="H9">
        <v>1050</v>
      </c>
      <c r="I9">
        <v>3200</v>
      </c>
      <c r="J9" s="1">
        <v>7180</v>
      </c>
      <c r="K9">
        <f t="shared" si="9"/>
        <v>2268</v>
      </c>
      <c r="L9">
        <f t="shared" si="0"/>
        <v>383</v>
      </c>
      <c r="M9">
        <f t="shared" si="0"/>
        <v>1022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624</v>
      </c>
      <c r="T9">
        <f t="shared" si="2"/>
        <v>17831.495999999999</v>
      </c>
      <c r="U9">
        <f t="shared" si="3"/>
        <v>2510.8999999999996</v>
      </c>
      <c r="V9">
        <f t="shared" si="4"/>
        <v>3302031</v>
      </c>
      <c r="W9">
        <f t="shared" si="5"/>
        <v>0</v>
      </c>
      <c r="X9">
        <f t="shared" si="6"/>
        <v>0</v>
      </c>
      <c r="Y9">
        <f t="shared" si="7"/>
        <v>14.875</v>
      </c>
      <c r="Z9">
        <f t="shared" si="7"/>
        <v>7.3500000000000005</v>
      </c>
      <c r="AA9">
        <f t="shared" si="7"/>
        <v>22.400000000000002</v>
      </c>
      <c r="AB9">
        <f t="shared" si="8"/>
        <v>22724</v>
      </c>
    </row>
    <row r="10" spans="1:28" x14ac:dyDescent="0.2">
      <c r="A10">
        <v>2031</v>
      </c>
      <c r="B10" s="1">
        <v>22277</v>
      </c>
      <c r="C10" s="1">
        <v>5764</v>
      </c>
      <c r="D10" s="1">
        <v>7253</v>
      </c>
      <c r="E10" s="1">
        <v>0</v>
      </c>
      <c r="F10" s="1">
        <v>0</v>
      </c>
      <c r="G10">
        <v>2125</v>
      </c>
      <c r="H10">
        <v>1050</v>
      </c>
      <c r="I10">
        <v>4000</v>
      </c>
      <c r="J10" s="1">
        <v>7841</v>
      </c>
      <c r="K10">
        <f t="shared" si="9"/>
        <v>2413</v>
      </c>
      <c r="L10">
        <f t="shared" si="0"/>
        <v>393</v>
      </c>
      <c r="M10">
        <f t="shared" si="0"/>
        <v>1098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800</v>
      </c>
      <c r="S10">
        <f t="shared" si="1"/>
        <v>661</v>
      </c>
      <c r="T10">
        <f t="shared" si="2"/>
        <v>19273.277999999998</v>
      </c>
      <c r="U10">
        <f t="shared" si="3"/>
        <v>2639.6499999999996</v>
      </c>
      <c r="V10">
        <f t="shared" si="4"/>
        <v>3887577</v>
      </c>
      <c r="W10">
        <f t="shared" si="5"/>
        <v>0</v>
      </c>
      <c r="X10">
        <f t="shared" si="6"/>
        <v>0</v>
      </c>
      <c r="Y10">
        <f t="shared" si="7"/>
        <v>14.875</v>
      </c>
      <c r="Z10">
        <f t="shared" si="7"/>
        <v>7.3500000000000005</v>
      </c>
      <c r="AA10">
        <f t="shared" si="7"/>
        <v>548</v>
      </c>
      <c r="AB10">
        <f t="shared" si="8"/>
        <v>24683.100000000002</v>
      </c>
    </row>
    <row r="11" spans="1:28" x14ac:dyDescent="0.2">
      <c r="A11">
        <v>2032</v>
      </c>
      <c r="B11" s="1">
        <v>24819</v>
      </c>
      <c r="C11" s="1">
        <v>6169</v>
      </c>
      <c r="D11" s="1">
        <v>8428</v>
      </c>
      <c r="E11" s="1">
        <v>0</v>
      </c>
      <c r="F11" s="1">
        <v>0</v>
      </c>
      <c r="G11">
        <v>2125</v>
      </c>
      <c r="H11">
        <v>1050</v>
      </c>
      <c r="I11">
        <v>4000</v>
      </c>
      <c r="J11" s="1">
        <v>8536</v>
      </c>
      <c r="K11">
        <f t="shared" si="9"/>
        <v>2542</v>
      </c>
      <c r="L11">
        <f t="shared" si="0"/>
        <v>405</v>
      </c>
      <c r="M11">
        <f t="shared" si="0"/>
        <v>1175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1"/>
        <v>695</v>
      </c>
      <c r="T11">
        <f t="shared" si="2"/>
        <v>20660.315999999999</v>
      </c>
      <c r="U11">
        <f t="shared" si="3"/>
        <v>2777.5</v>
      </c>
      <c r="V11">
        <f t="shared" si="4"/>
        <v>4514043</v>
      </c>
      <c r="W11">
        <f t="shared" si="5"/>
        <v>0</v>
      </c>
      <c r="X11">
        <f t="shared" si="6"/>
        <v>0</v>
      </c>
      <c r="Y11">
        <f t="shared" si="7"/>
        <v>14.875</v>
      </c>
      <c r="Z11">
        <f t="shared" si="7"/>
        <v>7.3500000000000005</v>
      </c>
      <c r="AA11">
        <f t="shared" si="7"/>
        <v>28</v>
      </c>
      <c r="AB11">
        <f t="shared" si="8"/>
        <v>26711.100000000002</v>
      </c>
    </row>
    <row r="12" spans="1:28" x14ac:dyDescent="0.2">
      <c r="A12">
        <v>2033</v>
      </c>
      <c r="B12" s="1">
        <v>27473</v>
      </c>
      <c r="C12" s="1">
        <v>6584</v>
      </c>
      <c r="D12" s="1">
        <v>9681</v>
      </c>
      <c r="E12" s="1">
        <v>0</v>
      </c>
      <c r="F12" s="1">
        <v>0</v>
      </c>
      <c r="G12">
        <v>2125</v>
      </c>
      <c r="H12">
        <v>1050</v>
      </c>
      <c r="I12">
        <v>4000</v>
      </c>
      <c r="J12" s="1">
        <v>9258</v>
      </c>
      <c r="K12">
        <f t="shared" si="9"/>
        <v>2654</v>
      </c>
      <c r="L12">
        <f t="shared" si="0"/>
        <v>415</v>
      </c>
      <c r="M12">
        <f t="shared" si="0"/>
        <v>1253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1"/>
        <v>722</v>
      </c>
      <c r="T12">
        <f t="shared" si="2"/>
        <v>21982.572</v>
      </c>
      <c r="U12">
        <f t="shared" si="3"/>
        <v>2911.75</v>
      </c>
      <c r="V12">
        <f t="shared" si="4"/>
        <v>5181960</v>
      </c>
      <c r="W12">
        <f t="shared" si="5"/>
        <v>0</v>
      </c>
      <c r="X12">
        <f t="shared" si="6"/>
        <v>0</v>
      </c>
      <c r="Y12">
        <f t="shared" si="7"/>
        <v>14.875</v>
      </c>
      <c r="Z12">
        <f t="shared" si="7"/>
        <v>7.3500000000000005</v>
      </c>
      <c r="AA12">
        <f t="shared" si="7"/>
        <v>28</v>
      </c>
      <c r="AB12">
        <f t="shared" si="8"/>
        <v>28763.8</v>
      </c>
    </row>
    <row r="13" spans="1:28" x14ac:dyDescent="0.2">
      <c r="A13">
        <v>2034</v>
      </c>
      <c r="B13" s="1">
        <v>30221</v>
      </c>
      <c r="C13" s="1">
        <v>7010</v>
      </c>
      <c r="D13" s="1">
        <v>11011</v>
      </c>
      <c r="E13" s="1">
        <v>0</v>
      </c>
      <c r="F13" s="1">
        <v>0</v>
      </c>
      <c r="G13">
        <v>2125</v>
      </c>
      <c r="H13">
        <v>1050</v>
      </c>
      <c r="I13">
        <v>4000</v>
      </c>
      <c r="J13" s="1">
        <v>10003</v>
      </c>
      <c r="K13">
        <f t="shared" si="9"/>
        <v>2748</v>
      </c>
      <c r="L13">
        <f t="shared" si="0"/>
        <v>426</v>
      </c>
      <c r="M13">
        <f t="shared" si="0"/>
        <v>1330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1"/>
        <v>745</v>
      </c>
      <c r="T13">
        <f t="shared" si="2"/>
        <v>23229.743999999999</v>
      </c>
      <c r="U13">
        <f t="shared" si="3"/>
        <v>3051.8</v>
      </c>
      <c r="V13">
        <f t="shared" si="4"/>
        <v>5890731</v>
      </c>
      <c r="W13">
        <f t="shared" si="5"/>
        <v>0</v>
      </c>
      <c r="X13">
        <f t="shared" si="6"/>
        <v>0</v>
      </c>
      <c r="Y13">
        <f t="shared" si="7"/>
        <v>14.875</v>
      </c>
      <c r="Z13">
        <f t="shared" si="7"/>
        <v>7.3500000000000005</v>
      </c>
      <c r="AA13">
        <f t="shared" si="7"/>
        <v>28</v>
      </c>
      <c r="AB13">
        <f t="shared" si="8"/>
        <v>30850.3</v>
      </c>
    </row>
    <row r="14" spans="1:28" x14ac:dyDescent="0.2">
      <c r="A14">
        <v>2035</v>
      </c>
      <c r="B14" s="1">
        <v>33047</v>
      </c>
      <c r="C14" s="1">
        <v>7446</v>
      </c>
      <c r="D14" s="1">
        <v>12418</v>
      </c>
      <c r="E14" s="1">
        <v>0</v>
      </c>
      <c r="F14" s="1">
        <v>0</v>
      </c>
      <c r="G14">
        <v>2125</v>
      </c>
      <c r="H14">
        <v>1050</v>
      </c>
      <c r="I14">
        <v>4000</v>
      </c>
      <c r="J14" s="1">
        <v>10764</v>
      </c>
      <c r="K14">
        <f t="shared" si="9"/>
        <v>2826</v>
      </c>
      <c r="L14">
        <f t="shared" si="0"/>
        <v>436</v>
      </c>
      <c r="M14">
        <f t="shared" si="0"/>
        <v>1407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1"/>
        <v>761</v>
      </c>
      <c r="T14">
        <f t="shared" si="2"/>
        <v>24408.707999999999</v>
      </c>
      <c r="U14">
        <f t="shared" si="3"/>
        <v>3191.3</v>
      </c>
      <c r="V14">
        <f t="shared" si="4"/>
        <v>6640389</v>
      </c>
      <c r="W14">
        <f t="shared" si="5"/>
        <v>0</v>
      </c>
      <c r="X14">
        <f t="shared" si="6"/>
        <v>0</v>
      </c>
      <c r="Y14">
        <f t="shared" si="7"/>
        <v>14.875</v>
      </c>
      <c r="Z14">
        <f t="shared" si="7"/>
        <v>7.3500000000000005</v>
      </c>
      <c r="AA14">
        <f t="shared" si="7"/>
        <v>28</v>
      </c>
      <c r="AB14">
        <f t="shared" si="8"/>
        <v>32932.9</v>
      </c>
    </row>
    <row r="15" spans="1:28" x14ac:dyDescent="0.2">
      <c r="A15">
        <v>2036</v>
      </c>
      <c r="B15" s="1">
        <v>35934</v>
      </c>
      <c r="C15" s="1">
        <v>7893</v>
      </c>
      <c r="D15" s="1">
        <v>13902</v>
      </c>
      <c r="E15" s="1">
        <v>0</v>
      </c>
      <c r="F15" s="1">
        <v>0</v>
      </c>
      <c r="G15">
        <v>2125</v>
      </c>
      <c r="H15">
        <v>1050</v>
      </c>
      <c r="I15">
        <v>4000</v>
      </c>
      <c r="J15" s="1">
        <v>11537</v>
      </c>
      <c r="K15">
        <f t="shared" si="9"/>
        <v>2887</v>
      </c>
      <c r="L15">
        <f t="shared" si="0"/>
        <v>447</v>
      </c>
      <c r="M15">
        <f t="shared" si="0"/>
        <v>1484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1"/>
        <v>773</v>
      </c>
      <c r="T15">
        <f t="shared" si="2"/>
        <v>25509.425999999999</v>
      </c>
      <c r="U15">
        <f t="shared" si="3"/>
        <v>3336.6</v>
      </c>
      <c r="V15">
        <f t="shared" si="4"/>
        <v>7430934</v>
      </c>
      <c r="W15">
        <f t="shared" si="5"/>
        <v>0</v>
      </c>
      <c r="X15">
        <f t="shared" si="6"/>
        <v>0</v>
      </c>
      <c r="Y15">
        <f t="shared" si="7"/>
        <v>14.875</v>
      </c>
      <c r="Z15">
        <f t="shared" si="7"/>
        <v>7.3500000000000005</v>
      </c>
      <c r="AA15">
        <f t="shared" si="7"/>
        <v>28</v>
      </c>
      <c r="AB15">
        <f t="shared" si="8"/>
        <v>35020.699999999997</v>
      </c>
    </row>
    <row r="16" spans="1:28" x14ac:dyDescent="0.2">
      <c r="A16">
        <v>2037</v>
      </c>
      <c r="B16" s="1">
        <v>38866</v>
      </c>
      <c r="C16" s="1">
        <v>8351</v>
      </c>
      <c r="D16" s="1">
        <v>15463</v>
      </c>
      <c r="E16" s="1">
        <v>0</v>
      </c>
      <c r="F16" s="1">
        <v>0</v>
      </c>
      <c r="G16">
        <v>2125</v>
      </c>
      <c r="H16">
        <v>1050</v>
      </c>
      <c r="I16">
        <v>4000</v>
      </c>
      <c r="J16" s="1">
        <v>12316</v>
      </c>
      <c r="K16">
        <f t="shared" si="9"/>
        <v>2932</v>
      </c>
      <c r="L16">
        <f t="shared" si="0"/>
        <v>458</v>
      </c>
      <c r="M16">
        <f t="shared" si="0"/>
        <v>1561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1"/>
        <v>779</v>
      </c>
      <c r="T16">
        <f t="shared" si="2"/>
        <v>26533.224000000002</v>
      </c>
      <c r="U16">
        <f t="shared" si="3"/>
        <v>3484.6499999999996</v>
      </c>
      <c r="V16">
        <f t="shared" si="4"/>
        <v>8262366</v>
      </c>
      <c r="W16">
        <f t="shared" si="5"/>
        <v>0</v>
      </c>
      <c r="X16">
        <f t="shared" si="6"/>
        <v>0</v>
      </c>
      <c r="Y16">
        <f t="shared" si="7"/>
        <v>14.875</v>
      </c>
      <c r="Z16">
        <f t="shared" si="7"/>
        <v>7.3500000000000005</v>
      </c>
      <c r="AA16">
        <f t="shared" si="7"/>
        <v>28</v>
      </c>
      <c r="AB16">
        <f t="shared" si="8"/>
        <v>37085.100000000006</v>
      </c>
    </row>
    <row r="17" spans="1:28" x14ac:dyDescent="0.2">
      <c r="A17">
        <v>2038</v>
      </c>
      <c r="B17" s="1">
        <v>41824</v>
      </c>
      <c r="C17" s="1">
        <v>8820</v>
      </c>
      <c r="D17" s="1">
        <v>17101</v>
      </c>
      <c r="E17" s="1">
        <v>0</v>
      </c>
      <c r="F17" s="1">
        <v>0</v>
      </c>
      <c r="G17">
        <v>2125</v>
      </c>
      <c r="H17">
        <v>1050</v>
      </c>
      <c r="I17">
        <v>4000</v>
      </c>
      <c r="J17" s="1">
        <v>13096</v>
      </c>
      <c r="K17">
        <f t="shared" si="9"/>
        <v>2958</v>
      </c>
      <c r="L17">
        <f t="shared" si="0"/>
        <v>469</v>
      </c>
      <c r="M17">
        <f t="shared" si="0"/>
        <v>1638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1"/>
        <v>780</v>
      </c>
      <c r="T17">
        <f t="shared" si="2"/>
        <v>27458.435999999998</v>
      </c>
      <c r="U17">
        <f t="shared" si="3"/>
        <v>3635.45</v>
      </c>
      <c r="V17">
        <f t="shared" si="4"/>
        <v>9134685</v>
      </c>
      <c r="W17">
        <f t="shared" si="5"/>
        <v>0</v>
      </c>
      <c r="X17">
        <f t="shared" si="6"/>
        <v>0</v>
      </c>
      <c r="Y17">
        <f t="shared" si="7"/>
        <v>14.875</v>
      </c>
      <c r="Z17">
        <f t="shared" si="7"/>
        <v>7.3500000000000005</v>
      </c>
      <c r="AA17">
        <f t="shared" si="7"/>
        <v>28</v>
      </c>
      <c r="AB17">
        <f t="shared" si="8"/>
        <v>39119.599999999999</v>
      </c>
    </row>
    <row r="18" spans="1:28" x14ac:dyDescent="0.2">
      <c r="A18">
        <v>2039</v>
      </c>
      <c r="B18" s="1">
        <v>44793</v>
      </c>
      <c r="C18" s="1">
        <v>9299</v>
      </c>
      <c r="D18" s="1">
        <v>18817</v>
      </c>
      <c r="E18" s="1">
        <v>0</v>
      </c>
      <c r="F18" s="1">
        <v>0</v>
      </c>
      <c r="G18">
        <v>2125</v>
      </c>
      <c r="H18">
        <v>1050</v>
      </c>
      <c r="I18">
        <v>4000</v>
      </c>
      <c r="J18" s="1">
        <v>13871</v>
      </c>
      <c r="K18">
        <f t="shared" si="9"/>
        <v>2969</v>
      </c>
      <c r="L18">
        <f t="shared" si="0"/>
        <v>479</v>
      </c>
      <c r="M18">
        <f t="shared" si="0"/>
        <v>1716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1"/>
        <v>775</v>
      </c>
      <c r="T18">
        <f t="shared" si="2"/>
        <v>28303.302000000003</v>
      </c>
      <c r="U18">
        <f t="shared" si="3"/>
        <v>3785.7</v>
      </c>
      <c r="V18">
        <f t="shared" si="4"/>
        <v>10048455</v>
      </c>
      <c r="W18">
        <f t="shared" si="5"/>
        <v>0</v>
      </c>
      <c r="X18">
        <f t="shared" si="6"/>
        <v>0</v>
      </c>
      <c r="Y18">
        <f t="shared" si="7"/>
        <v>14.875</v>
      </c>
      <c r="Z18">
        <f t="shared" si="7"/>
        <v>7.3500000000000005</v>
      </c>
      <c r="AA18">
        <f t="shared" si="7"/>
        <v>28</v>
      </c>
      <c r="AB18">
        <f t="shared" si="8"/>
        <v>41102.1</v>
      </c>
    </row>
    <row r="19" spans="1:28" x14ac:dyDescent="0.2">
      <c r="A19">
        <v>2040</v>
      </c>
      <c r="B19" s="1">
        <v>47756</v>
      </c>
      <c r="C19" s="1">
        <v>9789</v>
      </c>
      <c r="D19" s="1">
        <v>20609</v>
      </c>
      <c r="E19" s="1">
        <v>0</v>
      </c>
      <c r="F19" s="1">
        <v>0</v>
      </c>
      <c r="G19">
        <v>2125</v>
      </c>
      <c r="H19">
        <v>1050</v>
      </c>
      <c r="I19">
        <v>4000</v>
      </c>
      <c r="J19" s="1">
        <v>14637</v>
      </c>
      <c r="K19">
        <f t="shared" si="9"/>
        <v>2963</v>
      </c>
      <c r="L19">
        <f t="shared" si="0"/>
        <v>490</v>
      </c>
      <c r="M19">
        <f t="shared" si="0"/>
        <v>1792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1"/>
        <v>0</v>
      </c>
      <c r="S19">
        <f t="shared" si="1"/>
        <v>766</v>
      </c>
      <c r="T19">
        <f t="shared" si="2"/>
        <v>29052.233999999997</v>
      </c>
      <c r="U19">
        <f t="shared" si="3"/>
        <v>3941.75</v>
      </c>
      <c r="V19">
        <f t="shared" si="4"/>
        <v>11002515</v>
      </c>
      <c r="W19">
        <f t="shared" si="5"/>
        <v>0</v>
      </c>
      <c r="X19">
        <f t="shared" si="6"/>
        <v>0</v>
      </c>
      <c r="Y19">
        <f t="shared" si="7"/>
        <v>14.875</v>
      </c>
      <c r="Z19">
        <f t="shared" si="7"/>
        <v>7.3500000000000005</v>
      </c>
      <c r="AA19">
        <f t="shared" si="7"/>
        <v>28</v>
      </c>
      <c r="AB19">
        <f t="shared" si="8"/>
        <v>43035.200000000004</v>
      </c>
    </row>
    <row r="20" spans="1:28" x14ac:dyDescent="0.2">
      <c r="A20">
        <v>2041</v>
      </c>
      <c r="B20" s="1">
        <v>50695</v>
      </c>
      <c r="C20" s="1">
        <v>10290</v>
      </c>
      <c r="D20" s="1">
        <v>22479</v>
      </c>
      <c r="E20" s="1">
        <v>0</v>
      </c>
      <c r="F20" s="1">
        <v>0</v>
      </c>
      <c r="G20">
        <v>2125</v>
      </c>
      <c r="H20">
        <v>1050</v>
      </c>
      <c r="I20">
        <v>4800</v>
      </c>
      <c r="J20" s="1">
        <v>15387</v>
      </c>
      <c r="K20">
        <f t="shared" si="9"/>
        <v>2939</v>
      </c>
      <c r="L20">
        <f t="shared" si="9"/>
        <v>501</v>
      </c>
      <c r="M20">
        <f t="shared" si="9"/>
        <v>1870</v>
      </c>
      <c r="N20">
        <f t="shared" si="9"/>
        <v>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1"/>
        <v>800</v>
      </c>
      <c r="S20">
        <f t="shared" si="1"/>
        <v>750</v>
      </c>
      <c r="T20">
        <f t="shared" si="2"/>
        <v>29694.93</v>
      </c>
      <c r="U20">
        <f t="shared" si="3"/>
        <v>4100.55</v>
      </c>
      <c r="V20">
        <f t="shared" si="4"/>
        <v>11998059</v>
      </c>
      <c r="W20">
        <f t="shared" si="5"/>
        <v>0</v>
      </c>
      <c r="X20">
        <f t="shared" si="6"/>
        <v>0</v>
      </c>
      <c r="Y20">
        <f t="shared" si="7"/>
        <v>14.875</v>
      </c>
      <c r="Z20">
        <f t="shared" si="7"/>
        <v>7.3500000000000005</v>
      </c>
      <c r="AA20">
        <f t="shared" si="7"/>
        <v>553.6</v>
      </c>
      <c r="AB20">
        <f t="shared" si="8"/>
        <v>44881.200000000004</v>
      </c>
    </row>
    <row r="21" spans="1:28" x14ac:dyDescent="0.2">
      <c r="A21">
        <v>2042</v>
      </c>
      <c r="B21" s="1">
        <v>53593</v>
      </c>
      <c r="C21" s="1">
        <v>10801</v>
      </c>
      <c r="D21" s="1">
        <v>24426</v>
      </c>
      <c r="E21" s="1">
        <v>0</v>
      </c>
      <c r="F21" s="1">
        <v>0</v>
      </c>
      <c r="G21">
        <v>2125</v>
      </c>
      <c r="H21">
        <v>1050</v>
      </c>
      <c r="I21">
        <v>4800</v>
      </c>
      <c r="J21" s="1">
        <v>16117</v>
      </c>
      <c r="K21">
        <f t="shared" si="9"/>
        <v>2898</v>
      </c>
      <c r="L21">
        <f t="shared" si="9"/>
        <v>511</v>
      </c>
      <c r="M21">
        <f t="shared" si="9"/>
        <v>1947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1"/>
        <v>0</v>
      </c>
      <c r="S21">
        <f t="shared" si="1"/>
        <v>730</v>
      </c>
      <c r="T21">
        <f t="shared" si="2"/>
        <v>30232.452000000001</v>
      </c>
      <c r="U21">
        <f t="shared" si="3"/>
        <v>4258.8</v>
      </c>
      <c r="V21">
        <f t="shared" si="4"/>
        <v>13034457</v>
      </c>
      <c r="W21">
        <f t="shared" si="5"/>
        <v>0</v>
      </c>
      <c r="X21">
        <f t="shared" si="6"/>
        <v>0</v>
      </c>
      <c r="Y21">
        <f t="shared" si="7"/>
        <v>14.875</v>
      </c>
      <c r="Z21">
        <f t="shared" si="7"/>
        <v>7.3500000000000005</v>
      </c>
      <c r="AA21">
        <f t="shared" si="7"/>
        <v>33.6</v>
      </c>
      <c r="AB21">
        <f t="shared" si="8"/>
        <v>46649.200000000004</v>
      </c>
    </row>
    <row r="22" spans="1:28" x14ac:dyDescent="0.2">
      <c r="A22">
        <v>2043</v>
      </c>
      <c r="B22" s="1">
        <v>56435</v>
      </c>
      <c r="C22" s="1">
        <v>11324</v>
      </c>
      <c r="D22" s="1">
        <v>26450</v>
      </c>
      <c r="E22" s="1">
        <v>0</v>
      </c>
      <c r="F22" s="1">
        <v>0</v>
      </c>
      <c r="G22">
        <v>2125</v>
      </c>
      <c r="H22">
        <v>1050</v>
      </c>
      <c r="I22">
        <v>4800</v>
      </c>
      <c r="J22" s="1">
        <v>16821</v>
      </c>
      <c r="K22">
        <f t="shared" si="9"/>
        <v>2842</v>
      </c>
      <c r="L22">
        <f t="shared" si="9"/>
        <v>523</v>
      </c>
      <c r="M22">
        <f t="shared" si="9"/>
        <v>2024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1"/>
        <v>0</v>
      </c>
      <c r="S22">
        <f t="shared" si="1"/>
        <v>704</v>
      </c>
      <c r="T22">
        <f t="shared" si="2"/>
        <v>30671.940000000002</v>
      </c>
      <c r="U22">
        <f t="shared" si="3"/>
        <v>4426.1499999999996</v>
      </c>
      <c r="V22">
        <f t="shared" si="4"/>
        <v>14111742</v>
      </c>
      <c r="W22">
        <f t="shared" si="5"/>
        <v>0</v>
      </c>
      <c r="X22">
        <f t="shared" si="6"/>
        <v>0</v>
      </c>
      <c r="Y22">
        <f t="shared" si="7"/>
        <v>14.875</v>
      </c>
      <c r="Z22">
        <f t="shared" si="7"/>
        <v>7.3500000000000005</v>
      </c>
      <c r="AA22">
        <f t="shared" si="7"/>
        <v>33.6</v>
      </c>
      <c r="AB22">
        <f t="shared" si="8"/>
        <v>48310.6</v>
      </c>
    </row>
    <row r="23" spans="1:28" x14ac:dyDescent="0.2">
      <c r="A23">
        <v>2044</v>
      </c>
      <c r="B23" s="1">
        <v>59203</v>
      </c>
      <c r="C23" s="1">
        <v>11856</v>
      </c>
      <c r="D23" s="1">
        <v>28551</v>
      </c>
      <c r="E23" s="1">
        <v>0</v>
      </c>
      <c r="F23" s="1">
        <v>0</v>
      </c>
      <c r="G23">
        <v>2125</v>
      </c>
      <c r="H23">
        <v>1050</v>
      </c>
      <c r="I23">
        <v>4800</v>
      </c>
      <c r="J23" s="1">
        <v>17493</v>
      </c>
      <c r="K23">
        <f t="shared" si="9"/>
        <v>2768</v>
      </c>
      <c r="L23">
        <f t="shared" si="9"/>
        <v>532</v>
      </c>
      <c r="M23">
        <f t="shared" si="9"/>
        <v>2101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1"/>
        <v>0</v>
      </c>
      <c r="S23">
        <f t="shared" si="1"/>
        <v>672</v>
      </c>
      <c r="T23">
        <f t="shared" si="2"/>
        <v>30991.991999999998</v>
      </c>
      <c r="U23">
        <f t="shared" si="3"/>
        <v>4586.6000000000004</v>
      </c>
      <c r="V23">
        <f t="shared" si="4"/>
        <v>15229914</v>
      </c>
      <c r="W23">
        <f t="shared" si="5"/>
        <v>0</v>
      </c>
      <c r="X23">
        <f t="shared" si="6"/>
        <v>0</v>
      </c>
      <c r="Y23">
        <f t="shared" si="7"/>
        <v>14.875</v>
      </c>
      <c r="Z23">
        <f t="shared" si="7"/>
        <v>7.3500000000000005</v>
      </c>
      <c r="AA23">
        <f t="shared" si="7"/>
        <v>33.6</v>
      </c>
      <c r="AB23">
        <f t="shared" si="8"/>
        <v>49849.8</v>
      </c>
    </row>
    <row r="24" spans="1:28" x14ac:dyDescent="0.2">
      <c r="A24">
        <v>2045</v>
      </c>
      <c r="B24" s="1">
        <v>61879</v>
      </c>
      <c r="C24" s="1">
        <v>12400</v>
      </c>
      <c r="D24" s="1">
        <v>30729</v>
      </c>
      <c r="E24" s="1">
        <v>0</v>
      </c>
      <c r="F24" s="1">
        <v>0</v>
      </c>
      <c r="G24">
        <v>2125</v>
      </c>
      <c r="H24">
        <v>1050</v>
      </c>
      <c r="I24">
        <v>4800</v>
      </c>
      <c r="J24" s="1">
        <v>18129</v>
      </c>
      <c r="K24">
        <f t="shared" si="9"/>
        <v>2676</v>
      </c>
      <c r="L24">
        <f t="shared" si="9"/>
        <v>544</v>
      </c>
      <c r="M24">
        <f t="shared" si="9"/>
        <v>2178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1"/>
        <v>0</v>
      </c>
      <c r="S24">
        <f t="shared" si="1"/>
        <v>636</v>
      </c>
      <c r="T24">
        <f t="shared" si="2"/>
        <v>31187.856</v>
      </c>
      <c r="U24">
        <f t="shared" si="3"/>
        <v>4759.2</v>
      </c>
      <c r="V24">
        <f t="shared" si="4"/>
        <v>16388973</v>
      </c>
      <c r="W24">
        <f t="shared" si="5"/>
        <v>0</v>
      </c>
      <c r="X24">
        <f t="shared" si="6"/>
        <v>0</v>
      </c>
      <c r="Y24">
        <f t="shared" si="7"/>
        <v>14.875</v>
      </c>
      <c r="Z24">
        <f t="shared" si="7"/>
        <v>7.3500000000000005</v>
      </c>
      <c r="AA24">
        <f t="shared" si="7"/>
        <v>33.6</v>
      </c>
      <c r="AB24">
        <f t="shared" si="8"/>
        <v>51269.4</v>
      </c>
    </row>
    <row r="25" spans="1:28" x14ac:dyDescent="0.2">
      <c r="A25">
        <v>2046</v>
      </c>
      <c r="B25" s="1">
        <v>64448</v>
      </c>
      <c r="C25" s="1">
        <v>12954</v>
      </c>
      <c r="D25" s="1">
        <v>32985</v>
      </c>
      <c r="E25" s="1">
        <v>0</v>
      </c>
      <c r="F25" s="1">
        <v>0</v>
      </c>
      <c r="G25">
        <v>2125</v>
      </c>
      <c r="H25">
        <v>1050</v>
      </c>
      <c r="I25">
        <v>4800</v>
      </c>
      <c r="J25" s="1">
        <v>18723</v>
      </c>
      <c r="K25">
        <f t="shared" si="9"/>
        <v>2569</v>
      </c>
      <c r="L25">
        <f t="shared" si="9"/>
        <v>554</v>
      </c>
      <c r="M25">
        <f t="shared" si="9"/>
        <v>2256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1"/>
        <v>0</v>
      </c>
      <c r="S25">
        <f t="shared" si="1"/>
        <v>594</v>
      </c>
      <c r="T25">
        <f t="shared" si="2"/>
        <v>31272.222000000002</v>
      </c>
      <c r="U25">
        <f t="shared" si="3"/>
        <v>4928.2</v>
      </c>
      <c r="V25">
        <f t="shared" si="4"/>
        <v>17589483</v>
      </c>
      <c r="W25">
        <f t="shared" si="5"/>
        <v>0</v>
      </c>
      <c r="X25">
        <f t="shared" si="6"/>
        <v>0</v>
      </c>
      <c r="Y25">
        <f t="shared" si="7"/>
        <v>14.875</v>
      </c>
      <c r="Z25">
        <f t="shared" si="7"/>
        <v>7.3500000000000005</v>
      </c>
      <c r="AA25">
        <f t="shared" si="7"/>
        <v>33.6</v>
      </c>
      <c r="AB25">
        <f t="shared" si="8"/>
        <v>52540.800000000003</v>
      </c>
    </row>
    <row r="26" spans="1:28" x14ac:dyDescent="0.2">
      <c r="A26">
        <v>2047</v>
      </c>
      <c r="B26" s="1">
        <v>66892</v>
      </c>
      <c r="C26" s="1">
        <v>13519</v>
      </c>
      <c r="D26" s="1">
        <v>35317</v>
      </c>
      <c r="E26" s="1">
        <v>0</v>
      </c>
      <c r="F26" s="1">
        <v>0</v>
      </c>
      <c r="G26">
        <v>2125</v>
      </c>
      <c r="H26">
        <v>1050</v>
      </c>
      <c r="I26">
        <v>4800</v>
      </c>
      <c r="J26" s="1">
        <v>19270</v>
      </c>
      <c r="K26">
        <f t="shared" si="9"/>
        <v>2444</v>
      </c>
      <c r="L26">
        <f t="shared" si="9"/>
        <v>565</v>
      </c>
      <c r="M26">
        <f t="shared" si="9"/>
        <v>2332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1"/>
        <v>0</v>
      </c>
      <c r="S26">
        <f t="shared" si="1"/>
        <v>547</v>
      </c>
      <c r="T26">
        <f t="shared" si="2"/>
        <v>31223.688000000002</v>
      </c>
      <c r="U26">
        <f t="shared" si="3"/>
        <v>5103</v>
      </c>
      <c r="V26">
        <f t="shared" si="4"/>
        <v>18830283</v>
      </c>
      <c r="W26">
        <f t="shared" si="5"/>
        <v>0</v>
      </c>
      <c r="X26">
        <f t="shared" si="6"/>
        <v>0</v>
      </c>
      <c r="Y26">
        <f t="shared" si="7"/>
        <v>14.875</v>
      </c>
      <c r="Z26">
        <f t="shared" si="7"/>
        <v>7.3500000000000005</v>
      </c>
      <c r="AA26">
        <f t="shared" si="7"/>
        <v>33.6</v>
      </c>
      <c r="AB26">
        <f t="shared" si="8"/>
        <v>53657.5</v>
      </c>
    </row>
    <row r="27" spans="1:28" x14ac:dyDescent="0.2">
      <c r="A27">
        <v>2048</v>
      </c>
      <c r="B27" s="1">
        <v>69195</v>
      </c>
      <c r="C27" s="1">
        <v>14095</v>
      </c>
      <c r="D27" s="1">
        <v>37727</v>
      </c>
      <c r="E27" s="1">
        <v>0</v>
      </c>
      <c r="F27" s="1">
        <v>0</v>
      </c>
      <c r="G27">
        <v>2125</v>
      </c>
      <c r="H27">
        <v>1050</v>
      </c>
      <c r="I27">
        <v>4800</v>
      </c>
      <c r="J27" s="1">
        <v>19764</v>
      </c>
      <c r="K27">
        <f t="shared" si="9"/>
        <v>2303</v>
      </c>
      <c r="L27">
        <f t="shared" si="9"/>
        <v>576</v>
      </c>
      <c r="M27">
        <f t="shared" si="9"/>
        <v>2410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1"/>
        <v>0</v>
      </c>
      <c r="S27">
        <f t="shared" si="1"/>
        <v>494</v>
      </c>
      <c r="T27">
        <f t="shared" si="2"/>
        <v>31049.129999999997</v>
      </c>
      <c r="U27">
        <f t="shared" si="3"/>
        <v>5280.55</v>
      </c>
      <c r="V27">
        <f t="shared" si="4"/>
        <v>20112567</v>
      </c>
      <c r="W27">
        <f t="shared" si="5"/>
        <v>0</v>
      </c>
      <c r="X27">
        <f t="shared" si="6"/>
        <v>0</v>
      </c>
      <c r="Y27">
        <f t="shared" si="7"/>
        <v>14.875</v>
      </c>
      <c r="Z27">
        <f t="shared" si="7"/>
        <v>7.3500000000000005</v>
      </c>
      <c r="AA27">
        <f t="shared" si="7"/>
        <v>33.6</v>
      </c>
      <c r="AB27">
        <f t="shared" si="8"/>
        <v>54597.4</v>
      </c>
    </row>
    <row r="28" spans="1:28" x14ac:dyDescent="0.2">
      <c r="A28">
        <v>2049</v>
      </c>
      <c r="B28" s="1">
        <v>71339</v>
      </c>
      <c r="C28" s="1">
        <v>14681</v>
      </c>
      <c r="D28" s="1">
        <v>40214</v>
      </c>
      <c r="E28" s="1">
        <v>0</v>
      </c>
      <c r="F28" s="1">
        <v>0</v>
      </c>
      <c r="G28">
        <v>2125</v>
      </c>
      <c r="H28">
        <v>1050</v>
      </c>
      <c r="I28">
        <v>4800</v>
      </c>
      <c r="J28" s="1">
        <v>20200</v>
      </c>
      <c r="K28">
        <f t="shared" si="9"/>
        <v>2144</v>
      </c>
      <c r="L28">
        <f t="shared" si="9"/>
        <v>586</v>
      </c>
      <c r="M28">
        <f t="shared" si="9"/>
        <v>2487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1"/>
        <v>0</v>
      </c>
      <c r="S28">
        <f t="shared" si="1"/>
        <v>436</v>
      </c>
      <c r="T28">
        <f t="shared" si="2"/>
        <v>30732.695999999996</v>
      </c>
      <c r="U28">
        <f t="shared" si="3"/>
        <v>5457.55</v>
      </c>
      <c r="V28">
        <f t="shared" si="4"/>
        <v>21435705</v>
      </c>
      <c r="W28">
        <f t="shared" si="5"/>
        <v>0</v>
      </c>
      <c r="X28">
        <f t="shared" si="6"/>
        <v>0</v>
      </c>
      <c r="Y28">
        <f t="shared" si="7"/>
        <v>14.875</v>
      </c>
      <c r="Z28">
        <f t="shared" si="7"/>
        <v>7.3500000000000005</v>
      </c>
      <c r="AA28">
        <f t="shared" si="7"/>
        <v>33.6</v>
      </c>
      <c r="AB28">
        <f t="shared" si="8"/>
        <v>55354</v>
      </c>
    </row>
    <row r="29" spans="1:28" x14ac:dyDescent="0.2">
      <c r="A29">
        <v>2050</v>
      </c>
      <c r="B29" s="1">
        <v>73308</v>
      </c>
      <c r="C29" s="1">
        <v>15278</v>
      </c>
      <c r="D29" s="1">
        <v>42778</v>
      </c>
      <c r="E29" s="1">
        <v>0</v>
      </c>
      <c r="F29" s="1">
        <v>0</v>
      </c>
      <c r="G29">
        <v>2125</v>
      </c>
      <c r="H29">
        <v>1050</v>
      </c>
      <c r="I29">
        <v>4800.0000000000009</v>
      </c>
      <c r="J29" s="1">
        <v>20572</v>
      </c>
      <c r="K29">
        <f t="shared" si="9"/>
        <v>1969</v>
      </c>
      <c r="L29">
        <f t="shared" si="9"/>
        <v>597</v>
      </c>
      <c r="M29">
        <f t="shared" si="9"/>
        <v>2564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1"/>
        <v>0</v>
      </c>
      <c r="S29">
        <f t="shared" si="1"/>
        <v>372</v>
      </c>
      <c r="T29">
        <f t="shared" si="2"/>
        <v>30281.262000000002</v>
      </c>
      <c r="U29">
        <f t="shared" si="3"/>
        <v>5640.35</v>
      </c>
      <c r="V29">
        <f t="shared" si="4"/>
        <v>22799730</v>
      </c>
      <c r="W29">
        <f t="shared" si="5"/>
        <v>0</v>
      </c>
      <c r="X29">
        <f t="shared" si="6"/>
        <v>0</v>
      </c>
      <c r="Y29">
        <f t="shared" si="7"/>
        <v>14.875</v>
      </c>
      <c r="Z29">
        <f t="shared" si="7"/>
        <v>7.3500000000000005</v>
      </c>
      <c r="AA29">
        <f t="shared" si="7"/>
        <v>33.600000000000009</v>
      </c>
      <c r="AB29">
        <f t="shared" si="8"/>
        <v>55905.200000000004</v>
      </c>
    </row>
    <row r="30" spans="1:28" x14ac:dyDescent="0.2">
      <c r="E30" s="1"/>
      <c r="S30" s="4" t="s">
        <v>16</v>
      </c>
      <c r="T30" s="4">
        <f>SUM(T3:T29)</f>
        <v>639684.39</v>
      </c>
      <c r="U30" s="4">
        <f t="shared" ref="U30:AA30" si="10">SUM(U3:U29)</f>
        <v>95299.75</v>
      </c>
      <c r="V30" s="4">
        <f t="shared" si="10"/>
        <v>256611525</v>
      </c>
      <c r="W30" s="4">
        <f t="shared" si="10"/>
        <v>0</v>
      </c>
      <c r="X30" s="4">
        <f t="shared" si="10"/>
        <v>0</v>
      </c>
      <c r="Y30" s="4">
        <f t="shared" si="10"/>
        <v>401.625</v>
      </c>
      <c r="Z30" s="4">
        <f t="shared" si="10"/>
        <v>198.4499999999999</v>
      </c>
      <c r="AA30" s="4">
        <f t="shared" si="10"/>
        <v>1812.7999999999993</v>
      </c>
      <c r="AB30" s="4">
        <f>SUM(AB3:AB29)</f>
        <v>972770.5</v>
      </c>
    </row>
    <row r="31" spans="1:28" x14ac:dyDescent="0.2">
      <c r="S31" s="4" t="s">
        <v>17</v>
      </c>
      <c r="T31" s="4">
        <f>ROUND(SUM(T30:AB30)/1000000,2)</f>
        <v>258.32</v>
      </c>
    </row>
  </sheetData>
  <mergeCells count="2">
    <mergeCell ref="K1:S1"/>
    <mergeCell ref="T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66CF-6A34-A948-A6CD-C8133D8084B6}">
  <dimension ref="A1:AB31"/>
  <sheetViews>
    <sheetView topLeftCell="G1" workbookViewId="0">
      <selection activeCell="T31" sqref="T31"/>
    </sheetView>
  </sheetViews>
  <sheetFormatPr baseColWidth="10" defaultRowHeight="16" x14ac:dyDescent="0.2"/>
  <cols>
    <col min="3" max="4" width="12.5" bestFit="1" customWidth="1"/>
    <col min="8" max="8" width="12.5" bestFit="1" customWidth="1"/>
    <col min="9" max="9" width="12.83203125" bestFit="1" customWidth="1"/>
  </cols>
  <sheetData>
    <row r="1" spans="1:28" x14ac:dyDescent="0.2">
      <c r="K1" s="3" t="s">
        <v>13</v>
      </c>
      <c r="L1" s="3"/>
      <c r="M1" s="3"/>
      <c r="N1" s="3"/>
      <c r="O1" s="3"/>
      <c r="P1" s="3"/>
      <c r="Q1" s="3"/>
      <c r="R1" s="3"/>
      <c r="S1" s="3"/>
      <c r="T1" s="3" t="s">
        <v>15</v>
      </c>
      <c r="U1" s="3"/>
      <c r="V1" s="3"/>
      <c r="W1" s="3"/>
      <c r="X1" s="3"/>
      <c r="Y1" s="3"/>
      <c r="Z1" s="3"/>
      <c r="AA1" s="3"/>
      <c r="AB1" s="3"/>
    </row>
    <row r="2" spans="1:28" x14ac:dyDescent="0.2">
      <c r="A2" t="s">
        <v>0</v>
      </c>
      <c r="B2" s="1" t="s">
        <v>6</v>
      </c>
      <c r="C2" s="1" t="s">
        <v>5</v>
      </c>
      <c r="D2" s="1" t="s">
        <v>2</v>
      </c>
      <c r="E2" s="1" t="s">
        <v>7</v>
      </c>
      <c r="F2" s="1" t="s">
        <v>12</v>
      </c>
      <c r="G2" s="1" t="s">
        <v>8</v>
      </c>
      <c r="H2" s="1" t="s">
        <v>10</v>
      </c>
      <c r="I2" s="1" t="s">
        <v>9</v>
      </c>
      <c r="J2" s="1" t="s">
        <v>11</v>
      </c>
      <c r="K2" s="1" t="s">
        <v>6</v>
      </c>
      <c r="L2" s="1" t="s">
        <v>5</v>
      </c>
      <c r="M2" s="1" t="s">
        <v>2</v>
      </c>
      <c r="N2" s="1" t="s">
        <v>7</v>
      </c>
      <c r="O2" s="1" t="s">
        <v>12</v>
      </c>
      <c r="P2" s="1" t="s">
        <v>8</v>
      </c>
      <c r="Q2" s="1" t="s">
        <v>10</v>
      </c>
      <c r="R2" s="1" t="s">
        <v>9</v>
      </c>
      <c r="S2" s="1" t="s">
        <v>11</v>
      </c>
      <c r="T2" s="1" t="s">
        <v>6</v>
      </c>
      <c r="U2" s="1" t="s">
        <v>5</v>
      </c>
      <c r="V2" s="1" t="s">
        <v>2</v>
      </c>
      <c r="W2" s="1" t="s">
        <v>7</v>
      </c>
      <c r="X2" s="1" t="s">
        <v>12</v>
      </c>
      <c r="Y2" s="1" t="s">
        <v>8</v>
      </c>
      <c r="Z2" s="1" t="s">
        <v>10</v>
      </c>
      <c r="AA2" s="1" t="s">
        <v>9</v>
      </c>
      <c r="AB2" s="1" t="s">
        <v>11</v>
      </c>
    </row>
    <row r="3" spans="1:28" x14ac:dyDescent="0.2">
      <c r="A3">
        <v>2024</v>
      </c>
      <c r="B3" s="1">
        <v>9027</v>
      </c>
      <c r="C3" s="1">
        <v>3233</v>
      </c>
      <c r="D3" s="1">
        <v>878</v>
      </c>
      <c r="E3" s="1">
        <v>0</v>
      </c>
      <c r="F3" s="1">
        <v>0</v>
      </c>
      <c r="G3">
        <v>2125</v>
      </c>
      <c r="H3">
        <v>1050</v>
      </c>
      <c r="I3">
        <v>3200</v>
      </c>
      <c r="J3" s="1">
        <v>4199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K3*5.55+B3*0.264</f>
        <v>2383.1280000000002</v>
      </c>
      <c r="U3">
        <f>L3*3.05+C3*0.25</f>
        <v>808.25</v>
      </c>
      <c r="V3">
        <f>M3*33+D3*531</f>
        <v>466218</v>
      </c>
      <c r="W3">
        <f>N3*70+E3*3.75</f>
        <v>0</v>
      </c>
      <c r="X3">
        <f>O3*2.36+F3*0.13</f>
        <v>0</v>
      </c>
      <c r="Y3">
        <f>P3*0.65+G3*0.007</f>
        <v>14.875</v>
      </c>
      <c r="Z3">
        <f>Q3*0.65+H3*0.007</f>
        <v>7.3500000000000005</v>
      </c>
      <c r="AA3">
        <f>R3*0.65+I3*0.007</f>
        <v>22.400000000000002</v>
      </c>
      <c r="AB3">
        <f>S3*6.5+J3*2.6</f>
        <v>10917.4</v>
      </c>
    </row>
    <row r="4" spans="1:28" x14ac:dyDescent="0.2">
      <c r="A4">
        <v>2025</v>
      </c>
      <c r="B4" s="1">
        <v>10315</v>
      </c>
      <c r="C4" s="1">
        <v>3563</v>
      </c>
      <c r="D4" s="1">
        <v>1311</v>
      </c>
      <c r="E4" s="1">
        <v>0</v>
      </c>
      <c r="F4" s="1">
        <v>0</v>
      </c>
      <c r="G4">
        <v>2125</v>
      </c>
      <c r="H4">
        <v>1050</v>
      </c>
      <c r="I4">
        <v>3200</v>
      </c>
      <c r="J4" s="1">
        <v>4551</v>
      </c>
      <c r="K4">
        <f>B4-B3</f>
        <v>1288</v>
      </c>
      <c r="L4">
        <f t="shared" ref="L4:Q19" si="0">C4-C3</f>
        <v>330</v>
      </c>
      <c r="M4">
        <f t="shared" si="0"/>
        <v>433</v>
      </c>
      <c r="N4">
        <f t="shared" si="0"/>
        <v>0</v>
      </c>
      <c r="O4">
        <f t="shared" si="0"/>
        <v>0</v>
      </c>
      <c r="P4">
        <f t="shared" si="0"/>
        <v>0</v>
      </c>
      <c r="Q4">
        <f>H4-H3</f>
        <v>0</v>
      </c>
      <c r="R4">
        <f t="shared" ref="R4:S29" si="1">I4-I3</f>
        <v>0</v>
      </c>
      <c r="S4">
        <f t="shared" si="1"/>
        <v>352</v>
      </c>
      <c r="T4">
        <f t="shared" ref="T4:T29" si="2">K4*5.55+B4*0.264</f>
        <v>9871.56</v>
      </c>
      <c r="U4">
        <f t="shared" ref="U4:U29" si="3">L4*3.05+C4*0.25</f>
        <v>1897.25</v>
      </c>
      <c r="V4">
        <f t="shared" ref="V4:V29" si="4">M4*33+D4*531</f>
        <v>710430</v>
      </c>
      <c r="W4">
        <f t="shared" ref="W4:W29" si="5">N4*70+E4*3.75</f>
        <v>0</v>
      </c>
      <c r="X4">
        <f t="shared" ref="X4:X29" si="6">O4*2.36+F4*0.13</f>
        <v>0</v>
      </c>
      <c r="Y4">
        <f t="shared" ref="Y4:AA29" si="7">P4*0.65+G4*0.007</f>
        <v>14.875</v>
      </c>
      <c r="Z4">
        <f t="shared" si="7"/>
        <v>7.3500000000000005</v>
      </c>
      <c r="AA4">
        <f t="shared" si="7"/>
        <v>22.400000000000002</v>
      </c>
      <c r="AB4">
        <f t="shared" ref="AB4:AB29" si="8">S4*6.5+J4*2.6</f>
        <v>14120.6</v>
      </c>
    </row>
    <row r="5" spans="1:28" x14ac:dyDescent="0.2">
      <c r="A5">
        <v>2026</v>
      </c>
      <c r="B5" s="1">
        <v>11833</v>
      </c>
      <c r="C5" s="1">
        <v>3903</v>
      </c>
      <c r="D5" s="1">
        <v>1798</v>
      </c>
      <c r="E5" s="1">
        <v>0</v>
      </c>
      <c r="F5" s="1">
        <v>0</v>
      </c>
      <c r="G5">
        <v>3325</v>
      </c>
      <c r="H5">
        <v>1050</v>
      </c>
      <c r="I5">
        <v>3200</v>
      </c>
      <c r="J5" s="1">
        <v>4968</v>
      </c>
      <c r="K5">
        <f t="shared" ref="K5:Q29" si="9">B5-B4</f>
        <v>1518</v>
      </c>
      <c r="L5">
        <f t="shared" si="0"/>
        <v>340</v>
      </c>
      <c r="M5">
        <f t="shared" si="0"/>
        <v>487</v>
      </c>
      <c r="N5">
        <f t="shared" si="0"/>
        <v>0</v>
      </c>
      <c r="O5">
        <f t="shared" si="0"/>
        <v>0</v>
      </c>
      <c r="P5">
        <f t="shared" si="0"/>
        <v>1200</v>
      </c>
      <c r="Q5">
        <f t="shared" si="0"/>
        <v>0</v>
      </c>
      <c r="R5">
        <f t="shared" si="1"/>
        <v>0</v>
      </c>
      <c r="S5">
        <f t="shared" si="1"/>
        <v>417</v>
      </c>
      <c r="T5">
        <f t="shared" si="2"/>
        <v>11548.812</v>
      </c>
      <c r="U5">
        <f t="shared" si="3"/>
        <v>2012.75</v>
      </c>
      <c r="V5">
        <f t="shared" si="4"/>
        <v>970809</v>
      </c>
      <c r="W5">
        <f t="shared" si="5"/>
        <v>0</v>
      </c>
      <c r="X5">
        <f t="shared" si="6"/>
        <v>0</v>
      </c>
      <c r="Y5">
        <f t="shared" si="7"/>
        <v>803.27499999999998</v>
      </c>
      <c r="Z5">
        <f t="shared" si="7"/>
        <v>7.3500000000000005</v>
      </c>
      <c r="AA5">
        <f t="shared" si="7"/>
        <v>22.400000000000002</v>
      </c>
      <c r="AB5">
        <f t="shared" si="8"/>
        <v>15627.300000000001</v>
      </c>
    </row>
    <row r="6" spans="1:28" x14ac:dyDescent="0.2">
      <c r="A6">
        <v>2027</v>
      </c>
      <c r="B6" s="1">
        <v>13563</v>
      </c>
      <c r="C6" s="1">
        <v>4254</v>
      </c>
      <c r="D6" s="1">
        <v>2337</v>
      </c>
      <c r="E6" s="1">
        <v>0</v>
      </c>
      <c r="F6" s="1">
        <v>0</v>
      </c>
      <c r="G6">
        <v>3325</v>
      </c>
      <c r="H6">
        <v>1050</v>
      </c>
      <c r="I6">
        <v>3200</v>
      </c>
      <c r="J6" s="1">
        <v>5445</v>
      </c>
      <c r="K6">
        <f t="shared" si="9"/>
        <v>1730</v>
      </c>
      <c r="L6">
        <f t="shared" si="0"/>
        <v>351</v>
      </c>
      <c r="M6">
        <f t="shared" si="0"/>
        <v>539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1"/>
        <v>477</v>
      </c>
      <c r="T6">
        <f t="shared" si="2"/>
        <v>13182.132</v>
      </c>
      <c r="U6">
        <f t="shared" si="3"/>
        <v>2134.0500000000002</v>
      </c>
      <c r="V6">
        <f t="shared" si="4"/>
        <v>1258734</v>
      </c>
      <c r="W6">
        <f t="shared" si="5"/>
        <v>0</v>
      </c>
      <c r="X6">
        <f t="shared" si="6"/>
        <v>0</v>
      </c>
      <c r="Y6">
        <f t="shared" si="7"/>
        <v>23.275000000000002</v>
      </c>
      <c r="Z6">
        <f t="shared" si="7"/>
        <v>7.3500000000000005</v>
      </c>
      <c r="AA6">
        <f t="shared" si="7"/>
        <v>22.400000000000002</v>
      </c>
      <c r="AB6">
        <f t="shared" si="8"/>
        <v>17257.5</v>
      </c>
    </row>
    <row r="7" spans="1:28" x14ac:dyDescent="0.2">
      <c r="A7">
        <v>2028</v>
      </c>
      <c r="B7" s="1">
        <v>15490</v>
      </c>
      <c r="C7" s="1">
        <v>4615</v>
      </c>
      <c r="D7" s="1">
        <v>2930</v>
      </c>
      <c r="E7" s="1">
        <v>0</v>
      </c>
      <c r="F7" s="1">
        <v>0</v>
      </c>
      <c r="G7">
        <v>3325</v>
      </c>
      <c r="H7">
        <v>1050</v>
      </c>
      <c r="I7">
        <v>3200</v>
      </c>
      <c r="J7" s="1">
        <v>5976</v>
      </c>
      <c r="K7">
        <f t="shared" si="9"/>
        <v>1927</v>
      </c>
      <c r="L7">
        <f t="shared" si="0"/>
        <v>361</v>
      </c>
      <c r="M7">
        <f t="shared" si="0"/>
        <v>593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1"/>
        <v>531</v>
      </c>
      <c r="T7">
        <f t="shared" si="2"/>
        <v>14784.210000000001</v>
      </c>
      <c r="U7">
        <f t="shared" si="3"/>
        <v>2254.8000000000002</v>
      </c>
      <c r="V7">
        <f t="shared" si="4"/>
        <v>1575399</v>
      </c>
      <c r="W7">
        <f t="shared" si="5"/>
        <v>0</v>
      </c>
      <c r="X7">
        <f t="shared" si="6"/>
        <v>0</v>
      </c>
      <c r="Y7">
        <f t="shared" si="7"/>
        <v>23.275000000000002</v>
      </c>
      <c r="Z7">
        <f t="shared" si="7"/>
        <v>7.3500000000000005</v>
      </c>
      <c r="AA7">
        <f t="shared" si="7"/>
        <v>22.400000000000002</v>
      </c>
      <c r="AB7">
        <f t="shared" si="8"/>
        <v>18989.099999999999</v>
      </c>
    </row>
    <row r="8" spans="1:28" x14ac:dyDescent="0.2">
      <c r="A8">
        <v>2029</v>
      </c>
      <c r="B8" s="1">
        <v>17596</v>
      </c>
      <c r="C8" s="1">
        <v>4988</v>
      </c>
      <c r="D8" s="1">
        <v>3576</v>
      </c>
      <c r="E8" s="1">
        <v>0</v>
      </c>
      <c r="F8" s="1">
        <v>0</v>
      </c>
      <c r="G8">
        <v>3325</v>
      </c>
      <c r="H8">
        <v>1050</v>
      </c>
      <c r="I8">
        <v>3200</v>
      </c>
      <c r="J8" s="1">
        <v>6556</v>
      </c>
      <c r="K8">
        <f t="shared" si="9"/>
        <v>2106</v>
      </c>
      <c r="L8">
        <f t="shared" si="0"/>
        <v>373</v>
      </c>
      <c r="M8">
        <f t="shared" si="0"/>
        <v>646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580</v>
      </c>
      <c r="T8">
        <f t="shared" si="2"/>
        <v>16333.644</v>
      </c>
      <c r="U8">
        <f t="shared" si="3"/>
        <v>2384.6499999999996</v>
      </c>
      <c r="V8">
        <f t="shared" si="4"/>
        <v>1920174</v>
      </c>
      <c r="W8">
        <f t="shared" si="5"/>
        <v>0</v>
      </c>
      <c r="X8">
        <f t="shared" si="6"/>
        <v>0</v>
      </c>
      <c r="Y8">
        <f t="shared" si="7"/>
        <v>23.275000000000002</v>
      </c>
      <c r="Z8">
        <f t="shared" si="7"/>
        <v>7.3500000000000005</v>
      </c>
      <c r="AA8">
        <f t="shared" si="7"/>
        <v>22.400000000000002</v>
      </c>
      <c r="AB8">
        <f t="shared" si="8"/>
        <v>20815.600000000002</v>
      </c>
    </row>
    <row r="9" spans="1:28" x14ac:dyDescent="0.2">
      <c r="A9">
        <v>2030</v>
      </c>
      <c r="B9" s="1">
        <v>19864</v>
      </c>
      <c r="C9" s="1">
        <v>5371</v>
      </c>
      <c r="D9" s="1">
        <v>4275</v>
      </c>
      <c r="E9" s="1">
        <v>0</v>
      </c>
      <c r="F9" s="1">
        <v>0</v>
      </c>
      <c r="G9">
        <v>3325</v>
      </c>
      <c r="H9">
        <v>1050</v>
      </c>
      <c r="I9">
        <v>3200</v>
      </c>
      <c r="J9" s="1">
        <v>7180</v>
      </c>
      <c r="K9">
        <f t="shared" si="9"/>
        <v>2268</v>
      </c>
      <c r="L9">
        <f t="shared" si="0"/>
        <v>383</v>
      </c>
      <c r="M9">
        <f t="shared" si="0"/>
        <v>699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624</v>
      </c>
      <c r="T9">
        <f t="shared" si="2"/>
        <v>17831.495999999999</v>
      </c>
      <c r="U9">
        <f t="shared" si="3"/>
        <v>2510.8999999999996</v>
      </c>
      <c r="V9">
        <f t="shared" si="4"/>
        <v>2293092</v>
      </c>
      <c r="W9">
        <f t="shared" si="5"/>
        <v>0</v>
      </c>
      <c r="X9">
        <f t="shared" si="6"/>
        <v>0</v>
      </c>
      <c r="Y9">
        <f t="shared" si="7"/>
        <v>23.275000000000002</v>
      </c>
      <c r="Z9">
        <f t="shared" si="7"/>
        <v>7.3500000000000005</v>
      </c>
      <c r="AA9">
        <f t="shared" si="7"/>
        <v>22.400000000000002</v>
      </c>
      <c r="AB9">
        <f t="shared" si="8"/>
        <v>22724</v>
      </c>
    </row>
    <row r="10" spans="1:28" x14ac:dyDescent="0.2">
      <c r="A10">
        <v>2031</v>
      </c>
      <c r="B10" s="1">
        <v>22277</v>
      </c>
      <c r="C10" s="1">
        <v>5764</v>
      </c>
      <c r="D10" s="1">
        <v>5027</v>
      </c>
      <c r="E10" s="1">
        <v>0</v>
      </c>
      <c r="F10" s="1">
        <v>0</v>
      </c>
      <c r="G10">
        <v>4525</v>
      </c>
      <c r="H10">
        <v>1050</v>
      </c>
      <c r="I10">
        <v>4000</v>
      </c>
      <c r="J10" s="1">
        <v>7841</v>
      </c>
      <c r="K10">
        <f t="shared" si="9"/>
        <v>2413</v>
      </c>
      <c r="L10">
        <f t="shared" si="0"/>
        <v>393</v>
      </c>
      <c r="M10">
        <f t="shared" si="0"/>
        <v>752</v>
      </c>
      <c r="N10">
        <f t="shared" si="0"/>
        <v>0</v>
      </c>
      <c r="O10">
        <f t="shared" si="0"/>
        <v>0</v>
      </c>
      <c r="P10">
        <f t="shared" si="0"/>
        <v>1200</v>
      </c>
      <c r="Q10">
        <f t="shared" si="0"/>
        <v>0</v>
      </c>
      <c r="R10">
        <f t="shared" si="1"/>
        <v>800</v>
      </c>
      <c r="S10">
        <f t="shared" si="1"/>
        <v>661</v>
      </c>
      <c r="T10">
        <f t="shared" si="2"/>
        <v>19273.277999999998</v>
      </c>
      <c r="U10">
        <f t="shared" si="3"/>
        <v>2639.6499999999996</v>
      </c>
      <c r="V10">
        <f t="shared" si="4"/>
        <v>2694153</v>
      </c>
      <c r="W10">
        <f t="shared" si="5"/>
        <v>0</v>
      </c>
      <c r="X10">
        <f t="shared" si="6"/>
        <v>0</v>
      </c>
      <c r="Y10">
        <f t="shared" si="7"/>
        <v>811.67499999999995</v>
      </c>
      <c r="Z10">
        <f t="shared" si="7"/>
        <v>7.3500000000000005</v>
      </c>
      <c r="AA10">
        <f t="shared" si="7"/>
        <v>548</v>
      </c>
      <c r="AB10">
        <f t="shared" si="8"/>
        <v>24683.100000000002</v>
      </c>
    </row>
    <row r="11" spans="1:28" x14ac:dyDescent="0.2">
      <c r="A11">
        <v>2032</v>
      </c>
      <c r="B11" s="1">
        <v>24819</v>
      </c>
      <c r="C11" s="1">
        <v>6169</v>
      </c>
      <c r="D11" s="1">
        <v>5832</v>
      </c>
      <c r="E11" s="1">
        <v>0</v>
      </c>
      <c r="F11" s="1">
        <v>0</v>
      </c>
      <c r="G11">
        <v>4525</v>
      </c>
      <c r="H11">
        <v>1050</v>
      </c>
      <c r="I11">
        <v>4000</v>
      </c>
      <c r="J11" s="1">
        <v>8536</v>
      </c>
      <c r="K11">
        <f t="shared" si="9"/>
        <v>2542</v>
      </c>
      <c r="L11">
        <f t="shared" si="0"/>
        <v>405</v>
      </c>
      <c r="M11">
        <f t="shared" si="0"/>
        <v>805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1"/>
        <v>695</v>
      </c>
      <c r="T11">
        <f t="shared" si="2"/>
        <v>20660.315999999999</v>
      </c>
      <c r="U11">
        <f t="shared" si="3"/>
        <v>2777.5</v>
      </c>
      <c r="V11">
        <f t="shared" si="4"/>
        <v>3123357</v>
      </c>
      <c r="W11">
        <f t="shared" si="5"/>
        <v>0</v>
      </c>
      <c r="X11">
        <f t="shared" si="6"/>
        <v>0</v>
      </c>
      <c r="Y11">
        <f t="shared" si="7"/>
        <v>31.675000000000001</v>
      </c>
      <c r="Z11">
        <f t="shared" si="7"/>
        <v>7.3500000000000005</v>
      </c>
      <c r="AA11">
        <f t="shared" si="7"/>
        <v>28</v>
      </c>
      <c r="AB11">
        <f t="shared" si="8"/>
        <v>26711.100000000002</v>
      </c>
    </row>
    <row r="12" spans="1:28" x14ac:dyDescent="0.2">
      <c r="A12">
        <v>2033</v>
      </c>
      <c r="B12" s="1">
        <v>27473</v>
      </c>
      <c r="C12" s="1">
        <v>6584</v>
      </c>
      <c r="D12" s="1">
        <v>6690</v>
      </c>
      <c r="E12" s="1">
        <v>0</v>
      </c>
      <c r="F12" s="1">
        <v>0</v>
      </c>
      <c r="G12">
        <v>4525</v>
      </c>
      <c r="H12">
        <v>1050</v>
      </c>
      <c r="I12">
        <v>4000</v>
      </c>
      <c r="J12" s="1">
        <v>9258</v>
      </c>
      <c r="K12">
        <f t="shared" si="9"/>
        <v>2654</v>
      </c>
      <c r="L12">
        <f t="shared" si="0"/>
        <v>415</v>
      </c>
      <c r="M12">
        <f t="shared" si="0"/>
        <v>858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1"/>
        <v>722</v>
      </c>
      <c r="T12">
        <f t="shared" si="2"/>
        <v>21982.572</v>
      </c>
      <c r="U12">
        <f t="shared" si="3"/>
        <v>2911.75</v>
      </c>
      <c r="V12">
        <f t="shared" si="4"/>
        <v>3580704</v>
      </c>
      <c r="W12">
        <f t="shared" si="5"/>
        <v>0</v>
      </c>
      <c r="X12">
        <f t="shared" si="6"/>
        <v>0</v>
      </c>
      <c r="Y12">
        <f t="shared" si="7"/>
        <v>31.675000000000001</v>
      </c>
      <c r="Z12">
        <f t="shared" si="7"/>
        <v>7.3500000000000005</v>
      </c>
      <c r="AA12">
        <f t="shared" si="7"/>
        <v>28</v>
      </c>
      <c r="AB12">
        <f t="shared" si="8"/>
        <v>28763.8</v>
      </c>
    </row>
    <row r="13" spans="1:28" x14ac:dyDescent="0.2">
      <c r="A13">
        <v>2034</v>
      </c>
      <c r="B13" s="1">
        <v>30221</v>
      </c>
      <c r="C13" s="1">
        <v>7010</v>
      </c>
      <c r="D13" s="1">
        <v>7601</v>
      </c>
      <c r="E13" s="1">
        <v>0</v>
      </c>
      <c r="F13" s="1">
        <v>0</v>
      </c>
      <c r="G13">
        <v>4525</v>
      </c>
      <c r="H13">
        <v>1050</v>
      </c>
      <c r="I13">
        <v>4000</v>
      </c>
      <c r="J13" s="1">
        <v>10003</v>
      </c>
      <c r="K13">
        <f t="shared" si="9"/>
        <v>2748</v>
      </c>
      <c r="L13">
        <f t="shared" si="0"/>
        <v>426</v>
      </c>
      <c r="M13">
        <f t="shared" si="0"/>
        <v>911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1"/>
        <v>745</v>
      </c>
      <c r="T13">
        <f t="shared" si="2"/>
        <v>23229.743999999999</v>
      </c>
      <c r="U13">
        <f t="shared" si="3"/>
        <v>3051.8</v>
      </c>
      <c r="V13">
        <f t="shared" si="4"/>
        <v>4066194</v>
      </c>
      <c r="W13">
        <f t="shared" si="5"/>
        <v>0</v>
      </c>
      <c r="X13">
        <f t="shared" si="6"/>
        <v>0</v>
      </c>
      <c r="Y13">
        <f t="shared" si="7"/>
        <v>31.675000000000001</v>
      </c>
      <c r="Z13">
        <f t="shared" si="7"/>
        <v>7.3500000000000005</v>
      </c>
      <c r="AA13">
        <f t="shared" si="7"/>
        <v>28</v>
      </c>
      <c r="AB13">
        <f t="shared" si="8"/>
        <v>30850.3</v>
      </c>
    </row>
    <row r="14" spans="1:28" x14ac:dyDescent="0.2">
      <c r="A14">
        <v>2035</v>
      </c>
      <c r="B14" s="1">
        <v>33047</v>
      </c>
      <c r="C14" s="1">
        <v>7446</v>
      </c>
      <c r="D14" s="1">
        <v>8566</v>
      </c>
      <c r="E14" s="1">
        <v>0</v>
      </c>
      <c r="F14" s="1">
        <v>0</v>
      </c>
      <c r="G14">
        <v>4525</v>
      </c>
      <c r="H14">
        <v>1050</v>
      </c>
      <c r="I14">
        <v>4000</v>
      </c>
      <c r="J14" s="1">
        <v>10764</v>
      </c>
      <c r="K14">
        <f t="shared" si="9"/>
        <v>2826</v>
      </c>
      <c r="L14">
        <f t="shared" si="0"/>
        <v>436</v>
      </c>
      <c r="M14">
        <f t="shared" si="0"/>
        <v>965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1"/>
        <v>761</v>
      </c>
      <c r="T14">
        <f t="shared" si="2"/>
        <v>24408.707999999999</v>
      </c>
      <c r="U14">
        <f t="shared" si="3"/>
        <v>3191.3</v>
      </c>
      <c r="V14">
        <f t="shared" si="4"/>
        <v>4580391</v>
      </c>
      <c r="W14">
        <f t="shared" si="5"/>
        <v>0</v>
      </c>
      <c r="X14">
        <f t="shared" si="6"/>
        <v>0</v>
      </c>
      <c r="Y14">
        <f t="shared" si="7"/>
        <v>31.675000000000001</v>
      </c>
      <c r="Z14">
        <f t="shared" si="7"/>
        <v>7.3500000000000005</v>
      </c>
      <c r="AA14">
        <f t="shared" si="7"/>
        <v>28</v>
      </c>
      <c r="AB14">
        <f t="shared" si="8"/>
        <v>32932.9</v>
      </c>
    </row>
    <row r="15" spans="1:28" x14ac:dyDescent="0.2">
      <c r="A15">
        <v>2036</v>
      </c>
      <c r="B15" s="1">
        <v>35934</v>
      </c>
      <c r="C15" s="1">
        <v>7893</v>
      </c>
      <c r="D15" s="1">
        <v>9583</v>
      </c>
      <c r="E15" s="1">
        <v>0</v>
      </c>
      <c r="F15" s="1">
        <v>0</v>
      </c>
      <c r="G15">
        <v>5725.0000000000009</v>
      </c>
      <c r="H15">
        <v>1050</v>
      </c>
      <c r="I15">
        <v>4000</v>
      </c>
      <c r="J15" s="1">
        <v>11537</v>
      </c>
      <c r="K15">
        <f t="shared" si="9"/>
        <v>2887</v>
      </c>
      <c r="L15">
        <f t="shared" si="0"/>
        <v>447</v>
      </c>
      <c r="M15">
        <f t="shared" si="0"/>
        <v>1017</v>
      </c>
      <c r="N15">
        <f t="shared" si="0"/>
        <v>0</v>
      </c>
      <c r="O15">
        <f t="shared" si="0"/>
        <v>0</v>
      </c>
      <c r="P15">
        <f t="shared" si="0"/>
        <v>1200.0000000000009</v>
      </c>
      <c r="Q15">
        <f t="shared" si="0"/>
        <v>0</v>
      </c>
      <c r="R15">
        <f t="shared" si="1"/>
        <v>0</v>
      </c>
      <c r="S15">
        <f t="shared" si="1"/>
        <v>773</v>
      </c>
      <c r="T15">
        <f t="shared" si="2"/>
        <v>25509.425999999999</v>
      </c>
      <c r="U15">
        <f t="shared" si="3"/>
        <v>3336.6</v>
      </c>
      <c r="V15">
        <f t="shared" si="4"/>
        <v>5122134</v>
      </c>
      <c r="W15">
        <f t="shared" si="5"/>
        <v>0</v>
      </c>
      <c r="X15">
        <f t="shared" si="6"/>
        <v>0</v>
      </c>
      <c r="Y15">
        <f t="shared" si="7"/>
        <v>820.07500000000061</v>
      </c>
      <c r="Z15">
        <f t="shared" si="7"/>
        <v>7.3500000000000005</v>
      </c>
      <c r="AA15">
        <f t="shared" si="7"/>
        <v>28</v>
      </c>
      <c r="AB15">
        <f t="shared" si="8"/>
        <v>35020.699999999997</v>
      </c>
    </row>
    <row r="16" spans="1:28" x14ac:dyDescent="0.2">
      <c r="A16">
        <v>2037</v>
      </c>
      <c r="B16" s="1">
        <v>38866</v>
      </c>
      <c r="C16" s="1">
        <v>8351</v>
      </c>
      <c r="D16" s="1">
        <v>10654</v>
      </c>
      <c r="E16" s="1">
        <v>0</v>
      </c>
      <c r="F16" s="1">
        <v>0</v>
      </c>
      <c r="G16">
        <v>5725.0000000000009</v>
      </c>
      <c r="H16">
        <v>1050</v>
      </c>
      <c r="I16">
        <v>4000</v>
      </c>
      <c r="J16" s="1">
        <v>12316</v>
      </c>
      <c r="K16">
        <f t="shared" si="9"/>
        <v>2932</v>
      </c>
      <c r="L16">
        <f t="shared" si="0"/>
        <v>458</v>
      </c>
      <c r="M16">
        <f t="shared" si="0"/>
        <v>1071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1"/>
        <v>779</v>
      </c>
      <c r="T16">
        <f t="shared" si="2"/>
        <v>26533.224000000002</v>
      </c>
      <c r="U16">
        <f t="shared" si="3"/>
        <v>3484.6499999999996</v>
      </c>
      <c r="V16">
        <f t="shared" si="4"/>
        <v>5692617</v>
      </c>
      <c r="W16">
        <f t="shared" si="5"/>
        <v>0</v>
      </c>
      <c r="X16">
        <f t="shared" si="6"/>
        <v>0</v>
      </c>
      <c r="Y16">
        <f t="shared" si="7"/>
        <v>40.07500000000001</v>
      </c>
      <c r="Z16">
        <f t="shared" si="7"/>
        <v>7.3500000000000005</v>
      </c>
      <c r="AA16">
        <f t="shared" si="7"/>
        <v>28</v>
      </c>
      <c r="AB16">
        <f t="shared" si="8"/>
        <v>37085.100000000006</v>
      </c>
    </row>
    <row r="17" spans="1:28" x14ac:dyDescent="0.2">
      <c r="A17">
        <v>2038</v>
      </c>
      <c r="B17" s="1">
        <v>41824</v>
      </c>
      <c r="C17" s="1">
        <v>8820</v>
      </c>
      <c r="D17" s="1">
        <v>11777</v>
      </c>
      <c r="E17" s="1">
        <v>0</v>
      </c>
      <c r="F17" s="1">
        <v>0</v>
      </c>
      <c r="G17">
        <v>5725.0000000000009</v>
      </c>
      <c r="H17">
        <v>1050</v>
      </c>
      <c r="I17">
        <v>4000</v>
      </c>
      <c r="J17" s="1">
        <v>13096</v>
      </c>
      <c r="K17">
        <f t="shared" si="9"/>
        <v>2958</v>
      </c>
      <c r="L17">
        <f t="shared" si="0"/>
        <v>469</v>
      </c>
      <c r="M17">
        <f t="shared" si="0"/>
        <v>1123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1"/>
        <v>780</v>
      </c>
      <c r="T17">
        <f t="shared" si="2"/>
        <v>27458.435999999998</v>
      </c>
      <c r="U17">
        <f t="shared" si="3"/>
        <v>3635.45</v>
      </c>
      <c r="V17">
        <f t="shared" si="4"/>
        <v>6290646</v>
      </c>
      <c r="W17">
        <f t="shared" si="5"/>
        <v>0</v>
      </c>
      <c r="X17">
        <f t="shared" si="6"/>
        <v>0</v>
      </c>
      <c r="Y17">
        <f t="shared" si="7"/>
        <v>40.07500000000001</v>
      </c>
      <c r="Z17">
        <f t="shared" si="7"/>
        <v>7.3500000000000005</v>
      </c>
      <c r="AA17">
        <f t="shared" si="7"/>
        <v>28</v>
      </c>
      <c r="AB17">
        <f t="shared" si="8"/>
        <v>39119.599999999999</v>
      </c>
    </row>
    <row r="18" spans="1:28" x14ac:dyDescent="0.2">
      <c r="A18">
        <v>2039</v>
      </c>
      <c r="B18" s="1">
        <v>44793</v>
      </c>
      <c r="C18" s="1">
        <v>9299</v>
      </c>
      <c r="D18" s="1">
        <v>12954</v>
      </c>
      <c r="E18" s="1">
        <v>0</v>
      </c>
      <c r="F18" s="1">
        <v>0</v>
      </c>
      <c r="G18">
        <v>5725.0000000000009</v>
      </c>
      <c r="H18">
        <v>1050</v>
      </c>
      <c r="I18">
        <v>4000</v>
      </c>
      <c r="J18" s="1">
        <v>13871</v>
      </c>
      <c r="K18">
        <f t="shared" si="9"/>
        <v>2969</v>
      </c>
      <c r="L18">
        <f t="shared" si="0"/>
        <v>479</v>
      </c>
      <c r="M18">
        <f t="shared" si="0"/>
        <v>1177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1"/>
        <v>775</v>
      </c>
      <c r="T18">
        <f t="shared" si="2"/>
        <v>28303.302000000003</v>
      </c>
      <c r="U18">
        <f t="shared" si="3"/>
        <v>3785.7</v>
      </c>
      <c r="V18">
        <f t="shared" si="4"/>
        <v>6917415</v>
      </c>
      <c r="W18">
        <f t="shared" si="5"/>
        <v>0</v>
      </c>
      <c r="X18">
        <f t="shared" si="6"/>
        <v>0</v>
      </c>
      <c r="Y18">
        <f t="shared" si="7"/>
        <v>40.07500000000001</v>
      </c>
      <c r="Z18">
        <f t="shared" si="7"/>
        <v>7.3500000000000005</v>
      </c>
      <c r="AA18">
        <f t="shared" si="7"/>
        <v>28</v>
      </c>
      <c r="AB18">
        <f t="shared" si="8"/>
        <v>41102.1</v>
      </c>
    </row>
    <row r="19" spans="1:28" x14ac:dyDescent="0.2">
      <c r="A19">
        <v>2040</v>
      </c>
      <c r="B19" s="1">
        <v>47756</v>
      </c>
      <c r="C19" s="1">
        <v>9789</v>
      </c>
      <c r="D19" s="1">
        <v>14184</v>
      </c>
      <c r="E19" s="1">
        <v>0</v>
      </c>
      <c r="F19" s="1">
        <v>0</v>
      </c>
      <c r="G19">
        <v>5725.0000000000009</v>
      </c>
      <c r="H19">
        <v>1050</v>
      </c>
      <c r="I19">
        <v>4000</v>
      </c>
      <c r="J19" s="1">
        <v>14637</v>
      </c>
      <c r="K19">
        <f t="shared" si="9"/>
        <v>2963</v>
      </c>
      <c r="L19">
        <f t="shared" si="0"/>
        <v>490</v>
      </c>
      <c r="M19">
        <f t="shared" si="0"/>
        <v>1230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1"/>
        <v>0</v>
      </c>
      <c r="S19">
        <f t="shared" si="1"/>
        <v>766</v>
      </c>
      <c r="T19">
        <f t="shared" si="2"/>
        <v>29052.233999999997</v>
      </c>
      <c r="U19">
        <f t="shared" si="3"/>
        <v>3941.75</v>
      </c>
      <c r="V19">
        <f t="shared" si="4"/>
        <v>7572294</v>
      </c>
      <c r="W19">
        <f t="shared" si="5"/>
        <v>0</v>
      </c>
      <c r="X19">
        <f t="shared" si="6"/>
        <v>0</v>
      </c>
      <c r="Y19">
        <f t="shared" si="7"/>
        <v>40.07500000000001</v>
      </c>
      <c r="Z19">
        <f t="shared" si="7"/>
        <v>7.3500000000000005</v>
      </c>
      <c r="AA19">
        <f t="shared" si="7"/>
        <v>28</v>
      </c>
      <c r="AB19">
        <f t="shared" si="8"/>
        <v>43035.200000000004</v>
      </c>
    </row>
    <row r="20" spans="1:28" x14ac:dyDescent="0.2">
      <c r="A20">
        <v>2041</v>
      </c>
      <c r="B20" s="1">
        <v>50695</v>
      </c>
      <c r="C20" s="1">
        <v>10290</v>
      </c>
      <c r="D20" s="1">
        <v>15467</v>
      </c>
      <c r="E20" s="1">
        <v>0</v>
      </c>
      <c r="F20" s="1">
        <v>0</v>
      </c>
      <c r="G20">
        <v>6925.0000000000009</v>
      </c>
      <c r="H20">
        <v>1050</v>
      </c>
      <c r="I20">
        <v>4800</v>
      </c>
      <c r="J20" s="1">
        <v>15387</v>
      </c>
      <c r="K20">
        <f t="shared" si="9"/>
        <v>2939</v>
      </c>
      <c r="L20">
        <f t="shared" si="9"/>
        <v>501</v>
      </c>
      <c r="M20">
        <f t="shared" si="9"/>
        <v>1283</v>
      </c>
      <c r="N20">
        <f t="shared" si="9"/>
        <v>0</v>
      </c>
      <c r="O20">
        <f t="shared" si="9"/>
        <v>0</v>
      </c>
      <c r="P20">
        <f t="shared" si="9"/>
        <v>1200</v>
      </c>
      <c r="Q20">
        <f t="shared" si="9"/>
        <v>0</v>
      </c>
      <c r="R20">
        <f t="shared" si="1"/>
        <v>800</v>
      </c>
      <c r="S20">
        <f t="shared" si="1"/>
        <v>750</v>
      </c>
      <c r="T20">
        <f t="shared" si="2"/>
        <v>29694.93</v>
      </c>
      <c r="U20">
        <f t="shared" si="3"/>
        <v>4100.55</v>
      </c>
      <c r="V20">
        <f t="shared" si="4"/>
        <v>8255316</v>
      </c>
      <c r="W20">
        <f t="shared" si="5"/>
        <v>0</v>
      </c>
      <c r="X20">
        <f t="shared" si="6"/>
        <v>0</v>
      </c>
      <c r="Y20">
        <f t="shared" si="7"/>
        <v>828.47500000000002</v>
      </c>
      <c r="Z20">
        <f t="shared" si="7"/>
        <v>7.3500000000000005</v>
      </c>
      <c r="AA20">
        <f t="shared" si="7"/>
        <v>553.6</v>
      </c>
      <c r="AB20">
        <f t="shared" si="8"/>
        <v>44881.200000000004</v>
      </c>
    </row>
    <row r="21" spans="1:28" x14ac:dyDescent="0.2">
      <c r="A21">
        <v>2042</v>
      </c>
      <c r="B21" s="1">
        <v>53593</v>
      </c>
      <c r="C21" s="1">
        <v>10801</v>
      </c>
      <c r="D21" s="1">
        <v>16803</v>
      </c>
      <c r="E21" s="1">
        <v>0</v>
      </c>
      <c r="F21" s="1">
        <v>0</v>
      </c>
      <c r="G21">
        <v>6925.0000000000009</v>
      </c>
      <c r="H21">
        <v>1050</v>
      </c>
      <c r="I21">
        <v>4800</v>
      </c>
      <c r="J21" s="1">
        <v>16117</v>
      </c>
      <c r="K21">
        <f t="shared" si="9"/>
        <v>2898</v>
      </c>
      <c r="L21">
        <f t="shared" si="9"/>
        <v>511</v>
      </c>
      <c r="M21">
        <f t="shared" si="9"/>
        <v>1336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1"/>
        <v>0</v>
      </c>
      <c r="S21">
        <f t="shared" si="1"/>
        <v>730</v>
      </c>
      <c r="T21">
        <f t="shared" si="2"/>
        <v>30232.452000000001</v>
      </c>
      <c r="U21">
        <f t="shared" si="3"/>
        <v>4258.8</v>
      </c>
      <c r="V21">
        <f t="shared" si="4"/>
        <v>8966481</v>
      </c>
      <c r="W21">
        <f t="shared" si="5"/>
        <v>0</v>
      </c>
      <c r="X21">
        <f t="shared" si="6"/>
        <v>0</v>
      </c>
      <c r="Y21">
        <f t="shared" si="7"/>
        <v>48.475000000000009</v>
      </c>
      <c r="Z21">
        <f t="shared" si="7"/>
        <v>7.3500000000000005</v>
      </c>
      <c r="AA21">
        <f t="shared" si="7"/>
        <v>33.6</v>
      </c>
      <c r="AB21">
        <f t="shared" si="8"/>
        <v>46649.200000000004</v>
      </c>
    </row>
    <row r="22" spans="1:28" x14ac:dyDescent="0.2">
      <c r="A22">
        <v>2043</v>
      </c>
      <c r="B22" s="1">
        <v>56435</v>
      </c>
      <c r="C22" s="1">
        <v>11324</v>
      </c>
      <c r="D22" s="1">
        <v>18192</v>
      </c>
      <c r="E22" s="1">
        <v>0</v>
      </c>
      <c r="F22" s="1">
        <v>0</v>
      </c>
      <c r="G22">
        <v>6925.0000000000009</v>
      </c>
      <c r="H22">
        <v>1050</v>
      </c>
      <c r="I22">
        <v>4800</v>
      </c>
      <c r="J22" s="1">
        <v>16821</v>
      </c>
      <c r="K22">
        <f t="shared" si="9"/>
        <v>2842</v>
      </c>
      <c r="L22">
        <f t="shared" si="9"/>
        <v>523</v>
      </c>
      <c r="M22">
        <f t="shared" si="9"/>
        <v>1389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1"/>
        <v>0</v>
      </c>
      <c r="S22">
        <f t="shared" si="1"/>
        <v>704</v>
      </c>
      <c r="T22">
        <f t="shared" si="2"/>
        <v>30671.940000000002</v>
      </c>
      <c r="U22">
        <f t="shared" si="3"/>
        <v>4426.1499999999996</v>
      </c>
      <c r="V22">
        <f t="shared" si="4"/>
        <v>9705789</v>
      </c>
      <c r="W22">
        <f t="shared" si="5"/>
        <v>0</v>
      </c>
      <c r="X22">
        <f t="shared" si="6"/>
        <v>0</v>
      </c>
      <c r="Y22">
        <f t="shared" si="7"/>
        <v>48.475000000000009</v>
      </c>
      <c r="Z22">
        <f t="shared" si="7"/>
        <v>7.3500000000000005</v>
      </c>
      <c r="AA22">
        <f t="shared" si="7"/>
        <v>33.6</v>
      </c>
      <c r="AB22">
        <f t="shared" si="8"/>
        <v>48310.6</v>
      </c>
    </row>
    <row r="23" spans="1:28" x14ac:dyDescent="0.2">
      <c r="A23">
        <v>2044</v>
      </c>
      <c r="B23" s="1">
        <v>59203</v>
      </c>
      <c r="C23" s="1">
        <v>11856</v>
      </c>
      <c r="D23" s="1">
        <v>19634</v>
      </c>
      <c r="E23" s="1">
        <v>0</v>
      </c>
      <c r="F23" s="1">
        <v>0</v>
      </c>
      <c r="G23">
        <v>6925.0000000000009</v>
      </c>
      <c r="H23">
        <v>1050</v>
      </c>
      <c r="I23">
        <v>4800</v>
      </c>
      <c r="J23" s="1">
        <v>17493</v>
      </c>
      <c r="K23">
        <f t="shared" si="9"/>
        <v>2768</v>
      </c>
      <c r="L23">
        <f t="shared" si="9"/>
        <v>532</v>
      </c>
      <c r="M23">
        <f t="shared" si="9"/>
        <v>1442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1"/>
        <v>0</v>
      </c>
      <c r="S23">
        <f t="shared" si="1"/>
        <v>672</v>
      </c>
      <c r="T23">
        <f t="shared" si="2"/>
        <v>30991.991999999998</v>
      </c>
      <c r="U23">
        <f t="shared" si="3"/>
        <v>4586.6000000000004</v>
      </c>
      <c r="V23">
        <f t="shared" si="4"/>
        <v>10473240</v>
      </c>
      <c r="W23">
        <f t="shared" si="5"/>
        <v>0</v>
      </c>
      <c r="X23">
        <f t="shared" si="6"/>
        <v>0</v>
      </c>
      <c r="Y23">
        <f t="shared" si="7"/>
        <v>48.475000000000009</v>
      </c>
      <c r="Z23">
        <f t="shared" si="7"/>
        <v>7.3500000000000005</v>
      </c>
      <c r="AA23">
        <f t="shared" si="7"/>
        <v>33.6</v>
      </c>
      <c r="AB23">
        <f t="shared" si="8"/>
        <v>49849.8</v>
      </c>
    </row>
    <row r="24" spans="1:28" x14ac:dyDescent="0.2">
      <c r="A24">
        <v>2045</v>
      </c>
      <c r="B24" s="1">
        <v>61879</v>
      </c>
      <c r="C24" s="1">
        <v>12400</v>
      </c>
      <c r="D24" s="1">
        <v>21129</v>
      </c>
      <c r="E24" s="1">
        <v>0</v>
      </c>
      <c r="F24" s="1">
        <v>0</v>
      </c>
      <c r="G24">
        <v>6925.0000000000009</v>
      </c>
      <c r="H24">
        <v>1050</v>
      </c>
      <c r="I24">
        <v>4800</v>
      </c>
      <c r="J24" s="1">
        <v>18129</v>
      </c>
      <c r="K24">
        <f t="shared" si="9"/>
        <v>2676</v>
      </c>
      <c r="L24">
        <f t="shared" si="9"/>
        <v>544</v>
      </c>
      <c r="M24">
        <f t="shared" si="9"/>
        <v>1495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1"/>
        <v>0</v>
      </c>
      <c r="S24">
        <f t="shared" si="1"/>
        <v>636</v>
      </c>
      <c r="T24">
        <f t="shared" si="2"/>
        <v>31187.856</v>
      </c>
      <c r="U24">
        <f t="shared" si="3"/>
        <v>4759.2</v>
      </c>
      <c r="V24">
        <f t="shared" si="4"/>
        <v>11268834</v>
      </c>
      <c r="W24">
        <f t="shared" si="5"/>
        <v>0</v>
      </c>
      <c r="X24">
        <f t="shared" si="6"/>
        <v>0</v>
      </c>
      <c r="Y24">
        <f t="shared" si="7"/>
        <v>48.475000000000009</v>
      </c>
      <c r="Z24">
        <f t="shared" si="7"/>
        <v>7.3500000000000005</v>
      </c>
      <c r="AA24">
        <f t="shared" si="7"/>
        <v>33.6</v>
      </c>
      <c r="AB24">
        <f t="shared" si="8"/>
        <v>51269.4</v>
      </c>
    </row>
    <row r="25" spans="1:28" x14ac:dyDescent="0.2">
      <c r="A25">
        <v>2046</v>
      </c>
      <c r="B25" s="1">
        <v>64448</v>
      </c>
      <c r="C25" s="1">
        <v>12954</v>
      </c>
      <c r="D25" s="1">
        <v>22678</v>
      </c>
      <c r="E25" s="1">
        <v>0</v>
      </c>
      <c r="F25" s="1">
        <v>0</v>
      </c>
      <c r="G25">
        <v>8125</v>
      </c>
      <c r="H25">
        <v>1050</v>
      </c>
      <c r="I25">
        <v>4800</v>
      </c>
      <c r="J25" s="1">
        <v>18723</v>
      </c>
      <c r="K25">
        <f t="shared" si="9"/>
        <v>2569</v>
      </c>
      <c r="L25">
        <f t="shared" si="9"/>
        <v>554</v>
      </c>
      <c r="M25">
        <f t="shared" si="9"/>
        <v>1549</v>
      </c>
      <c r="N25">
        <f t="shared" si="9"/>
        <v>0</v>
      </c>
      <c r="O25">
        <f t="shared" si="9"/>
        <v>0</v>
      </c>
      <c r="P25">
        <f t="shared" si="9"/>
        <v>1199.9999999999991</v>
      </c>
      <c r="Q25">
        <f t="shared" si="9"/>
        <v>0</v>
      </c>
      <c r="R25">
        <f t="shared" si="1"/>
        <v>0</v>
      </c>
      <c r="S25">
        <f t="shared" si="1"/>
        <v>594</v>
      </c>
      <c r="T25">
        <f t="shared" si="2"/>
        <v>31272.222000000002</v>
      </c>
      <c r="U25">
        <f t="shared" si="3"/>
        <v>4928.2</v>
      </c>
      <c r="V25">
        <f t="shared" si="4"/>
        <v>12093135</v>
      </c>
      <c r="W25">
        <f t="shared" si="5"/>
        <v>0</v>
      </c>
      <c r="X25">
        <f t="shared" si="6"/>
        <v>0</v>
      </c>
      <c r="Y25">
        <f t="shared" si="7"/>
        <v>836.87499999999943</v>
      </c>
      <c r="Z25">
        <f t="shared" si="7"/>
        <v>7.3500000000000005</v>
      </c>
      <c r="AA25">
        <f t="shared" si="7"/>
        <v>33.6</v>
      </c>
      <c r="AB25">
        <f t="shared" si="8"/>
        <v>52540.800000000003</v>
      </c>
    </row>
    <row r="26" spans="1:28" x14ac:dyDescent="0.2">
      <c r="A26">
        <v>2047</v>
      </c>
      <c r="B26" s="1">
        <v>66892</v>
      </c>
      <c r="C26" s="1">
        <v>13519</v>
      </c>
      <c r="D26" s="1">
        <v>24279</v>
      </c>
      <c r="E26" s="1">
        <v>0</v>
      </c>
      <c r="F26" s="1">
        <v>0</v>
      </c>
      <c r="G26">
        <v>8125</v>
      </c>
      <c r="H26">
        <v>1050</v>
      </c>
      <c r="I26">
        <v>4800</v>
      </c>
      <c r="J26" s="1">
        <v>19270</v>
      </c>
      <c r="K26">
        <f t="shared" si="9"/>
        <v>2444</v>
      </c>
      <c r="L26">
        <f t="shared" si="9"/>
        <v>565</v>
      </c>
      <c r="M26">
        <f t="shared" si="9"/>
        <v>1601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1"/>
        <v>0</v>
      </c>
      <c r="S26">
        <f t="shared" si="1"/>
        <v>547</v>
      </c>
      <c r="T26">
        <f t="shared" si="2"/>
        <v>31223.688000000002</v>
      </c>
      <c r="U26">
        <f t="shared" si="3"/>
        <v>5103</v>
      </c>
      <c r="V26">
        <f t="shared" si="4"/>
        <v>12944982</v>
      </c>
      <c r="W26">
        <f t="shared" si="5"/>
        <v>0</v>
      </c>
      <c r="X26">
        <f t="shared" si="6"/>
        <v>0</v>
      </c>
      <c r="Y26">
        <f t="shared" si="7"/>
        <v>56.875</v>
      </c>
      <c r="Z26">
        <f t="shared" si="7"/>
        <v>7.3500000000000005</v>
      </c>
      <c r="AA26">
        <f t="shared" si="7"/>
        <v>33.6</v>
      </c>
      <c r="AB26">
        <f t="shared" si="8"/>
        <v>53657.5</v>
      </c>
    </row>
    <row r="27" spans="1:28" x14ac:dyDescent="0.2">
      <c r="A27">
        <v>2048</v>
      </c>
      <c r="B27" s="1">
        <v>69195</v>
      </c>
      <c r="C27" s="1">
        <v>14095</v>
      </c>
      <c r="D27" s="1">
        <v>25934</v>
      </c>
      <c r="E27" s="1">
        <v>0</v>
      </c>
      <c r="F27" s="1">
        <v>0</v>
      </c>
      <c r="G27">
        <v>8125</v>
      </c>
      <c r="H27">
        <v>1050</v>
      </c>
      <c r="I27">
        <v>4800</v>
      </c>
      <c r="J27" s="1">
        <v>19764</v>
      </c>
      <c r="K27">
        <f t="shared" si="9"/>
        <v>2303</v>
      </c>
      <c r="L27">
        <f t="shared" si="9"/>
        <v>576</v>
      </c>
      <c r="M27">
        <f t="shared" si="9"/>
        <v>1655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1"/>
        <v>0</v>
      </c>
      <c r="S27">
        <f t="shared" si="1"/>
        <v>494</v>
      </c>
      <c r="T27">
        <f t="shared" si="2"/>
        <v>31049.129999999997</v>
      </c>
      <c r="U27">
        <f t="shared" si="3"/>
        <v>5280.55</v>
      </c>
      <c r="V27">
        <f t="shared" si="4"/>
        <v>13825569</v>
      </c>
      <c r="W27">
        <f t="shared" si="5"/>
        <v>0</v>
      </c>
      <c r="X27">
        <f t="shared" si="6"/>
        <v>0</v>
      </c>
      <c r="Y27">
        <f t="shared" si="7"/>
        <v>56.875</v>
      </c>
      <c r="Z27">
        <f t="shared" si="7"/>
        <v>7.3500000000000005</v>
      </c>
      <c r="AA27">
        <f t="shared" si="7"/>
        <v>33.6</v>
      </c>
      <c r="AB27">
        <f t="shared" si="8"/>
        <v>54597.4</v>
      </c>
    </row>
    <row r="28" spans="1:28" x14ac:dyDescent="0.2">
      <c r="A28">
        <v>2049</v>
      </c>
      <c r="B28" s="1">
        <v>71339</v>
      </c>
      <c r="C28" s="1">
        <v>14681</v>
      </c>
      <c r="D28" s="1">
        <v>27641</v>
      </c>
      <c r="E28" s="1">
        <v>0</v>
      </c>
      <c r="F28" s="1">
        <v>0</v>
      </c>
      <c r="G28">
        <v>8125</v>
      </c>
      <c r="H28">
        <v>1050</v>
      </c>
      <c r="I28">
        <v>4800</v>
      </c>
      <c r="J28" s="1">
        <v>20200</v>
      </c>
      <c r="K28">
        <f t="shared" si="9"/>
        <v>2144</v>
      </c>
      <c r="L28">
        <f t="shared" si="9"/>
        <v>586</v>
      </c>
      <c r="M28">
        <f t="shared" si="9"/>
        <v>1707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1"/>
        <v>0</v>
      </c>
      <c r="S28">
        <f t="shared" si="1"/>
        <v>436</v>
      </c>
      <c r="T28">
        <f t="shared" si="2"/>
        <v>30732.695999999996</v>
      </c>
      <c r="U28">
        <f t="shared" si="3"/>
        <v>5457.55</v>
      </c>
      <c r="V28">
        <f t="shared" si="4"/>
        <v>14733702</v>
      </c>
      <c r="W28">
        <f t="shared" si="5"/>
        <v>0</v>
      </c>
      <c r="X28">
        <f t="shared" si="6"/>
        <v>0</v>
      </c>
      <c r="Y28">
        <f t="shared" si="7"/>
        <v>56.875</v>
      </c>
      <c r="Z28">
        <f t="shared" si="7"/>
        <v>7.3500000000000005</v>
      </c>
      <c r="AA28">
        <f t="shared" si="7"/>
        <v>33.6</v>
      </c>
      <c r="AB28">
        <f t="shared" si="8"/>
        <v>55354</v>
      </c>
    </row>
    <row r="29" spans="1:28" x14ac:dyDescent="0.2">
      <c r="A29">
        <v>2050</v>
      </c>
      <c r="B29" s="1">
        <v>73308</v>
      </c>
      <c r="C29" s="1">
        <v>15278</v>
      </c>
      <c r="D29" s="1">
        <v>29402</v>
      </c>
      <c r="E29" s="1">
        <v>0</v>
      </c>
      <c r="F29" s="1">
        <v>0</v>
      </c>
      <c r="G29">
        <v>8125</v>
      </c>
      <c r="H29">
        <v>1050</v>
      </c>
      <c r="I29">
        <v>4800.0000000000009</v>
      </c>
      <c r="J29" s="1">
        <v>20572</v>
      </c>
      <c r="K29">
        <f t="shared" si="9"/>
        <v>1969</v>
      </c>
      <c r="L29">
        <f t="shared" si="9"/>
        <v>597</v>
      </c>
      <c r="M29">
        <f t="shared" si="9"/>
        <v>1761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1"/>
        <v>0</v>
      </c>
      <c r="S29">
        <f t="shared" si="1"/>
        <v>372</v>
      </c>
      <c r="T29">
        <f t="shared" si="2"/>
        <v>30281.262000000002</v>
      </c>
      <c r="U29">
        <f t="shared" si="3"/>
        <v>5640.35</v>
      </c>
      <c r="V29">
        <f t="shared" si="4"/>
        <v>15670575</v>
      </c>
      <c r="W29">
        <f t="shared" si="5"/>
        <v>0</v>
      </c>
      <c r="X29">
        <f t="shared" si="6"/>
        <v>0</v>
      </c>
      <c r="Y29">
        <f t="shared" si="7"/>
        <v>56.875</v>
      </c>
      <c r="Z29">
        <f t="shared" si="7"/>
        <v>7.3500000000000005</v>
      </c>
      <c r="AA29">
        <f t="shared" si="7"/>
        <v>33.600000000000009</v>
      </c>
      <c r="AB29">
        <f t="shared" si="8"/>
        <v>55905.200000000004</v>
      </c>
    </row>
    <row r="30" spans="1:28" x14ac:dyDescent="0.2">
      <c r="E30" s="1"/>
      <c r="S30" s="4" t="s">
        <v>16</v>
      </c>
      <c r="T30" s="4">
        <f>SUM(T3:T29)</f>
        <v>639684.39</v>
      </c>
      <c r="U30" s="4">
        <f t="shared" ref="U30:AA30" si="10">SUM(U3:U29)</f>
        <v>95299.75</v>
      </c>
      <c r="V30" s="4">
        <f t="shared" si="10"/>
        <v>176772384</v>
      </c>
      <c r="W30" s="4">
        <f t="shared" si="10"/>
        <v>0</v>
      </c>
      <c r="X30" s="4">
        <f t="shared" si="10"/>
        <v>0</v>
      </c>
      <c r="Y30" s="4">
        <f t="shared" si="10"/>
        <v>4931.6249999999982</v>
      </c>
      <c r="Z30" s="4">
        <f t="shared" si="10"/>
        <v>198.4499999999999</v>
      </c>
      <c r="AA30" s="4">
        <f t="shared" si="10"/>
        <v>1812.7999999999993</v>
      </c>
      <c r="AB30" s="4">
        <f>SUM(AB3:AB29)</f>
        <v>972770.5</v>
      </c>
    </row>
    <row r="31" spans="1:28" x14ac:dyDescent="0.2">
      <c r="S31" s="4" t="s">
        <v>17</v>
      </c>
      <c r="T31" s="4">
        <f>ROUND(SUM(T30:AB30)/1000000,2)</f>
        <v>178.49</v>
      </c>
    </row>
  </sheetData>
  <mergeCells count="2">
    <mergeCell ref="K1:S1"/>
    <mergeCell ref="T1:A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3D4-9B11-C345-9991-8126A468F28B}">
  <dimension ref="A1:AB36"/>
  <sheetViews>
    <sheetView topLeftCell="I1" workbookViewId="0">
      <selection activeCell="T31" sqref="T31"/>
    </sheetView>
  </sheetViews>
  <sheetFormatPr baseColWidth="10" defaultRowHeight="16" x14ac:dyDescent="0.2"/>
  <cols>
    <col min="2" max="2" width="21.1640625" customWidth="1"/>
    <col min="3" max="3" width="25.1640625" customWidth="1"/>
    <col min="4" max="4" width="20.6640625" customWidth="1"/>
  </cols>
  <sheetData>
    <row r="1" spans="1:28" x14ac:dyDescent="0.2">
      <c r="K1" s="3" t="s">
        <v>13</v>
      </c>
      <c r="L1" s="3"/>
      <c r="M1" s="3"/>
      <c r="N1" s="3"/>
      <c r="O1" s="3"/>
      <c r="P1" s="3"/>
      <c r="Q1" s="3"/>
      <c r="R1" s="3"/>
      <c r="S1" s="3"/>
      <c r="T1" s="3" t="s">
        <v>15</v>
      </c>
      <c r="U1" s="3"/>
      <c r="V1" s="3"/>
      <c r="W1" s="3"/>
      <c r="X1" s="3"/>
      <c r="Y1" s="3"/>
      <c r="Z1" s="3"/>
      <c r="AA1" s="3"/>
      <c r="AB1" s="3"/>
    </row>
    <row r="2" spans="1:28" x14ac:dyDescent="0.2">
      <c r="A2" t="s">
        <v>0</v>
      </c>
      <c r="B2" s="1" t="s">
        <v>6</v>
      </c>
      <c r="C2" s="1" t="s">
        <v>5</v>
      </c>
      <c r="D2" s="1" t="s">
        <v>2</v>
      </c>
      <c r="E2" s="1" t="s">
        <v>7</v>
      </c>
      <c r="F2" s="1" t="s">
        <v>12</v>
      </c>
      <c r="G2" s="1" t="s">
        <v>8</v>
      </c>
      <c r="H2" s="1" t="s">
        <v>10</v>
      </c>
      <c r="I2" s="1" t="s">
        <v>9</v>
      </c>
      <c r="J2" s="1" t="s">
        <v>11</v>
      </c>
      <c r="K2" s="1" t="s">
        <v>6</v>
      </c>
      <c r="L2" s="1" t="s">
        <v>5</v>
      </c>
      <c r="M2" s="1" t="s">
        <v>2</v>
      </c>
      <c r="N2" s="1" t="s">
        <v>7</v>
      </c>
      <c r="O2" s="1" t="s">
        <v>12</v>
      </c>
      <c r="P2" s="1" t="s">
        <v>8</v>
      </c>
      <c r="Q2" s="1" t="s">
        <v>10</v>
      </c>
      <c r="R2" s="1" t="s">
        <v>9</v>
      </c>
      <c r="S2" s="1" t="s">
        <v>11</v>
      </c>
      <c r="T2" s="1" t="s">
        <v>6</v>
      </c>
      <c r="U2" s="1" t="s">
        <v>5</v>
      </c>
      <c r="V2" s="1" t="s">
        <v>2</v>
      </c>
      <c r="W2" s="1" t="s">
        <v>7</v>
      </c>
      <c r="X2" s="1" t="s">
        <v>12</v>
      </c>
      <c r="Y2" s="1" t="s">
        <v>8</v>
      </c>
      <c r="Z2" s="1" t="s">
        <v>10</v>
      </c>
      <c r="AA2" s="1" t="s">
        <v>9</v>
      </c>
      <c r="AB2" s="1" t="s">
        <v>11</v>
      </c>
    </row>
    <row r="3" spans="1:28" x14ac:dyDescent="0.2">
      <c r="A3">
        <v>2024</v>
      </c>
      <c r="B3" s="1">
        <v>9027</v>
      </c>
      <c r="C3" s="1">
        <v>3233</v>
      </c>
      <c r="D3" s="1">
        <v>974</v>
      </c>
      <c r="E3" s="1">
        <v>0</v>
      </c>
      <c r="F3" s="1">
        <v>0</v>
      </c>
      <c r="G3">
        <v>2125</v>
      </c>
      <c r="H3">
        <v>1050</v>
      </c>
      <c r="I3">
        <v>3200</v>
      </c>
      <c r="J3" s="1">
        <v>4199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K3*5.55+B3*0.264</f>
        <v>2383.1280000000002</v>
      </c>
      <c r="U3">
        <f>L3*3.05+C3*0.25</f>
        <v>808.25</v>
      </c>
      <c r="V3">
        <f>M3*33+D3*531</f>
        <v>517194</v>
      </c>
      <c r="W3">
        <f>N3*70+E3*3.75</f>
        <v>0</v>
      </c>
      <c r="X3">
        <f>O3*2.36+F3*0.13</f>
        <v>0</v>
      </c>
      <c r="Y3">
        <f>P3*0.65+G3*0.007</f>
        <v>14.875</v>
      </c>
      <c r="Z3">
        <f>Q3*0.65+H3*0.007</f>
        <v>7.3500000000000005</v>
      </c>
      <c r="AA3">
        <f>R3*0.65+I3*0.007</f>
        <v>22.400000000000002</v>
      </c>
      <c r="AB3">
        <f>S3*6.5+J3*2.6</f>
        <v>10917.4</v>
      </c>
    </row>
    <row r="4" spans="1:28" x14ac:dyDescent="0.2">
      <c r="A4">
        <v>2025</v>
      </c>
      <c r="B4" s="1">
        <v>9027</v>
      </c>
      <c r="C4" s="1">
        <v>3233</v>
      </c>
      <c r="D4" s="1">
        <v>974</v>
      </c>
      <c r="E4" s="1">
        <v>0</v>
      </c>
      <c r="F4" s="1">
        <v>0</v>
      </c>
      <c r="G4">
        <v>2125</v>
      </c>
      <c r="H4">
        <v>1050</v>
      </c>
      <c r="I4">
        <v>3200</v>
      </c>
      <c r="J4" s="1">
        <v>4199</v>
      </c>
      <c r="K4">
        <f>B4-B3</f>
        <v>0</v>
      </c>
      <c r="L4">
        <f t="shared" ref="L4:Q19" si="0">C4-C3</f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>H4-H3</f>
        <v>0</v>
      </c>
      <c r="R4">
        <f t="shared" ref="R4:S29" si="1">I4-I3</f>
        <v>0</v>
      </c>
      <c r="S4">
        <f t="shared" si="1"/>
        <v>0</v>
      </c>
      <c r="T4">
        <f t="shared" ref="T4:T29" si="2">K4*5.55+B4*0.264</f>
        <v>2383.1280000000002</v>
      </c>
      <c r="U4">
        <f t="shared" ref="U4:U29" si="3">L4*3.05+C4*0.25</f>
        <v>808.25</v>
      </c>
      <c r="V4">
        <f t="shared" ref="V4:V29" si="4">M4*33+D4*531</f>
        <v>517194</v>
      </c>
      <c r="W4">
        <f t="shared" ref="W4:W29" si="5">N4*70+E4*3.75</f>
        <v>0</v>
      </c>
      <c r="X4">
        <f t="shared" ref="X4:X29" si="6">O4*2.36+F4*0.13</f>
        <v>0</v>
      </c>
      <c r="Y4">
        <f t="shared" ref="Y4:AA29" si="7">P4*0.65+G4*0.007</f>
        <v>14.875</v>
      </c>
      <c r="Z4">
        <f t="shared" si="7"/>
        <v>7.3500000000000005</v>
      </c>
      <c r="AA4">
        <f t="shared" si="7"/>
        <v>22.400000000000002</v>
      </c>
      <c r="AB4">
        <f t="shared" ref="AB4:AB29" si="8">S4*6.5+J4*2.6</f>
        <v>10917.4</v>
      </c>
    </row>
    <row r="5" spans="1:28" x14ac:dyDescent="0.2">
      <c r="A5">
        <v>2026</v>
      </c>
      <c r="B5" s="1">
        <v>9027</v>
      </c>
      <c r="C5" s="1">
        <v>3233</v>
      </c>
      <c r="D5" s="1">
        <v>974</v>
      </c>
      <c r="E5" s="1">
        <v>0</v>
      </c>
      <c r="F5" s="1">
        <v>0</v>
      </c>
      <c r="G5">
        <v>2125</v>
      </c>
      <c r="H5">
        <v>1050</v>
      </c>
      <c r="I5">
        <v>3200</v>
      </c>
      <c r="J5" s="1">
        <v>4199</v>
      </c>
      <c r="K5">
        <f t="shared" ref="K5:Q29" si="9">B5-B4</f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1"/>
        <v>0</v>
      </c>
      <c r="S5">
        <f t="shared" si="1"/>
        <v>0</v>
      </c>
      <c r="T5">
        <f t="shared" si="2"/>
        <v>2383.1280000000002</v>
      </c>
      <c r="U5">
        <f t="shared" si="3"/>
        <v>808.25</v>
      </c>
      <c r="V5">
        <f t="shared" si="4"/>
        <v>517194</v>
      </c>
      <c r="W5">
        <f t="shared" si="5"/>
        <v>0</v>
      </c>
      <c r="X5">
        <f t="shared" si="6"/>
        <v>0</v>
      </c>
      <c r="Y5">
        <f t="shared" si="7"/>
        <v>14.875</v>
      </c>
      <c r="Z5">
        <f t="shared" si="7"/>
        <v>7.3500000000000005</v>
      </c>
      <c r="AA5">
        <f t="shared" si="7"/>
        <v>22.400000000000002</v>
      </c>
      <c r="AB5">
        <f t="shared" si="8"/>
        <v>10917.4</v>
      </c>
    </row>
    <row r="6" spans="1:28" x14ac:dyDescent="0.2">
      <c r="A6">
        <v>2027</v>
      </c>
      <c r="B6" s="1">
        <v>9027</v>
      </c>
      <c r="C6" s="1">
        <v>3233</v>
      </c>
      <c r="D6" s="1">
        <v>974</v>
      </c>
      <c r="E6" s="1">
        <v>0</v>
      </c>
      <c r="F6" s="1">
        <v>0</v>
      </c>
      <c r="G6">
        <v>2125</v>
      </c>
      <c r="H6">
        <v>1050</v>
      </c>
      <c r="I6">
        <v>3200</v>
      </c>
      <c r="J6" s="1">
        <v>4199</v>
      </c>
      <c r="K6">
        <f t="shared" si="9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1"/>
        <v>0</v>
      </c>
      <c r="T6">
        <f t="shared" si="2"/>
        <v>2383.1280000000002</v>
      </c>
      <c r="U6">
        <f t="shared" si="3"/>
        <v>808.25</v>
      </c>
      <c r="V6">
        <f t="shared" si="4"/>
        <v>517194</v>
      </c>
      <c r="W6">
        <f t="shared" si="5"/>
        <v>0</v>
      </c>
      <c r="X6">
        <f t="shared" si="6"/>
        <v>0</v>
      </c>
      <c r="Y6">
        <f t="shared" si="7"/>
        <v>14.875</v>
      </c>
      <c r="Z6">
        <f t="shared" si="7"/>
        <v>7.3500000000000005</v>
      </c>
      <c r="AA6">
        <f t="shared" si="7"/>
        <v>22.400000000000002</v>
      </c>
      <c r="AB6">
        <f t="shared" si="8"/>
        <v>10917.4</v>
      </c>
    </row>
    <row r="7" spans="1:28" x14ac:dyDescent="0.2">
      <c r="A7">
        <v>2028</v>
      </c>
      <c r="B7" s="1">
        <v>9027</v>
      </c>
      <c r="C7" s="1">
        <v>3233</v>
      </c>
      <c r="D7" s="1">
        <v>974</v>
      </c>
      <c r="E7" s="1">
        <v>0</v>
      </c>
      <c r="F7" s="1">
        <v>0</v>
      </c>
      <c r="G7">
        <v>2125</v>
      </c>
      <c r="H7">
        <v>1050</v>
      </c>
      <c r="I7">
        <v>3200</v>
      </c>
      <c r="J7" s="1">
        <v>4199</v>
      </c>
      <c r="K7">
        <f t="shared" si="9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1"/>
        <v>0</v>
      </c>
      <c r="T7">
        <f t="shared" si="2"/>
        <v>2383.1280000000002</v>
      </c>
      <c r="U7">
        <f t="shared" si="3"/>
        <v>808.25</v>
      </c>
      <c r="V7">
        <f t="shared" si="4"/>
        <v>517194</v>
      </c>
      <c r="W7">
        <f t="shared" si="5"/>
        <v>0</v>
      </c>
      <c r="X7">
        <f t="shared" si="6"/>
        <v>0</v>
      </c>
      <c r="Y7">
        <f t="shared" si="7"/>
        <v>14.875</v>
      </c>
      <c r="Z7">
        <f t="shared" si="7"/>
        <v>7.3500000000000005</v>
      </c>
      <c r="AA7">
        <f t="shared" si="7"/>
        <v>22.400000000000002</v>
      </c>
      <c r="AB7">
        <f t="shared" si="8"/>
        <v>10917.4</v>
      </c>
    </row>
    <row r="8" spans="1:28" x14ac:dyDescent="0.2">
      <c r="A8">
        <v>2029</v>
      </c>
      <c r="B8" s="1">
        <v>9027</v>
      </c>
      <c r="C8" s="1">
        <v>3233</v>
      </c>
      <c r="D8" s="1">
        <v>974</v>
      </c>
      <c r="E8" s="1">
        <v>0</v>
      </c>
      <c r="F8" s="1">
        <v>0</v>
      </c>
      <c r="G8">
        <v>2125</v>
      </c>
      <c r="H8">
        <v>1050</v>
      </c>
      <c r="I8">
        <v>3200</v>
      </c>
      <c r="J8" s="1">
        <v>4199</v>
      </c>
      <c r="K8">
        <f t="shared" si="9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2"/>
        <v>2383.1280000000002</v>
      </c>
      <c r="U8">
        <f t="shared" si="3"/>
        <v>808.25</v>
      </c>
      <c r="V8">
        <f t="shared" si="4"/>
        <v>517194</v>
      </c>
      <c r="W8">
        <f t="shared" si="5"/>
        <v>0</v>
      </c>
      <c r="X8">
        <f t="shared" si="6"/>
        <v>0</v>
      </c>
      <c r="Y8">
        <f t="shared" si="7"/>
        <v>14.875</v>
      </c>
      <c r="Z8">
        <f t="shared" si="7"/>
        <v>7.3500000000000005</v>
      </c>
      <c r="AA8">
        <f t="shared" si="7"/>
        <v>22.400000000000002</v>
      </c>
      <c r="AB8">
        <f t="shared" si="8"/>
        <v>10917.4</v>
      </c>
    </row>
    <row r="9" spans="1:28" x14ac:dyDescent="0.2">
      <c r="A9">
        <v>2030</v>
      </c>
      <c r="B9" s="1">
        <v>9027</v>
      </c>
      <c r="C9" s="1">
        <v>3233</v>
      </c>
      <c r="D9" s="1">
        <v>974</v>
      </c>
      <c r="E9" s="1">
        <v>0</v>
      </c>
      <c r="F9" s="1">
        <v>0</v>
      </c>
      <c r="G9">
        <v>2125</v>
      </c>
      <c r="H9">
        <v>1050</v>
      </c>
      <c r="I9">
        <v>3200</v>
      </c>
      <c r="J9" s="1">
        <v>4199</v>
      </c>
      <c r="K9">
        <f t="shared" si="9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2"/>
        <v>2383.1280000000002</v>
      </c>
      <c r="U9">
        <f t="shared" si="3"/>
        <v>808.25</v>
      </c>
      <c r="V9">
        <f t="shared" si="4"/>
        <v>517194</v>
      </c>
      <c r="W9">
        <f t="shared" si="5"/>
        <v>0</v>
      </c>
      <c r="X9">
        <f t="shared" si="6"/>
        <v>0</v>
      </c>
      <c r="Y9">
        <f t="shared" si="7"/>
        <v>14.875</v>
      </c>
      <c r="Z9">
        <f t="shared" si="7"/>
        <v>7.3500000000000005</v>
      </c>
      <c r="AA9">
        <f t="shared" si="7"/>
        <v>22.400000000000002</v>
      </c>
      <c r="AB9">
        <f t="shared" si="8"/>
        <v>10917.4</v>
      </c>
    </row>
    <row r="10" spans="1:28" x14ac:dyDescent="0.2">
      <c r="A10">
        <v>2031</v>
      </c>
      <c r="B10" s="1">
        <v>9027</v>
      </c>
      <c r="C10" s="1">
        <v>3233</v>
      </c>
      <c r="D10" s="1">
        <v>974</v>
      </c>
      <c r="E10" s="1">
        <f>E9+300*7</f>
        <v>2100</v>
      </c>
      <c r="F10" s="1">
        <v>0</v>
      </c>
      <c r="G10">
        <v>2125</v>
      </c>
      <c r="H10">
        <v>1050</v>
      </c>
      <c r="I10">
        <v>3200</v>
      </c>
      <c r="J10" s="1">
        <v>4199</v>
      </c>
      <c r="K10">
        <f t="shared" si="9"/>
        <v>0</v>
      </c>
      <c r="L10">
        <f t="shared" si="0"/>
        <v>0</v>
      </c>
      <c r="M10">
        <f t="shared" si="0"/>
        <v>0</v>
      </c>
      <c r="N10">
        <f t="shared" si="0"/>
        <v>2100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1"/>
        <v>0</v>
      </c>
      <c r="T10">
        <f t="shared" si="2"/>
        <v>2383.1280000000002</v>
      </c>
      <c r="U10">
        <f t="shared" si="3"/>
        <v>808.25</v>
      </c>
      <c r="V10">
        <f t="shared" si="4"/>
        <v>517194</v>
      </c>
      <c r="W10">
        <f t="shared" si="5"/>
        <v>154875</v>
      </c>
      <c r="X10">
        <f t="shared" si="6"/>
        <v>0</v>
      </c>
      <c r="Y10">
        <f t="shared" si="7"/>
        <v>14.875</v>
      </c>
      <c r="Z10">
        <f t="shared" si="7"/>
        <v>7.3500000000000005</v>
      </c>
      <c r="AA10">
        <f t="shared" si="7"/>
        <v>22.400000000000002</v>
      </c>
      <c r="AB10">
        <f t="shared" si="8"/>
        <v>10917.4</v>
      </c>
    </row>
    <row r="11" spans="1:28" x14ac:dyDescent="0.2">
      <c r="A11">
        <v>2032</v>
      </c>
      <c r="B11" s="1">
        <v>9027</v>
      </c>
      <c r="C11" s="1">
        <v>3233</v>
      </c>
      <c r="D11" s="1">
        <v>974</v>
      </c>
      <c r="E11" s="1">
        <f t="shared" ref="E11:E29" si="10">E10+300*7</f>
        <v>4200</v>
      </c>
      <c r="F11" s="1">
        <v>0</v>
      </c>
      <c r="G11">
        <v>2125</v>
      </c>
      <c r="H11">
        <v>1050</v>
      </c>
      <c r="I11">
        <v>3200</v>
      </c>
      <c r="J11" s="1">
        <v>4199</v>
      </c>
      <c r="K11">
        <f t="shared" si="9"/>
        <v>0</v>
      </c>
      <c r="L11">
        <f t="shared" si="0"/>
        <v>0</v>
      </c>
      <c r="M11">
        <f t="shared" si="0"/>
        <v>0</v>
      </c>
      <c r="N11">
        <f t="shared" si="0"/>
        <v>2100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1"/>
        <v>0</v>
      </c>
      <c r="T11">
        <f t="shared" si="2"/>
        <v>2383.1280000000002</v>
      </c>
      <c r="U11">
        <f t="shared" si="3"/>
        <v>808.25</v>
      </c>
      <c r="V11">
        <f t="shared" si="4"/>
        <v>517194</v>
      </c>
      <c r="W11">
        <f t="shared" si="5"/>
        <v>162750</v>
      </c>
      <c r="X11">
        <f t="shared" si="6"/>
        <v>0</v>
      </c>
      <c r="Y11">
        <f t="shared" si="7"/>
        <v>14.875</v>
      </c>
      <c r="Z11">
        <f t="shared" si="7"/>
        <v>7.3500000000000005</v>
      </c>
      <c r="AA11">
        <f t="shared" si="7"/>
        <v>22.400000000000002</v>
      </c>
      <c r="AB11">
        <f t="shared" si="8"/>
        <v>10917.4</v>
      </c>
    </row>
    <row r="12" spans="1:28" x14ac:dyDescent="0.2">
      <c r="A12">
        <v>2033</v>
      </c>
      <c r="B12" s="1">
        <v>9027</v>
      </c>
      <c r="C12" s="1">
        <v>3233</v>
      </c>
      <c r="D12" s="1">
        <v>974</v>
      </c>
      <c r="E12" s="1">
        <f t="shared" si="10"/>
        <v>6300</v>
      </c>
      <c r="F12" s="1">
        <v>0</v>
      </c>
      <c r="G12">
        <v>2125</v>
      </c>
      <c r="H12">
        <v>1050</v>
      </c>
      <c r="I12">
        <v>3200</v>
      </c>
      <c r="J12" s="1">
        <v>4199</v>
      </c>
      <c r="K12">
        <f t="shared" si="9"/>
        <v>0</v>
      </c>
      <c r="L12">
        <f t="shared" si="0"/>
        <v>0</v>
      </c>
      <c r="M12">
        <f t="shared" si="0"/>
        <v>0</v>
      </c>
      <c r="N12">
        <f t="shared" si="0"/>
        <v>2100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1"/>
        <v>0</v>
      </c>
      <c r="T12">
        <f t="shared" si="2"/>
        <v>2383.1280000000002</v>
      </c>
      <c r="U12">
        <f t="shared" si="3"/>
        <v>808.25</v>
      </c>
      <c r="V12">
        <f t="shared" si="4"/>
        <v>517194</v>
      </c>
      <c r="W12">
        <f t="shared" si="5"/>
        <v>170625</v>
      </c>
      <c r="X12">
        <f t="shared" si="6"/>
        <v>0</v>
      </c>
      <c r="Y12">
        <f t="shared" si="7"/>
        <v>14.875</v>
      </c>
      <c r="Z12">
        <f t="shared" si="7"/>
        <v>7.3500000000000005</v>
      </c>
      <c r="AA12">
        <f t="shared" si="7"/>
        <v>22.400000000000002</v>
      </c>
      <c r="AB12">
        <f t="shared" si="8"/>
        <v>10917.4</v>
      </c>
    </row>
    <row r="13" spans="1:28" x14ac:dyDescent="0.2">
      <c r="A13">
        <v>2034</v>
      </c>
      <c r="B13" s="1">
        <v>9027</v>
      </c>
      <c r="C13" s="1">
        <v>3233</v>
      </c>
      <c r="D13" s="1">
        <v>974</v>
      </c>
      <c r="E13" s="1">
        <f t="shared" si="10"/>
        <v>8400</v>
      </c>
      <c r="F13" s="1">
        <v>0</v>
      </c>
      <c r="G13">
        <v>2125</v>
      </c>
      <c r="H13">
        <v>1050</v>
      </c>
      <c r="I13">
        <v>3200</v>
      </c>
      <c r="J13" s="1">
        <v>4199</v>
      </c>
      <c r="K13">
        <f t="shared" si="9"/>
        <v>0</v>
      </c>
      <c r="L13">
        <f t="shared" si="0"/>
        <v>0</v>
      </c>
      <c r="M13">
        <f t="shared" si="0"/>
        <v>0</v>
      </c>
      <c r="N13">
        <f t="shared" si="0"/>
        <v>2100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1"/>
        <v>0</v>
      </c>
      <c r="T13">
        <f t="shared" si="2"/>
        <v>2383.1280000000002</v>
      </c>
      <c r="U13">
        <f t="shared" si="3"/>
        <v>808.25</v>
      </c>
      <c r="V13">
        <f t="shared" si="4"/>
        <v>517194</v>
      </c>
      <c r="W13">
        <f t="shared" si="5"/>
        <v>178500</v>
      </c>
      <c r="X13">
        <f t="shared" si="6"/>
        <v>0</v>
      </c>
      <c r="Y13">
        <f t="shared" si="7"/>
        <v>14.875</v>
      </c>
      <c r="Z13">
        <f t="shared" si="7"/>
        <v>7.3500000000000005</v>
      </c>
      <c r="AA13">
        <f t="shared" si="7"/>
        <v>22.400000000000002</v>
      </c>
      <c r="AB13">
        <f t="shared" si="8"/>
        <v>10917.4</v>
      </c>
    </row>
    <row r="14" spans="1:28" x14ac:dyDescent="0.2">
      <c r="A14">
        <v>2035</v>
      </c>
      <c r="B14" s="1">
        <v>9027</v>
      </c>
      <c r="C14" s="1">
        <v>3233</v>
      </c>
      <c r="D14" s="1">
        <v>974</v>
      </c>
      <c r="E14" s="1">
        <f t="shared" si="10"/>
        <v>10500</v>
      </c>
      <c r="F14" s="1">
        <v>0</v>
      </c>
      <c r="G14">
        <v>2125</v>
      </c>
      <c r="H14">
        <v>1050</v>
      </c>
      <c r="I14">
        <v>3200</v>
      </c>
      <c r="J14" s="1">
        <v>4199</v>
      </c>
      <c r="K14">
        <f t="shared" si="9"/>
        <v>0</v>
      </c>
      <c r="L14">
        <f t="shared" si="0"/>
        <v>0</v>
      </c>
      <c r="M14">
        <f t="shared" si="0"/>
        <v>0</v>
      </c>
      <c r="N14">
        <f t="shared" si="0"/>
        <v>2100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1"/>
        <v>0</v>
      </c>
      <c r="T14">
        <f t="shared" si="2"/>
        <v>2383.1280000000002</v>
      </c>
      <c r="U14">
        <f t="shared" si="3"/>
        <v>808.25</v>
      </c>
      <c r="V14">
        <f t="shared" si="4"/>
        <v>517194</v>
      </c>
      <c r="W14">
        <f t="shared" si="5"/>
        <v>186375</v>
      </c>
      <c r="X14">
        <f t="shared" si="6"/>
        <v>0</v>
      </c>
      <c r="Y14">
        <f t="shared" si="7"/>
        <v>14.875</v>
      </c>
      <c r="Z14">
        <f t="shared" si="7"/>
        <v>7.3500000000000005</v>
      </c>
      <c r="AA14">
        <f t="shared" si="7"/>
        <v>22.400000000000002</v>
      </c>
      <c r="AB14">
        <f t="shared" si="8"/>
        <v>10917.4</v>
      </c>
    </row>
    <row r="15" spans="1:28" x14ac:dyDescent="0.2">
      <c r="A15">
        <v>2036</v>
      </c>
      <c r="B15" s="1">
        <v>9027</v>
      </c>
      <c r="C15" s="1">
        <v>3233</v>
      </c>
      <c r="D15" s="1">
        <v>974</v>
      </c>
      <c r="E15" s="1">
        <f t="shared" si="10"/>
        <v>12600</v>
      </c>
      <c r="F15" s="1">
        <v>0</v>
      </c>
      <c r="G15">
        <v>2125</v>
      </c>
      <c r="H15">
        <v>1050</v>
      </c>
      <c r="I15">
        <v>3200</v>
      </c>
      <c r="J15" s="1">
        <v>4199</v>
      </c>
      <c r="K15">
        <f t="shared" si="9"/>
        <v>0</v>
      </c>
      <c r="L15">
        <f t="shared" si="0"/>
        <v>0</v>
      </c>
      <c r="M15">
        <f t="shared" si="0"/>
        <v>0</v>
      </c>
      <c r="N15">
        <f t="shared" si="0"/>
        <v>2100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1"/>
        <v>0</v>
      </c>
      <c r="T15">
        <f t="shared" si="2"/>
        <v>2383.1280000000002</v>
      </c>
      <c r="U15">
        <f t="shared" si="3"/>
        <v>808.25</v>
      </c>
      <c r="V15">
        <f t="shared" si="4"/>
        <v>517194</v>
      </c>
      <c r="W15">
        <f t="shared" si="5"/>
        <v>194250</v>
      </c>
      <c r="X15">
        <f t="shared" si="6"/>
        <v>0</v>
      </c>
      <c r="Y15">
        <f t="shared" si="7"/>
        <v>14.875</v>
      </c>
      <c r="Z15">
        <f t="shared" si="7"/>
        <v>7.3500000000000005</v>
      </c>
      <c r="AA15">
        <f t="shared" si="7"/>
        <v>22.400000000000002</v>
      </c>
      <c r="AB15">
        <f t="shared" si="8"/>
        <v>10917.4</v>
      </c>
    </row>
    <row r="16" spans="1:28" x14ac:dyDescent="0.2">
      <c r="A16">
        <v>2037</v>
      </c>
      <c r="B16" s="1">
        <v>9027</v>
      </c>
      <c r="C16" s="1">
        <v>3233</v>
      </c>
      <c r="D16" s="1">
        <v>974</v>
      </c>
      <c r="E16" s="1">
        <f t="shared" si="10"/>
        <v>14700</v>
      </c>
      <c r="F16" s="1">
        <v>0</v>
      </c>
      <c r="G16">
        <v>2125</v>
      </c>
      <c r="H16">
        <v>1050</v>
      </c>
      <c r="I16">
        <v>3200</v>
      </c>
      <c r="J16" s="1">
        <v>4199</v>
      </c>
      <c r="K16">
        <f t="shared" si="9"/>
        <v>0</v>
      </c>
      <c r="L16">
        <f t="shared" si="0"/>
        <v>0</v>
      </c>
      <c r="M16">
        <f t="shared" si="0"/>
        <v>0</v>
      </c>
      <c r="N16">
        <f t="shared" si="0"/>
        <v>2100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1"/>
        <v>0</v>
      </c>
      <c r="T16">
        <f t="shared" si="2"/>
        <v>2383.1280000000002</v>
      </c>
      <c r="U16">
        <f t="shared" si="3"/>
        <v>808.25</v>
      </c>
      <c r="V16">
        <f t="shared" si="4"/>
        <v>517194</v>
      </c>
      <c r="W16">
        <f t="shared" si="5"/>
        <v>202125</v>
      </c>
      <c r="X16">
        <f t="shared" si="6"/>
        <v>0</v>
      </c>
      <c r="Y16">
        <f t="shared" si="7"/>
        <v>14.875</v>
      </c>
      <c r="Z16">
        <f t="shared" si="7"/>
        <v>7.3500000000000005</v>
      </c>
      <c r="AA16">
        <f t="shared" si="7"/>
        <v>22.400000000000002</v>
      </c>
      <c r="AB16">
        <f t="shared" si="8"/>
        <v>10917.4</v>
      </c>
    </row>
    <row r="17" spans="1:28" x14ac:dyDescent="0.2">
      <c r="A17">
        <v>2038</v>
      </c>
      <c r="B17" s="1">
        <v>9027</v>
      </c>
      <c r="C17" s="1">
        <v>3233</v>
      </c>
      <c r="D17" s="1">
        <v>974</v>
      </c>
      <c r="E17" s="1">
        <f t="shared" si="10"/>
        <v>16800</v>
      </c>
      <c r="F17" s="1">
        <v>0</v>
      </c>
      <c r="G17">
        <v>2125</v>
      </c>
      <c r="H17">
        <v>1050</v>
      </c>
      <c r="I17">
        <v>3200</v>
      </c>
      <c r="J17" s="1">
        <v>4199</v>
      </c>
      <c r="K17">
        <f t="shared" si="9"/>
        <v>0</v>
      </c>
      <c r="L17">
        <f t="shared" si="0"/>
        <v>0</v>
      </c>
      <c r="M17">
        <f t="shared" si="0"/>
        <v>0</v>
      </c>
      <c r="N17">
        <f t="shared" si="0"/>
        <v>2100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1"/>
        <v>0</v>
      </c>
      <c r="T17">
        <f t="shared" si="2"/>
        <v>2383.1280000000002</v>
      </c>
      <c r="U17">
        <f t="shared" si="3"/>
        <v>808.25</v>
      </c>
      <c r="V17">
        <f t="shared" si="4"/>
        <v>517194</v>
      </c>
      <c r="W17">
        <f t="shared" si="5"/>
        <v>210000</v>
      </c>
      <c r="X17">
        <f t="shared" si="6"/>
        <v>0</v>
      </c>
      <c r="Y17">
        <f t="shared" si="7"/>
        <v>14.875</v>
      </c>
      <c r="Z17">
        <f t="shared" si="7"/>
        <v>7.3500000000000005</v>
      </c>
      <c r="AA17">
        <f t="shared" si="7"/>
        <v>22.400000000000002</v>
      </c>
      <c r="AB17">
        <f t="shared" si="8"/>
        <v>10917.4</v>
      </c>
    </row>
    <row r="18" spans="1:28" x14ac:dyDescent="0.2">
      <c r="A18">
        <v>2039</v>
      </c>
      <c r="B18" s="1">
        <v>9027</v>
      </c>
      <c r="C18" s="1">
        <v>3233</v>
      </c>
      <c r="D18" s="1">
        <v>974</v>
      </c>
      <c r="E18" s="1">
        <f t="shared" si="10"/>
        <v>18900</v>
      </c>
      <c r="F18" s="1">
        <v>0</v>
      </c>
      <c r="G18">
        <v>2125</v>
      </c>
      <c r="H18">
        <v>1050</v>
      </c>
      <c r="I18">
        <v>3200</v>
      </c>
      <c r="J18" s="1">
        <v>4199</v>
      </c>
      <c r="K18">
        <f t="shared" si="9"/>
        <v>0</v>
      </c>
      <c r="L18">
        <f t="shared" si="0"/>
        <v>0</v>
      </c>
      <c r="M18">
        <f t="shared" si="0"/>
        <v>0</v>
      </c>
      <c r="N18">
        <f t="shared" si="0"/>
        <v>2100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1"/>
        <v>0</v>
      </c>
      <c r="T18">
        <f t="shared" si="2"/>
        <v>2383.1280000000002</v>
      </c>
      <c r="U18">
        <f t="shared" si="3"/>
        <v>808.25</v>
      </c>
      <c r="V18">
        <f t="shared" si="4"/>
        <v>517194</v>
      </c>
      <c r="W18">
        <f t="shared" si="5"/>
        <v>217875</v>
      </c>
      <c r="X18">
        <f t="shared" si="6"/>
        <v>0</v>
      </c>
      <c r="Y18">
        <f t="shared" si="7"/>
        <v>14.875</v>
      </c>
      <c r="Z18">
        <f t="shared" si="7"/>
        <v>7.3500000000000005</v>
      </c>
      <c r="AA18">
        <f t="shared" si="7"/>
        <v>22.400000000000002</v>
      </c>
      <c r="AB18">
        <f t="shared" si="8"/>
        <v>10917.4</v>
      </c>
    </row>
    <row r="19" spans="1:28" x14ac:dyDescent="0.2">
      <c r="A19">
        <v>2040</v>
      </c>
      <c r="B19" s="1">
        <v>9027</v>
      </c>
      <c r="C19" s="1">
        <v>3233</v>
      </c>
      <c r="D19" s="1">
        <v>974</v>
      </c>
      <c r="E19" s="1">
        <f t="shared" si="10"/>
        <v>21000</v>
      </c>
      <c r="F19" s="1">
        <v>0</v>
      </c>
      <c r="G19">
        <v>2125</v>
      </c>
      <c r="H19">
        <v>1050</v>
      </c>
      <c r="I19">
        <v>3200</v>
      </c>
      <c r="J19" s="1">
        <v>4199</v>
      </c>
      <c r="K19">
        <f t="shared" si="9"/>
        <v>0</v>
      </c>
      <c r="L19">
        <f t="shared" si="0"/>
        <v>0</v>
      </c>
      <c r="M19">
        <f t="shared" si="0"/>
        <v>0</v>
      </c>
      <c r="N19">
        <f t="shared" si="0"/>
        <v>2100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1"/>
        <v>0</v>
      </c>
      <c r="S19">
        <f t="shared" si="1"/>
        <v>0</v>
      </c>
      <c r="T19">
        <f t="shared" si="2"/>
        <v>2383.1280000000002</v>
      </c>
      <c r="U19">
        <f t="shared" si="3"/>
        <v>808.25</v>
      </c>
      <c r="V19">
        <f t="shared" si="4"/>
        <v>517194</v>
      </c>
      <c r="W19">
        <f t="shared" si="5"/>
        <v>225750</v>
      </c>
      <c r="X19">
        <f t="shared" si="6"/>
        <v>0</v>
      </c>
      <c r="Y19">
        <f t="shared" si="7"/>
        <v>14.875</v>
      </c>
      <c r="Z19">
        <f t="shared" si="7"/>
        <v>7.3500000000000005</v>
      </c>
      <c r="AA19">
        <f t="shared" si="7"/>
        <v>22.400000000000002</v>
      </c>
      <c r="AB19">
        <f t="shared" si="8"/>
        <v>10917.4</v>
      </c>
    </row>
    <row r="20" spans="1:28" x14ac:dyDescent="0.2">
      <c r="A20">
        <v>2041</v>
      </c>
      <c r="B20" s="1">
        <v>9027</v>
      </c>
      <c r="C20" s="1">
        <v>3233</v>
      </c>
      <c r="D20" s="1">
        <v>974</v>
      </c>
      <c r="E20" s="1">
        <f t="shared" si="10"/>
        <v>23100</v>
      </c>
      <c r="F20" s="1">
        <v>0</v>
      </c>
      <c r="G20">
        <v>2125</v>
      </c>
      <c r="H20">
        <v>1050</v>
      </c>
      <c r="I20">
        <v>3200</v>
      </c>
      <c r="J20" s="1">
        <v>4199</v>
      </c>
      <c r="K20">
        <f t="shared" si="9"/>
        <v>0</v>
      </c>
      <c r="L20">
        <f t="shared" si="9"/>
        <v>0</v>
      </c>
      <c r="M20">
        <f t="shared" si="9"/>
        <v>0</v>
      </c>
      <c r="N20">
        <f t="shared" si="9"/>
        <v>2100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1"/>
        <v>0</v>
      </c>
      <c r="S20">
        <f t="shared" si="1"/>
        <v>0</v>
      </c>
      <c r="T20">
        <f t="shared" si="2"/>
        <v>2383.1280000000002</v>
      </c>
      <c r="U20">
        <f t="shared" si="3"/>
        <v>808.25</v>
      </c>
      <c r="V20">
        <f t="shared" si="4"/>
        <v>517194</v>
      </c>
      <c r="W20">
        <f t="shared" si="5"/>
        <v>233625</v>
      </c>
      <c r="X20">
        <f t="shared" si="6"/>
        <v>0</v>
      </c>
      <c r="Y20">
        <f t="shared" si="7"/>
        <v>14.875</v>
      </c>
      <c r="Z20">
        <f t="shared" si="7"/>
        <v>7.3500000000000005</v>
      </c>
      <c r="AA20">
        <f t="shared" si="7"/>
        <v>22.400000000000002</v>
      </c>
      <c r="AB20">
        <f t="shared" si="8"/>
        <v>10917.4</v>
      </c>
    </row>
    <row r="21" spans="1:28" x14ac:dyDescent="0.2">
      <c r="A21">
        <v>2042</v>
      </c>
      <c r="B21" s="1">
        <v>9027</v>
      </c>
      <c r="C21" s="1">
        <v>3233</v>
      </c>
      <c r="D21" s="1">
        <v>974</v>
      </c>
      <c r="E21" s="1">
        <f t="shared" si="10"/>
        <v>25200</v>
      </c>
      <c r="F21" s="1">
        <v>0</v>
      </c>
      <c r="G21">
        <v>2125</v>
      </c>
      <c r="H21">
        <v>1050</v>
      </c>
      <c r="I21">
        <v>3200</v>
      </c>
      <c r="J21" s="1">
        <v>4199</v>
      </c>
      <c r="K21">
        <f t="shared" si="9"/>
        <v>0</v>
      </c>
      <c r="L21">
        <f t="shared" si="9"/>
        <v>0</v>
      </c>
      <c r="M21">
        <f t="shared" si="9"/>
        <v>0</v>
      </c>
      <c r="N21">
        <f t="shared" si="9"/>
        <v>2100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1"/>
        <v>0</v>
      </c>
      <c r="S21">
        <f t="shared" si="1"/>
        <v>0</v>
      </c>
      <c r="T21">
        <f t="shared" si="2"/>
        <v>2383.1280000000002</v>
      </c>
      <c r="U21">
        <f t="shared" si="3"/>
        <v>808.25</v>
      </c>
      <c r="V21">
        <f t="shared" si="4"/>
        <v>517194</v>
      </c>
      <c r="W21">
        <f t="shared" si="5"/>
        <v>241500</v>
      </c>
      <c r="X21">
        <f t="shared" si="6"/>
        <v>0</v>
      </c>
      <c r="Y21">
        <f t="shared" si="7"/>
        <v>14.875</v>
      </c>
      <c r="Z21">
        <f t="shared" si="7"/>
        <v>7.3500000000000005</v>
      </c>
      <c r="AA21">
        <f t="shared" si="7"/>
        <v>22.400000000000002</v>
      </c>
      <c r="AB21">
        <f t="shared" si="8"/>
        <v>10917.4</v>
      </c>
    </row>
    <row r="22" spans="1:28" x14ac:dyDescent="0.2">
      <c r="A22">
        <v>2043</v>
      </c>
      <c r="B22" s="1">
        <v>9027</v>
      </c>
      <c r="C22" s="1">
        <v>3233</v>
      </c>
      <c r="D22" s="1">
        <v>974</v>
      </c>
      <c r="E22" s="1">
        <f t="shared" si="10"/>
        <v>27300</v>
      </c>
      <c r="F22" s="1">
        <v>0</v>
      </c>
      <c r="G22">
        <v>2125</v>
      </c>
      <c r="H22">
        <v>1050</v>
      </c>
      <c r="I22">
        <v>3200</v>
      </c>
      <c r="J22" s="1">
        <v>4199</v>
      </c>
      <c r="K22">
        <f t="shared" si="9"/>
        <v>0</v>
      </c>
      <c r="L22">
        <f t="shared" si="9"/>
        <v>0</v>
      </c>
      <c r="M22">
        <f t="shared" si="9"/>
        <v>0</v>
      </c>
      <c r="N22">
        <f t="shared" si="9"/>
        <v>2100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1"/>
        <v>0</v>
      </c>
      <c r="S22">
        <f t="shared" si="1"/>
        <v>0</v>
      </c>
      <c r="T22">
        <f t="shared" si="2"/>
        <v>2383.1280000000002</v>
      </c>
      <c r="U22">
        <f t="shared" si="3"/>
        <v>808.25</v>
      </c>
      <c r="V22">
        <f t="shared" si="4"/>
        <v>517194</v>
      </c>
      <c r="W22">
        <f t="shared" si="5"/>
        <v>249375</v>
      </c>
      <c r="X22">
        <f t="shared" si="6"/>
        <v>0</v>
      </c>
      <c r="Y22">
        <f t="shared" si="7"/>
        <v>14.875</v>
      </c>
      <c r="Z22">
        <f t="shared" si="7"/>
        <v>7.3500000000000005</v>
      </c>
      <c r="AA22">
        <f t="shared" si="7"/>
        <v>22.400000000000002</v>
      </c>
      <c r="AB22">
        <f t="shared" si="8"/>
        <v>10917.4</v>
      </c>
    </row>
    <row r="23" spans="1:28" x14ac:dyDescent="0.2">
      <c r="A23">
        <v>2044</v>
      </c>
      <c r="B23" s="1">
        <v>9027</v>
      </c>
      <c r="C23" s="1">
        <v>3233</v>
      </c>
      <c r="D23" s="1">
        <v>974</v>
      </c>
      <c r="E23" s="1">
        <f t="shared" si="10"/>
        <v>29400</v>
      </c>
      <c r="F23" s="1">
        <v>0</v>
      </c>
      <c r="G23">
        <v>2125</v>
      </c>
      <c r="H23">
        <v>1050</v>
      </c>
      <c r="I23">
        <v>3200</v>
      </c>
      <c r="J23" s="1">
        <v>4199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2100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1"/>
        <v>0</v>
      </c>
      <c r="S23">
        <f t="shared" si="1"/>
        <v>0</v>
      </c>
      <c r="T23">
        <f t="shared" si="2"/>
        <v>2383.1280000000002</v>
      </c>
      <c r="U23">
        <f t="shared" si="3"/>
        <v>808.25</v>
      </c>
      <c r="V23">
        <f t="shared" si="4"/>
        <v>517194</v>
      </c>
      <c r="W23">
        <f t="shared" si="5"/>
        <v>257250</v>
      </c>
      <c r="X23">
        <f t="shared" si="6"/>
        <v>0</v>
      </c>
      <c r="Y23">
        <f t="shared" si="7"/>
        <v>14.875</v>
      </c>
      <c r="Z23">
        <f t="shared" si="7"/>
        <v>7.3500000000000005</v>
      </c>
      <c r="AA23">
        <f t="shared" si="7"/>
        <v>22.400000000000002</v>
      </c>
      <c r="AB23">
        <f t="shared" si="8"/>
        <v>10917.4</v>
      </c>
    </row>
    <row r="24" spans="1:28" x14ac:dyDescent="0.2">
      <c r="A24">
        <v>2045</v>
      </c>
      <c r="B24" s="1">
        <v>9027</v>
      </c>
      <c r="C24" s="1">
        <v>3233</v>
      </c>
      <c r="D24" s="1">
        <v>974</v>
      </c>
      <c r="E24" s="1">
        <f t="shared" si="10"/>
        <v>31500</v>
      </c>
      <c r="F24" s="1">
        <v>0</v>
      </c>
      <c r="G24">
        <v>2125</v>
      </c>
      <c r="H24">
        <v>1050</v>
      </c>
      <c r="I24">
        <v>3200</v>
      </c>
      <c r="J24" s="1">
        <v>4199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2100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1"/>
        <v>0</v>
      </c>
      <c r="S24">
        <f t="shared" si="1"/>
        <v>0</v>
      </c>
      <c r="T24">
        <f t="shared" si="2"/>
        <v>2383.1280000000002</v>
      </c>
      <c r="U24">
        <f t="shared" si="3"/>
        <v>808.25</v>
      </c>
      <c r="V24">
        <f t="shared" si="4"/>
        <v>517194</v>
      </c>
      <c r="W24">
        <f t="shared" si="5"/>
        <v>265125</v>
      </c>
      <c r="X24">
        <f t="shared" si="6"/>
        <v>0</v>
      </c>
      <c r="Y24">
        <f t="shared" si="7"/>
        <v>14.875</v>
      </c>
      <c r="Z24">
        <f t="shared" si="7"/>
        <v>7.3500000000000005</v>
      </c>
      <c r="AA24">
        <f t="shared" si="7"/>
        <v>22.400000000000002</v>
      </c>
      <c r="AB24">
        <f t="shared" si="8"/>
        <v>10917.4</v>
      </c>
    </row>
    <row r="25" spans="1:28" x14ac:dyDescent="0.2">
      <c r="A25">
        <v>2046</v>
      </c>
      <c r="B25" s="1">
        <v>9027</v>
      </c>
      <c r="C25" s="1">
        <v>3233</v>
      </c>
      <c r="D25" s="1">
        <v>974</v>
      </c>
      <c r="E25" s="1">
        <f t="shared" si="10"/>
        <v>33600</v>
      </c>
      <c r="F25" s="1">
        <v>0</v>
      </c>
      <c r="G25">
        <v>2125</v>
      </c>
      <c r="H25">
        <v>1050</v>
      </c>
      <c r="I25">
        <v>3200</v>
      </c>
      <c r="J25" s="1">
        <v>4199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2100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1"/>
        <v>0</v>
      </c>
      <c r="S25">
        <f t="shared" si="1"/>
        <v>0</v>
      </c>
      <c r="T25">
        <f t="shared" si="2"/>
        <v>2383.1280000000002</v>
      </c>
      <c r="U25">
        <f t="shared" si="3"/>
        <v>808.25</v>
      </c>
      <c r="V25">
        <f t="shared" si="4"/>
        <v>517194</v>
      </c>
      <c r="W25">
        <f t="shared" si="5"/>
        <v>273000</v>
      </c>
      <c r="X25">
        <f t="shared" si="6"/>
        <v>0</v>
      </c>
      <c r="Y25">
        <f t="shared" si="7"/>
        <v>14.875</v>
      </c>
      <c r="Z25">
        <f t="shared" si="7"/>
        <v>7.3500000000000005</v>
      </c>
      <c r="AA25">
        <f t="shared" si="7"/>
        <v>22.400000000000002</v>
      </c>
      <c r="AB25">
        <f t="shared" si="8"/>
        <v>10917.4</v>
      </c>
    </row>
    <row r="26" spans="1:28" x14ac:dyDescent="0.2">
      <c r="A26">
        <v>2047</v>
      </c>
      <c r="B26" s="1">
        <v>9027</v>
      </c>
      <c r="C26" s="1">
        <v>3233</v>
      </c>
      <c r="D26" s="1">
        <v>974</v>
      </c>
      <c r="E26" s="1">
        <f t="shared" si="10"/>
        <v>35700</v>
      </c>
      <c r="F26" s="1">
        <v>0</v>
      </c>
      <c r="G26">
        <v>2125</v>
      </c>
      <c r="H26">
        <v>1050</v>
      </c>
      <c r="I26">
        <v>3200</v>
      </c>
      <c r="J26" s="1">
        <v>4199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2100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1"/>
        <v>0</v>
      </c>
      <c r="S26">
        <f t="shared" si="1"/>
        <v>0</v>
      </c>
      <c r="T26">
        <f t="shared" si="2"/>
        <v>2383.1280000000002</v>
      </c>
      <c r="U26">
        <f t="shared" si="3"/>
        <v>808.25</v>
      </c>
      <c r="V26">
        <f t="shared" si="4"/>
        <v>517194</v>
      </c>
      <c r="W26">
        <f t="shared" si="5"/>
        <v>280875</v>
      </c>
      <c r="X26">
        <f t="shared" si="6"/>
        <v>0</v>
      </c>
      <c r="Y26">
        <f t="shared" si="7"/>
        <v>14.875</v>
      </c>
      <c r="Z26">
        <f t="shared" si="7"/>
        <v>7.3500000000000005</v>
      </c>
      <c r="AA26">
        <f t="shared" si="7"/>
        <v>22.400000000000002</v>
      </c>
      <c r="AB26">
        <f t="shared" si="8"/>
        <v>10917.4</v>
      </c>
    </row>
    <row r="27" spans="1:28" x14ac:dyDescent="0.2">
      <c r="A27">
        <v>2048</v>
      </c>
      <c r="B27" s="1">
        <v>9027</v>
      </c>
      <c r="C27" s="1">
        <v>3233</v>
      </c>
      <c r="D27" s="1">
        <v>974</v>
      </c>
      <c r="E27" s="1">
        <f t="shared" si="10"/>
        <v>37800</v>
      </c>
      <c r="F27" s="1">
        <v>0</v>
      </c>
      <c r="G27">
        <v>2125</v>
      </c>
      <c r="H27">
        <v>1050</v>
      </c>
      <c r="I27">
        <v>3200</v>
      </c>
      <c r="J27" s="1">
        <v>4199</v>
      </c>
      <c r="K27">
        <f t="shared" si="9"/>
        <v>0</v>
      </c>
      <c r="L27">
        <f t="shared" si="9"/>
        <v>0</v>
      </c>
      <c r="M27">
        <f t="shared" si="9"/>
        <v>0</v>
      </c>
      <c r="N27">
        <f t="shared" si="9"/>
        <v>2100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1"/>
        <v>0</v>
      </c>
      <c r="S27">
        <f t="shared" si="1"/>
        <v>0</v>
      </c>
      <c r="T27">
        <f t="shared" si="2"/>
        <v>2383.1280000000002</v>
      </c>
      <c r="U27">
        <f t="shared" si="3"/>
        <v>808.25</v>
      </c>
      <c r="V27">
        <f t="shared" si="4"/>
        <v>517194</v>
      </c>
      <c r="W27">
        <f t="shared" si="5"/>
        <v>288750</v>
      </c>
      <c r="X27">
        <f t="shared" si="6"/>
        <v>0</v>
      </c>
      <c r="Y27">
        <f t="shared" si="7"/>
        <v>14.875</v>
      </c>
      <c r="Z27">
        <f t="shared" si="7"/>
        <v>7.3500000000000005</v>
      </c>
      <c r="AA27">
        <f t="shared" si="7"/>
        <v>22.400000000000002</v>
      </c>
      <c r="AB27">
        <f t="shared" si="8"/>
        <v>10917.4</v>
      </c>
    </row>
    <row r="28" spans="1:28" x14ac:dyDescent="0.2">
      <c r="A28">
        <v>2049</v>
      </c>
      <c r="B28" s="1">
        <v>9027</v>
      </c>
      <c r="C28" s="1">
        <v>3233</v>
      </c>
      <c r="D28" s="1">
        <v>974</v>
      </c>
      <c r="E28" s="1">
        <f t="shared" si="10"/>
        <v>39900</v>
      </c>
      <c r="F28" s="1">
        <v>0</v>
      </c>
      <c r="G28">
        <v>2125</v>
      </c>
      <c r="H28">
        <v>1050</v>
      </c>
      <c r="I28">
        <v>3200</v>
      </c>
      <c r="J28" s="1">
        <v>4199</v>
      </c>
      <c r="K28">
        <f t="shared" si="9"/>
        <v>0</v>
      </c>
      <c r="L28">
        <f t="shared" si="9"/>
        <v>0</v>
      </c>
      <c r="M28">
        <f t="shared" si="9"/>
        <v>0</v>
      </c>
      <c r="N28">
        <f t="shared" si="9"/>
        <v>2100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1"/>
        <v>0</v>
      </c>
      <c r="S28">
        <f t="shared" si="1"/>
        <v>0</v>
      </c>
      <c r="T28">
        <f t="shared" si="2"/>
        <v>2383.1280000000002</v>
      </c>
      <c r="U28">
        <f t="shared" si="3"/>
        <v>808.25</v>
      </c>
      <c r="V28">
        <f t="shared" si="4"/>
        <v>517194</v>
      </c>
      <c r="W28">
        <f t="shared" si="5"/>
        <v>296625</v>
      </c>
      <c r="X28">
        <f t="shared" si="6"/>
        <v>0</v>
      </c>
      <c r="Y28">
        <f t="shared" si="7"/>
        <v>14.875</v>
      </c>
      <c r="Z28">
        <f t="shared" si="7"/>
        <v>7.3500000000000005</v>
      </c>
      <c r="AA28">
        <f t="shared" si="7"/>
        <v>22.400000000000002</v>
      </c>
      <c r="AB28">
        <f t="shared" si="8"/>
        <v>10917.4</v>
      </c>
    </row>
    <row r="29" spans="1:28" x14ac:dyDescent="0.2">
      <c r="A29">
        <v>2050</v>
      </c>
      <c r="B29" s="1">
        <v>9027</v>
      </c>
      <c r="C29" s="1">
        <v>3233</v>
      </c>
      <c r="D29" s="1">
        <v>974</v>
      </c>
      <c r="E29" s="1">
        <f t="shared" si="10"/>
        <v>42000</v>
      </c>
      <c r="F29" s="1">
        <v>0</v>
      </c>
      <c r="G29">
        <v>2125</v>
      </c>
      <c r="H29">
        <v>1050</v>
      </c>
      <c r="I29">
        <v>3200</v>
      </c>
      <c r="J29" s="1">
        <v>4199</v>
      </c>
      <c r="K29">
        <f t="shared" si="9"/>
        <v>0</v>
      </c>
      <c r="L29">
        <f t="shared" si="9"/>
        <v>0</v>
      </c>
      <c r="M29">
        <f t="shared" si="9"/>
        <v>0</v>
      </c>
      <c r="N29">
        <f t="shared" si="9"/>
        <v>2100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1"/>
        <v>0</v>
      </c>
      <c r="S29">
        <f t="shared" si="1"/>
        <v>0</v>
      </c>
      <c r="T29">
        <f t="shared" si="2"/>
        <v>2383.1280000000002</v>
      </c>
      <c r="U29">
        <f t="shared" si="3"/>
        <v>808.25</v>
      </c>
      <c r="V29">
        <f t="shared" si="4"/>
        <v>517194</v>
      </c>
      <c r="W29">
        <f t="shared" si="5"/>
        <v>304500</v>
      </c>
      <c r="X29">
        <f t="shared" si="6"/>
        <v>0</v>
      </c>
      <c r="Y29">
        <f t="shared" si="7"/>
        <v>14.875</v>
      </c>
      <c r="Z29">
        <f t="shared" si="7"/>
        <v>7.3500000000000005</v>
      </c>
      <c r="AA29">
        <f t="shared" si="7"/>
        <v>22.400000000000002</v>
      </c>
      <c r="AB29">
        <f t="shared" si="8"/>
        <v>10917.4</v>
      </c>
    </row>
    <row r="30" spans="1:28" x14ac:dyDescent="0.2">
      <c r="E30" s="1"/>
      <c r="S30" s="4" t="s">
        <v>16</v>
      </c>
      <c r="T30" s="4">
        <f>SUM(T3:T29)</f>
        <v>64344.455999999962</v>
      </c>
      <c r="U30" s="4">
        <f t="shared" ref="U30:AA30" si="11">SUM(U3:U29)</f>
        <v>21822.75</v>
      </c>
      <c r="V30" s="4">
        <f t="shared" si="11"/>
        <v>13964238</v>
      </c>
      <c r="W30" s="4">
        <f t="shared" si="11"/>
        <v>4593750</v>
      </c>
      <c r="X30" s="4">
        <f t="shared" si="11"/>
        <v>0</v>
      </c>
      <c r="Y30" s="4">
        <f t="shared" si="11"/>
        <v>401.625</v>
      </c>
      <c r="Z30" s="4">
        <f t="shared" si="11"/>
        <v>198.4499999999999</v>
      </c>
      <c r="AA30" s="4">
        <f t="shared" si="11"/>
        <v>604.79999999999973</v>
      </c>
      <c r="AB30" s="4">
        <f>SUM(AB3:AB29)</f>
        <v>294769.8</v>
      </c>
    </row>
    <row r="31" spans="1:28" x14ac:dyDescent="0.2">
      <c r="S31" s="4" t="s">
        <v>17</v>
      </c>
      <c r="T31" s="4">
        <f>ROUND(SUM(T30:AB30)/1000000,2)</f>
        <v>18.940000000000001</v>
      </c>
    </row>
    <row r="33" spans="2:10" x14ac:dyDescent="0.2">
      <c r="B33" s="1"/>
      <c r="C33" s="1"/>
      <c r="D33" s="1"/>
      <c r="E33" s="1"/>
      <c r="F33" s="1"/>
      <c r="J33" s="1"/>
    </row>
    <row r="36" spans="2:10" x14ac:dyDescent="0.2">
      <c r="E36" s="1"/>
    </row>
  </sheetData>
  <mergeCells count="2">
    <mergeCell ref="K1:S1"/>
    <mergeCell ref="T1:A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B0504-D2B8-E143-9BB7-C4290C94E6AD}">
  <dimension ref="A1:AB31"/>
  <sheetViews>
    <sheetView workbookViewId="0">
      <selection activeCell="T31" sqref="T31"/>
    </sheetView>
  </sheetViews>
  <sheetFormatPr baseColWidth="10" defaultRowHeight="16" x14ac:dyDescent="0.2"/>
  <sheetData>
    <row r="1" spans="1:28" x14ac:dyDescent="0.2">
      <c r="K1" s="3" t="s">
        <v>13</v>
      </c>
      <c r="L1" s="3"/>
      <c r="M1" s="3"/>
      <c r="N1" s="3"/>
      <c r="O1" s="3"/>
      <c r="P1" s="3"/>
      <c r="Q1" s="3"/>
      <c r="R1" s="3"/>
      <c r="S1" s="3"/>
      <c r="T1" s="3" t="s">
        <v>15</v>
      </c>
      <c r="U1" s="3"/>
      <c r="V1" s="3"/>
      <c r="W1" s="3"/>
      <c r="X1" s="3"/>
      <c r="Y1" s="3"/>
      <c r="Z1" s="3"/>
      <c r="AA1" s="3"/>
      <c r="AB1" s="3"/>
    </row>
    <row r="2" spans="1:28" x14ac:dyDescent="0.2">
      <c r="A2" t="s">
        <v>0</v>
      </c>
      <c r="B2" s="1" t="s">
        <v>6</v>
      </c>
      <c r="C2" s="1" t="s">
        <v>5</v>
      </c>
      <c r="D2" s="1" t="s">
        <v>2</v>
      </c>
      <c r="E2" s="1" t="s">
        <v>7</v>
      </c>
      <c r="F2" s="1" t="s">
        <v>12</v>
      </c>
      <c r="G2" s="1" t="s">
        <v>8</v>
      </c>
      <c r="H2" s="1" t="s">
        <v>10</v>
      </c>
      <c r="I2" s="1" t="s">
        <v>9</v>
      </c>
      <c r="J2" s="1" t="s">
        <v>11</v>
      </c>
      <c r="K2" s="1" t="s">
        <v>6</v>
      </c>
      <c r="L2" s="1" t="s">
        <v>5</v>
      </c>
      <c r="M2" s="1" t="s">
        <v>2</v>
      </c>
      <c r="N2" s="1" t="s">
        <v>7</v>
      </c>
      <c r="O2" s="1" t="s">
        <v>12</v>
      </c>
      <c r="P2" s="1" t="s">
        <v>8</v>
      </c>
      <c r="Q2" s="1" t="s">
        <v>10</v>
      </c>
      <c r="R2" s="1" t="s">
        <v>9</v>
      </c>
      <c r="S2" s="1" t="s">
        <v>11</v>
      </c>
      <c r="T2" s="1" t="s">
        <v>6</v>
      </c>
      <c r="U2" s="1" t="s">
        <v>5</v>
      </c>
      <c r="V2" s="1" t="s">
        <v>2</v>
      </c>
      <c r="W2" s="1" t="s">
        <v>7</v>
      </c>
      <c r="X2" s="1" t="s">
        <v>12</v>
      </c>
      <c r="Y2" s="1" t="s">
        <v>8</v>
      </c>
      <c r="Z2" s="1" t="s">
        <v>10</v>
      </c>
      <c r="AA2" s="1" t="s">
        <v>9</v>
      </c>
      <c r="AB2" s="1" t="s">
        <v>11</v>
      </c>
    </row>
    <row r="3" spans="1:28" x14ac:dyDescent="0.2">
      <c r="A3">
        <v>2024</v>
      </c>
      <c r="B3" s="1">
        <v>9027</v>
      </c>
      <c r="C3" s="1">
        <v>3233</v>
      </c>
      <c r="D3" s="1">
        <v>974</v>
      </c>
      <c r="E3" s="1">
        <v>0</v>
      </c>
      <c r="F3" s="1">
        <v>0</v>
      </c>
      <c r="G3">
        <v>2125</v>
      </c>
      <c r="H3">
        <v>1050</v>
      </c>
      <c r="I3">
        <v>3200</v>
      </c>
      <c r="J3" s="1">
        <v>4199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K3*5.55+B3*0.264</f>
        <v>2383.1280000000002</v>
      </c>
      <c r="U3">
        <f>L3*3.05+C3*0.25</f>
        <v>808.25</v>
      </c>
      <c r="V3">
        <f>M3*33+D3*531</f>
        <v>517194</v>
      </c>
      <c r="W3">
        <f>N3*70+E3*3.75</f>
        <v>0</v>
      </c>
      <c r="X3">
        <f>O3*2.36+F3*0.13</f>
        <v>0</v>
      </c>
      <c r="Y3">
        <f>P3*0.65+G3*0.007</f>
        <v>14.875</v>
      </c>
      <c r="Z3">
        <f>Q3*0.65+H3*0.007</f>
        <v>7.3500000000000005</v>
      </c>
      <c r="AA3">
        <f>R3*0.65+I3*0.007</f>
        <v>22.400000000000002</v>
      </c>
      <c r="AB3">
        <f>S3*6.5+J3*2.6</f>
        <v>10917.4</v>
      </c>
    </row>
    <row r="4" spans="1:28" x14ac:dyDescent="0.2">
      <c r="A4">
        <v>2025</v>
      </c>
      <c r="B4" s="1">
        <v>10315</v>
      </c>
      <c r="C4" s="1">
        <v>3563</v>
      </c>
      <c r="D4" s="1">
        <v>1471</v>
      </c>
      <c r="E4" s="1">
        <v>0</v>
      </c>
      <c r="F4" s="1">
        <v>0</v>
      </c>
      <c r="G4">
        <v>2125</v>
      </c>
      <c r="H4">
        <v>1050</v>
      </c>
      <c r="I4">
        <v>3200</v>
      </c>
      <c r="J4" s="1">
        <v>4551</v>
      </c>
      <c r="K4">
        <f>B4-B3</f>
        <v>1288</v>
      </c>
      <c r="L4">
        <f t="shared" ref="L4:Q19" si="0">C4-C3</f>
        <v>330</v>
      </c>
      <c r="M4">
        <f t="shared" si="0"/>
        <v>497</v>
      </c>
      <c r="N4">
        <f t="shared" si="0"/>
        <v>0</v>
      </c>
      <c r="O4">
        <f t="shared" si="0"/>
        <v>0</v>
      </c>
      <c r="P4">
        <f t="shared" si="0"/>
        <v>0</v>
      </c>
      <c r="Q4">
        <f>H4-H3</f>
        <v>0</v>
      </c>
      <c r="R4">
        <f t="shared" ref="R4:S29" si="1">I4-I3</f>
        <v>0</v>
      </c>
      <c r="S4">
        <f t="shared" si="1"/>
        <v>352</v>
      </c>
      <c r="T4">
        <f t="shared" ref="T4:T29" si="2">K4*5.55+B4*0.264</f>
        <v>9871.56</v>
      </c>
      <c r="U4">
        <f t="shared" ref="U4:U29" si="3">L4*3.05+C4*0.25</f>
        <v>1897.25</v>
      </c>
      <c r="V4">
        <f t="shared" ref="V4:V29" si="4">M4*33+D4*531</f>
        <v>797502</v>
      </c>
      <c r="W4">
        <f t="shared" ref="W4:W29" si="5">N4*70+E4*3.75</f>
        <v>0</v>
      </c>
      <c r="X4">
        <f t="shared" ref="X4:X29" si="6">O4*2.36+F4*0.13</f>
        <v>0</v>
      </c>
      <c r="Y4">
        <f t="shared" ref="Y4:AA29" si="7">P4*0.65+G4*0.007</f>
        <v>14.875</v>
      </c>
      <c r="Z4">
        <f t="shared" si="7"/>
        <v>7.3500000000000005</v>
      </c>
      <c r="AA4">
        <f t="shared" si="7"/>
        <v>22.400000000000002</v>
      </c>
      <c r="AB4">
        <f t="shared" ref="AB4:AB29" si="8">S4*6.5+J4*2.6</f>
        <v>14120.6</v>
      </c>
    </row>
    <row r="5" spans="1:28" x14ac:dyDescent="0.2">
      <c r="A5">
        <v>2026</v>
      </c>
      <c r="B5" s="1">
        <v>11833</v>
      </c>
      <c r="C5" s="1">
        <v>3903</v>
      </c>
      <c r="D5" s="1">
        <v>2029</v>
      </c>
      <c r="E5" s="1">
        <v>0</v>
      </c>
      <c r="F5" s="1">
        <v>0</v>
      </c>
      <c r="G5">
        <v>2125</v>
      </c>
      <c r="H5">
        <v>1050</v>
      </c>
      <c r="I5">
        <v>3200</v>
      </c>
      <c r="J5" s="1">
        <v>4968</v>
      </c>
      <c r="K5">
        <f t="shared" ref="K5:Q29" si="9">B5-B4</f>
        <v>1518</v>
      </c>
      <c r="L5">
        <f t="shared" si="0"/>
        <v>340</v>
      </c>
      <c r="M5">
        <f t="shared" si="0"/>
        <v>558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1"/>
        <v>0</v>
      </c>
      <c r="S5">
        <f t="shared" si="1"/>
        <v>417</v>
      </c>
      <c r="T5">
        <f t="shared" si="2"/>
        <v>11548.812</v>
      </c>
      <c r="U5">
        <f t="shared" si="3"/>
        <v>2012.75</v>
      </c>
      <c r="V5">
        <f t="shared" si="4"/>
        <v>1095813</v>
      </c>
      <c r="W5">
        <f t="shared" si="5"/>
        <v>0</v>
      </c>
      <c r="X5">
        <f t="shared" si="6"/>
        <v>0</v>
      </c>
      <c r="Y5">
        <f t="shared" si="7"/>
        <v>14.875</v>
      </c>
      <c r="Z5">
        <f t="shared" si="7"/>
        <v>7.3500000000000005</v>
      </c>
      <c r="AA5">
        <f t="shared" si="7"/>
        <v>22.400000000000002</v>
      </c>
      <c r="AB5">
        <f t="shared" si="8"/>
        <v>15627.300000000001</v>
      </c>
    </row>
    <row r="6" spans="1:28" x14ac:dyDescent="0.2">
      <c r="A6">
        <v>2027</v>
      </c>
      <c r="B6" s="1">
        <v>13563</v>
      </c>
      <c r="C6" s="1">
        <v>4254</v>
      </c>
      <c r="D6" s="1">
        <v>2648</v>
      </c>
      <c r="E6" s="1">
        <v>0</v>
      </c>
      <c r="F6" s="1">
        <v>0</v>
      </c>
      <c r="G6">
        <v>2125</v>
      </c>
      <c r="H6">
        <v>1050</v>
      </c>
      <c r="I6">
        <v>3200</v>
      </c>
      <c r="J6" s="1">
        <v>5445</v>
      </c>
      <c r="K6">
        <f t="shared" si="9"/>
        <v>1730</v>
      </c>
      <c r="L6">
        <f t="shared" si="0"/>
        <v>351</v>
      </c>
      <c r="M6">
        <f t="shared" si="0"/>
        <v>619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1"/>
        <v>477</v>
      </c>
      <c r="T6">
        <f t="shared" si="2"/>
        <v>13182.132</v>
      </c>
      <c r="U6">
        <f t="shared" si="3"/>
        <v>2134.0500000000002</v>
      </c>
      <c r="V6">
        <f t="shared" si="4"/>
        <v>1426515</v>
      </c>
      <c r="W6">
        <f t="shared" si="5"/>
        <v>0</v>
      </c>
      <c r="X6">
        <f t="shared" si="6"/>
        <v>0</v>
      </c>
      <c r="Y6">
        <f t="shared" si="7"/>
        <v>14.875</v>
      </c>
      <c r="Z6">
        <f t="shared" si="7"/>
        <v>7.3500000000000005</v>
      </c>
      <c r="AA6">
        <f t="shared" si="7"/>
        <v>22.400000000000002</v>
      </c>
      <c r="AB6">
        <f t="shared" si="8"/>
        <v>17257.5</v>
      </c>
    </row>
    <row r="7" spans="1:28" x14ac:dyDescent="0.2">
      <c r="A7">
        <v>2028</v>
      </c>
      <c r="B7" s="1">
        <v>15490</v>
      </c>
      <c r="C7" s="1">
        <v>4615</v>
      </c>
      <c r="D7" s="1">
        <v>3327</v>
      </c>
      <c r="E7" s="1">
        <v>0</v>
      </c>
      <c r="F7" s="1">
        <v>0</v>
      </c>
      <c r="G7">
        <v>2125</v>
      </c>
      <c r="H7">
        <v>1050</v>
      </c>
      <c r="I7">
        <v>3200</v>
      </c>
      <c r="J7" s="1">
        <v>5976</v>
      </c>
      <c r="K7">
        <f t="shared" si="9"/>
        <v>1927</v>
      </c>
      <c r="L7">
        <f t="shared" si="0"/>
        <v>361</v>
      </c>
      <c r="M7">
        <f t="shared" si="0"/>
        <v>679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1"/>
        <v>531</v>
      </c>
      <c r="T7">
        <f t="shared" si="2"/>
        <v>14784.210000000001</v>
      </c>
      <c r="U7">
        <f t="shared" si="3"/>
        <v>2254.8000000000002</v>
      </c>
      <c r="V7">
        <f t="shared" si="4"/>
        <v>1789044</v>
      </c>
      <c r="W7">
        <f t="shared" si="5"/>
        <v>0</v>
      </c>
      <c r="X7">
        <f t="shared" si="6"/>
        <v>0</v>
      </c>
      <c r="Y7">
        <f t="shared" si="7"/>
        <v>14.875</v>
      </c>
      <c r="Z7">
        <f t="shared" si="7"/>
        <v>7.3500000000000005</v>
      </c>
      <c r="AA7">
        <f t="shared" si="7"/>
        <v>22.400000000000002</v>
      </c>
      <c r="AB7">
        <f t="shared" si="8"/>
        <v>18989.099999999999</v>
      </c>
    </row>
    <row r="8" spans="1:28" x14ac:dyDescent="0.2">
      <c r="A8">
        <v>2029</v>
      </c>
      <c r="B8" s="1">
        <v>17596</v>
      </c>
      <c r="C8" s="1">
        <v>4988</v>
      </c>
      <c r="D8" s="1">
        <v>4067</v>
      </c>
      <c r="E8" s="1">
        <v>0</v>
      </c>
      <c r="F8" s="1">
        <v>0</v>
      </c>
      <c r="G8">
        <v>2125</v>
      </c>
      <c r="H8">
        <v>1050</v>
      </c>
      <c r="I8">
        <v>3200</v>
      </c>
      <c r="J8" s="1">
        <v>6556</v>
      </c>
      <c r="K8">
        <f t="shared" si="9"/>
        <v>2106</v>
      </c>
      <c r="L8">
        <f t="shared" si="0"/>
        <v>373</v>
      </c>
      <c r="M8">
        <f t="shared" si="0"/>
        <v>740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580</v>
      </c>
      <c r="T8">
        <f t="shared" si="2"/>
        <v>16333.644</v>
      </c>
      <c r="U8">
        <f t="shared" si="3"/>
        <v>2384.6499999999996</v>
      </c>
      <c r="V8">
        <f t="shared" si="4"/>
        <v>2183997</v>
      </c>
      <c r="W8">
        <f t="shared" si="5"/>
        <v>0</v>
      </c>
      <c r="X8">
        <f t="shared" si="6"/>
        <v>0</v>
      </c>
      <c r="Y8">
        <f t="shared" si="7"/>
        <v>14.875</v>
      </c>
      <c r="Z8">
        <f t="shared" si="7"/>
        <v>7.3500000000000005</v>
      </c>
      <c r="AA8">
        <f t="shared" si="7"/>
        <v>22.400000000000002</v>
      </c>
      <c r="AB8">
        <f t="shared" si="8"/>
        <v>20815.600000000002</v>
      </c>
    </row>
    <row r="9" spans="1:28" x14ac:dyDescent="0.2">
      <c r="A9">
        <v>2030</v>
      </c>
      <c r="B9" s="1">
        <v>19864</v>
      </c>
      <c r="C9" s="1">
        <v>5371</v>
      </c>
      <c r="D9" s="1">
        <v>4867</v>
      </c>
      <c r="E9" s="1">
        <v>0</v>
      </c>
      <c r="F9" s="1">
        <v>0</v>
      </c>
      <c r="G9">
        <v>2125</v>
      </c>
      <c r="H9">
        <v>1050</v>
      </c>
      <c r="I9">
        <v>3200</v>
      </c>
      <c r="J9" s="1">
        <v>7180</v>
      </c>
      <c r="K9">
        <f t="shared" si="9"/>
        <v>2268</v>
      </c>
      <c r="L9">
        <f t="shared" si="0"/>
        <v>383</v>
      </c>
      <c r="M9">
        <f t="shared" si="0"/>
        <v>800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624</v>
      </c>
      <c r="T9">
        <f t="shared" si="2"/>
        <v>17831.495999999999</v>
      </c>
      <c r="U9">
        <f t="shared" si="3"/>
        <v>2510.8999999999996</v>
      </c>
      <c r="V9">
        <f t="shared" si="4"/>
        <v>2610777</v>
      </c>
      <c r="W9">
        <f t="shared" si="5"/>
        <v>0</v>
      </c>
      <c r="X9">
        <f t="shared" si="6"/>
        <v>0</v>
      </c>
      <c r="Y9">
        <f t="shared" si="7"/>
        <v>14.875</v>
      </c>
      <c r="Z9">
        <f t="shared" si="7"/>
        <v>7.3500000000000005</v>
      </c>
      <c r="AA9">
        <f t="shared" si="7"/>
        <v>22.400000000000002</v>
      </c>
      <c r="AB9">
        <f t="shared" si="8"/>
        <v>22724</v>
      </c>
    </row>
    <row r="10" spans="1:28" x14ac:dyDescent="0.2">
      <c r="A10">
        <v>2031</v>
      </c>
      <c r="B10" s="1">
        <v>22277</v>
      </c>
      <c r="C10" s="1">
        <v>5764</v>
      </c>
      <c r="D10" s="1">
        <v>5728</v>
      </c>
      <c r="E10" s="1">
        <f>E9+300</f>
        <v>300</v>
      </c>
      <c r="F10" s="1">
        <v>0</v>
      </c>
      <c r="G10">
        <v>2125</v>
      </c>
      <c r="H10">
        <v>1050</v>
      </c>
      <c r="I10">
        <v>4000</v>
      </c>
      <c r="J10" s="1">
        <v>7841</v>
      </c>
      <c r="K10">
        <f t="shared" si="9"/>
        <v>2413</v>
      </c>
      <c r="L10">
        <f t="shared" si="0"/>
        <v>393</v>
      </c>
      <c r="M10">
        <f t="shared" si="0"/>
        <v>861</v>
      </c>
      <c r="N10">
        <f t="shared" si="0"/>
        <v>300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800</v>
      </c>
      <c r="S10">
        <f t="shared" si="1"/>
        <v>661</v>
      </c>
      <c r="T10">
        <f t="shared" si="2"/>
        <v>19273.277999999998</v>
      </c>
      <c r="U10">
        <f t="shared" si="3"/>
        <v>2639.6499999999996</v>
      </c>
      <c r="V10">
        <f t="shared" si="4"/>
        <v>3069981</v>
      </c>
      <c r="W10">
        <f t="shared" si="5"/>
        <v>22125</v>
      </c>
      <c r="X10">
        <f t="shared" si="6"/>
        <v>0</v>
      </c>
      <c r="Y10">
        <f t="shared" si="7"/>
        <v>14.875</v>
      </c>
      <c r="Z10">
        <f t="shared" si="7"/>
        <v>7.3500000000000005</v>
      </c>
      <c r="AA10">
        <f t="shared" si="7"/>
        <v>548</v>
      </c>
      <c r="AB10">
        <f t="shared" si="8"/>
        <v>24683.100000000002</v>
      </c>
    </row>
    <row r="11" spans="1:28" x14ac:dyDescent="0.2">
      <c r="A11">
        <v>2032</v>
      </c>
      <c r="B11" s="1">
        <v>24819</v>
      </c>
      <c r="C11" s="1">
        <v>6169</v>
      </c>
      <c r="D11" s="1">
        <v>6650</v>
      </c>
      <c r="E11" s="1">
        <f t="shared" ref="E11:E22" si="10">E10+300</f>
        <v>600</v>
      </c>
      <c r="F11" s="1">
        <v>0</v>
      </c>
      <c r="G11">
        <v>2125</v>
      </c>
      <c r="H11">
        <v>1050</v>
      </c>
      <c r="I11">
        <v>4000</v>
      </c>
      <c r="J11" s="1">
        <v>8536</v>
      </c>
      <c r="K11">
        <f t="shared" si="9"/>
        <v>2542</v>
      </c>
      <c r="L11">
        <f t="shared" si="0"/>
        <v>405</v>
      </c>
      <c r="M11">
        <f t="shared" si="0"/>
        <v>922</v>
      </c>
      <c r="N11">
        <f t="shared" si="0"/>
        <v>300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1"/>
        <v>695</v>
      </c>
      <c r="T11">
        <f t="shared" si="2"/>
        <v>20660.315999999999</v>
      </c>
      <c r="U11">
        <f t="shared" si="3"/>
        <v>2777.5</v>
      </c>
      <c r="V11">
        <f t="shared" si="4"/>
        <v>3561576</v>
      </c>
      <c r="W11">
        <f t="shared" si="5"/>
        <v>23250</v>
      </c>
      <c r="X11">
        <f t="shared" si="6"/>
        <v>0</v>
      </c>
      <c r="Y11">
        <f t="shared" si="7"/>
        <v>14.875</v>
      </c>
      <c r="Z11">
        <f t="shared" si="7"/>
        <v>7.3500000000000005</v>
      </c>
      <c r="AA11">
        <f t="shared" si="7"/>
        <v>28</v>
      </c>
      <c r="AB11">
        <f t="shared" si="8"/>
        <v>26711.100000000002</v>
      </c>
    </row>
    <row r="12" spans="1:28" x14ac:dyDescent="0.2">
      <c r="A12">
        <v>2033</v>
      </c>
      <c r="B12" s="1">
        <v>27473</v>
      </c>
      <c r="C12" s="1">
        <v>6584</v>
      </c>
      <c r="D12" s="1">
        <v>7633</v>
      </c>
      <c r="E12" s="1">
        <f t="shared" si="10"/>
        <v>900</v>
      </c>
      <c r="F12" s="1">
        <v>0</v>
      </c>
      <c r="G12">
        <v>2125</v>
      </c>
      <c r="H12">
        <v>1050</v>
      </c>
      <c r="I12">
        <v>4000</v>
      </c>
      <c r="J12" s="1">
        <v>9258</v>
      </c>
      <c r="K12">
        <f t="shared" si="9"/>
        <v>2654</v>
      </c>
      <c r="L12">
        <f t="shared" si="0"/>
        <v>415</v>
      </c>
      <c r="M12">
        <f t="shared" si="0"/>
        <v>983</v>
      </c>
      <c r="N12">
        <f t="shared" si="0"/>
        <v>300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1"/>
        <v>722</v>
      </c>
      <c r="T12">
        <f t="shared" si="2"/>
        <v>21982.572</v>
      </c>
      <c r="U12">
        <f t="shared" si="3"/>
        <v>2911.75</v>
      </c>
      <c r="V12">
        <f t="shared" si="4"/>
        <v>4085562</v>
      </c>
      <c r="W12">
        <f t="shared" si="5"/>
        <v>24375</v>
      </c>
      <c r="X12">
        <f t="shared" si="6"/>
        <v>0</v>
      </c>
      <c r="Y12">
        <f t="shared" si="7"/>
        <v>14.875</v>
      </c>
      <c r="Z12">
        <f t="shared" si="7"/>
        <v>7.3500000000000005</v>
      </c>
      <c r="AA12">
        <f t="shared" si="7"/>
        <v>28</v>
      </c>
      <c r="AB12">
        <f t="shared" si="8"/>
        <v>28763.8</v>
      </c>
    </row>
    <row r="13" spans="1:28" x14ac:dyDescent="0.2">
      <c r="A13">
        <v>2034</v>
      </c>
      <c r="B13" s="1">
        <v>30221</v>
      </c>
      <c r="C13" s="1">
        <v>7010</v>
      </c>
      <c r="D13" s="1">
        <v>8676</v>
      </c>
      <c r="E13" s="1">
        <f t="shared" si="10"/>
        <v>1200</v>
      </c>
      <c r="F13" s="1">
        <v>0</v>
      </c>
      <c r="G13">
        <v>2125</v>
      </c>
      <c r="H13">
        <v>1050</v>
      </c>
      <c r="I13">
        <v>4000</v>
      </c>
      <c r="J13" s="1">
        <v>10003</v>
      </c>
      <c r="K13">
        <f t="shared" si="9"/>
        <v>2748</v>
      </c>
      <c r="L13">
        <f t="shared" si="0"/>
        <v>426</v>
      </c>
      <c r="M13">
        <f t="shared" si="0"/>
        <v>1043</v>
      </c>
      <c r="N13">
        <f t="shared" si="0"/>
        <v>300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1"/>
        <v>745</v>
      </c>
      <c r="T13">
        <f t="shared" si="2"/>
        <v>23229.743999999999</v>
      </c>
      <c r="U13">
        <f t="shared" si="3"/>
        <v>3051.8</v>
      </c>
      <c r="V13">
        <f t="shared" si="4"/>
        <v>4641375</v>
      </c>
      <c r="W13">
        <f t="shared" si="5"/>
        <v>25500</v>
      </c>
      <c r="X13">
        <f t="shared" si="6"/>
        <v>0</v>
      </c>
      <c r="Y13">
        <f t="shared" si="7"/>
        <v>14.875</v>
      </c>
      <c r="Z13">
        <f t="shared" si="7"/>
        <v>7.3500000000000005</v>
      </c>
      <c r="AA13">
        <f t="shared" si="7"/>
        <v>28</v>
      </c>
      <c r="AB13">
        <f t="shared" si="8"/>
        <v>30850.3</v>
      </c>
    </row>
    <row r="14" spans="1:28" x14ac:dyDescent="0.2">
      <c r="A14">
        <v>2035</v>
      </c>
      <c r="B14" s="1">
        <v>33047</v>
      </c>
      <c r="C14" s="1">
        <v>7446</v>
      </c>
      <c r="D14" s="1">
        <v>9780</v>
      </c>
      <c r="E14" s="1">
        <f t="shared" si="10"/>
        <v>1500</v>
      </c>
      <c r="F14" s="1">
        <v>0</v>
      </c>
      <c r="G14">
        <v>2125</v>
      </c>
      <c r="H14">
        <v>1050</v>
      </c>
      <c r="I14">
        <v>4000</v>
      </c>
      <c r="J14" s="1">
        <v>10764</v>
      </c>
      <c r="K14">
        <f t="shared" si="9"/>
        <v>2826</v>
      </c>
      <c r="L14">
        <f t="shared" si="0"/>
        <v>436</v>
      </c>
      <c r="M14">
        <f t="shared" si="0"/>
        <v>1104</v>
      </c>
      <c r="N14">
        <f t="shared" si="0"/>
        <v>300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1"/>
        <v>761</v>
      </c>
      <c r="T14">
        <f t="shared" si="2"/>
        <v>24408.707999999999</v>
      </c>
      <c r="U14">
        <f t="shared" si="3"/>
        <v>3191.3</v>
      </c>
      <c r="V14">
        <f t="shared" si="4"/>
        <v>5229612</v>
      </c>
      <c r="W14">
        <f t="shared" si="5"/>
        <v>26625</v>
      </c>
      <c r="X14">
        <f t="shared" si="6"/>
        <v>0</v>
      </c>
      <c r="Y14">
        <f t="shared" si="7"/>
        <v>14.875</v>
      </c>
      <c r="Z14">
        <f t="shared" si="7"/>
        <v>7.3500000000000005</v>
      </c>
      <c r="AA14">
        <f t="shared" si="7"/>
        <v>28</v>
      </c>
      <c r="AB14">
        <f t="shared" si="8"/>
        <v>32932.9</v>
      </c>
    </row>
    <row r="15" spans="1:28" x14ac:dyDescent="0.2">
      <c r="A15">
        <v>2036</v>
      </c>
      <c r="B15" s="1">
        <v>35934</v>
      </c>
      <c r="C15" s="1">
        <v>7893</v>
      </c>
      <c r="D15" s="1">
        <v>10944</v>
      </c>
      <c r="E15" s="1">
        <f t="shared" si="10"/>
        <v>1800</v>
      </c>
      <c r="F15" s="1">
        <v>0</v>
      </c>
      <c r="G15">
        <v>2125</v>
      </c>
      <c r="H15">
        <v>1050</v>
      </c>
      <c r="I15">
        <v>4000</v>
      </c>
      <c r="J15" s="1">
        <v>11537</v>
      </c>
      <c r="K15">
        <f t="shared" si="9"/>
        <v>2887</v>
      </c>
      <c r="L15">
        <f t="shared" si="0"/>
        <v>447</v>
      </c>
      <c r="M15">
        <f t="shared" si="0"/>
        <v>1164</v>
      </c>
      <c r="N15">
        <f t="shared" si="0"/>
        <v>300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1"/>
        <v>773</v>
      </c>
      <c r="T15">
        <f t="shared" si="2"/>
        <v>25509.425999999999</v>
      </c>
      <c r="U15">
        <f t="shared" si="3"/>
        <v>3336.6</v>
      </c>
      <c r="V15">
        <f t="shared" si="4"/>
        <v>5849676</v>
      </c>
      <c r="W15">
        <f t="shared" si="5"/>
        <v>27750</v>
      </c>
      <c r="X15">
        <f t="shared" si="6"/>
        <v>0</v>
      </c>
      <c r="Y15">
        <f t="shared" si="7"/>
        <v>14.875</v>
      </c>
      <c r="Z15">
        <f t="shared" si="7"/>
        <v>7.3500000000000005</v>
      </c>
      <c r="AA15">
        <f t="shared" si="7"/>
        <v>28</v>
      </c>
      <c r="AB15">
        <f t="shared" si="8"/>
        <v>35020.699999999997</v>
      </c>
    </row>
    <row r="16" spans="1:28" x14ac:dyDescent="0.2">
      <c r="A16">
        <v>2037</v>
      </c>
      <c r="B16" s="1">
        <v>38866</v>
      </c>
      <c r="C16" s="1">
        <v>8351</v>
      </c>
      <c r="D16" s="1">
        <v>12169</v>
      </c>
      <c r="E16" s="1">
        <f t="shared" si="10"/>
        <v>2100</v>
      </c>
      <c r="F16" s="1">
        <v>0</v>
      </c>
      <c r="G16">
        <v>2125</v>
      </c>
      <c r="H16">
        <v>1050</v>
      </c>
      <c r="I16">
        <v>4000</v>
      </c>
      <c r="J16" s="1">
        <v>12316</v>
      </c>
      <c r="K16">
        <f t="shared" si="9"/>
        <v>2932</v>
      </c>
      <c r="L16">
        <f t="shared" si="0"/>
        <v>458</v>
      </c>
      <c r="M16">
        <f t="shared" si="0"/>
        <v>1225</v>
      </c>
      <c r="N16">
        <f t="shared" si="0"/>
        <v>300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1"/>
        <v>779</v>
      </c>
      <c r="T16">
        <f t="shared" si="2"/>
        <v>26533.224000000002</v>
      </c>
      <c r="U16">
        <f t="shared" si="3"/>
        <v>3484.6499999999996</v>
      </c>
      <c r="V16">
        <f t="shared" si="4"/>
        <v>6502164</v>
      </c>
      <c r="W16">
        <f t="shared" si="5"/>
        <v>28875</v>
      </c>
      <c r="X16">
        <f t="shared" si="6"/>
        <v>0</v>
      </c>
      <c r="Y16">
        <f t="shared" si="7"/>
        <v>14.875</v>
      </c>
      <c r="Z16">
        <f t="shared" si="7"/>
        <v>7.3500000000000005</v>
      </c>
      <c r="AA16">
        <f t="shared" si="7"/>
        <v>28</v>
      </c>
      <c r="AB16">
        <f t="shared" si="8"/>
        <v>37085.100000000006</v>
      </c>
    </row>
    <row r="17" spans="1:28" x14ac:dyDescent="0.2">
      <c r="A17">
        <v>2038</v>
      </c>
      <c r="B17" s="1">
        <v>41824</v>
      </c>
      <c r="C17" s="1">
        <v>8820</v>
      </c>
      <c r="D17" s="1">
        <v>13455</v>
      </c>
      <c r="E17" s="1">
        <f t="shared" si="10"/>
        <v>2400</v>
      </c>
      <c r="F17" s="1">
        <v>0</v>
      </c>
      <c r="G17">
        <v>2125</v>
      </c>
      <c r="H17">
        <v>1050</v>
      </c>
      <c r="I17">
        <v>4000</v>
      </c>
      <c r="J17" s="1">
        <v>13096</v>
      </c>
      <c r="K17">
        <f t="shared" si="9"/>
        <v>2958</v>
      </c>
      <c r="L17">
        <f t="shared" si="0"/>
        <v>469</v>
      </c>
      <c r="M17">
        <f t="shared" si="0"/>
        <v>1286</v>
      </c>
      <c r="N17">
        <f t="shared" si="0"/>
        <v>300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1"/>
        <v>780</v>
      </c>
      <c r="T17">
        <f t="shared" si="2"/>
        <v>27458.435999999998</v>
      </c>
      <c r="U17">
        <f t="shared" si="3"/>
        <v>3635.45</v>
      </c>
      <c r="V17">
        <f t="shared" si="4"/>
        <v>7187043</v>
      </c>
      <c r="W17">
        <f t="shared" si="5"/>
        <v>30000</v>
      </c>
      <c r="X17">
        <f t="shared" si="6"/>
        <v>0</v>
      </c>
      <c r="Y17">
        <f t="shared" si="7"/>
        <v>14.875</v>
      </c>
      <c r="Z17">
        <f t="shared" si="7"/>
        <v>7.3500000000000005</v>
      </c>
      <c r="AA17">
        <f t="shared" si="7"/>
        <v>28</v>
      </c>
      <c r="AB17">
        <f t="shared" si="8"/>
        <v>39119.599999999999</v>
      </c>
    </row>
    <row r="18" spans="1:28" x14ac:dyDescent="0.2">
      <c r="A18">
        <v>2039</v>
      </c>
      <c r="B18" s="1">
        <v>44793</v>
      </c>
      <c r="C18" s="1">
        <v>9299</v>
      </c>
      <c r="D18" s="1">
        <v>14801</v>
      </c>
      <c r="E18" s="1">
        <f t="shared" si="10"/>
        <v>2700</v>
      </c>
      <c r="F18" s="1">
        <v>0</v>
      </c>
      <c r="G18">
        <v>2125</v>
      </c>
      <c r="H18">
        <v>1050</v>
      </c>
      <c r="I18">
        <v>4000</v>
      </c>
      <c r="J18" s="1">
        <v>13871</v>
      </c>
      <c r="K18">
        <f t="shared" si="9"/>
        <v>2969</v>
      </c>
      <c r="L18">
        <f t="shared" si="0"/>
        <v>479</v>
      </c>
      <c r="M18">
        <f t="shared" si="0"/>
        <v>1346</v>
      </c>
      <c r="N18">
        <f t="shared" si="0"/>
        <v>300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1"/>
        <v>775</v>
      </c>
      <c r="T18">
        <f t="shared" si="2"/>
        <v>28303.302000000003</v>
      </c>
      <c r="U18">
        <f t="shared" si="3"/>
        <v>3785.7</v>
      </c>
      <c r="V18">
        <f t="shared" si="4"/>
        <v>7903749</v>
      </c>
      <c r="W18">
        <f t="shared" si="5"/>
        <v>31125</v>
      </c>
      <c r="X18">
        <f t="shared" si="6"/>
        <v>0</v>
      </c>
      <c r="Y18">
        <f t="shared" si="7"/>
        <v>14.875</v>
      </c>
      <c r="Z18">
        <f t="shared" si="7"/>
        <v>7.3500000000000005</v>
      </c>
      <c r="AA18">
        <f t="shared" si="7"/>
        <v>28</v>
      </c>
      <c r="AB18">
        <f t="shared" si="8"/>
        <v>41102.1</v>
      </c>
    </row>
    <row r="19" spans="1:28" x14ac:dyDescent="0.2">
      <c r="A19">
        <v>2040</v>
      </c>
      <c r="B19" s="1">
        <v>47756</v>
      </c>
      <c r="C19" s="1">
        <v>9789</v>
      </c>
      <c r="D19" s="1">
        <v>16209</v>
      </c>
      <c r="E19" s="1">
        <f t="shared" si="10"/>
        <v>3000</v>
      </c>
      <c r="F19" s="1">
        <v>0</v>
      </c>
      <c r="G19">
        <v>2125</v>
      </c>
      <c r="H19">
        <v>1050</v>
      </c>
      <c r="I19">
        <v>4000</v>
      </c>
      <c r="J19" s="1">
        <v>14637</v>
      </c>
      <c r="K19">
        <f t="shared" si="9"/>
        <v>2963</v>
      </c>
      <c r="L19">
        <f t="shared" si="0"/>
        <v>490</v>
      </c>
      <c r="M19">
        <f t="shared" si="0"/>
        <v>1408</v>
      </c>
      <c r="N19">
        <f t="shared" si="0"/>
        <v>300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1"/>
        <v>0</v>
      </c>
      <c r="S19">
        <f t="shared" si="1"/>
        <v>766</v>
      </c>
      <c r="T19">
        <f t="shared" si="2"/>
        <v>29052.233999999997</v>
      </c>
      <c r="U19">
        <f t="shared" si="3"/>
        <v>3941.75</v>
      </c>
      <c r="V19">
        <f t="shared" si="4"/>
        <v>8653443</v>
      </c>
      <c r="W19">
        <f t="shared" si="5"/>
        <v>32250</v>
      </c>
      <c r="X19">
        <f t="shared" si="6"/>
        <v>0</v>
      </c>
      <c r="Y19">
        <f t="shared" si="7"/>
        <v>14.875</v>
      </c>
      <c r="Z19">
        <f t="shared" si="7"/>
        <v>7.3500000000000005</v>
      </c>
      <c r="AA19">
        <f t="shared" si="7"/>
        <v>28</v>
      </c>
      <c r="AB19">
        <f t="shared" si="8"/>
        <v>43035.200000000004</v>
      </c>
    </row>
    <row r="20" spans="1:28" x14ac:dyDescent="0.2">
      <c r="A20">
        <v>2041</v>
      </c>
      <c r="B20" s="1">
        <v>50695</v>
      </c>
      <c r="C20" s="1">
        <v>10290</v>
      </c>
      <c r="D20" s="1">
        <v>17676</v>
      </c>
      <c r="E20" s="1">
        <f t="shared" si="10"/>
        <v>3300</v>
      </c>
      <c r="F20" s="1">
        <v>0</v>
      </c>
      <c r="G20">
        <v>2125</v>
      </c>
      <c r="H20">
        <v>1050</v>
      </c>
      <c r="I20">
        <v>4800</v>
      </c>
      <c r="J20" s="1">
        <v>15387</v>
      </c>
      <c r="K20">
        <f t="shared" si="9"/>
        <v>2939</v>
      </c>
      <c r="L20">
        <f t="shared" si="9"/>
        <v>501</v>
      </c>
      <c r="M20">
        <f t="shared" si="9"/>
        <v>1467</v>
      </c>
      <c r="N20">
        <f t="shared" si="9"/>
        <v>300</v>
      </c>
      <c r="O20">
        <f t="shared" si="9"/>
        <v>0</v>
      </c>
      <c r="P20">
        <f t="shared" si="9"/>
        <v>0</v>
      </c>
      <c r="Q20">
        <f t="shared" si="9"/>
        <v>0</v>
      </c>
      <c r="R20">
        <f t="shared" si="1"/>
        <v>800</v>
      </c>
      <c r="S20">
        <f t="shared" si="1"/>
        <v>750</v>
      </c>
      <c r="T20">
        <f t="shared" si="2"/>
        <v>29694.93</v>
      </c>
      <c r="U20">
        <f t="shared" si="3"/>
        <v>4100.55</v>
      </c>
      <c r="V20">
        <f t="shared" si="4"/>
        <v>9434367</v>
      </c>
      <c r="W20">
        <f t="shared" si="5"/>
        <v>33375</v>
      </c>
      <c r="X20">
        <f t="shared" si="6"/>
        <v>0</v>
      </c>
      <c r="Y20">
        <f t="shared" si="7"/>
        <v>14.875</v>
      </c>
      <c r="Z20">
        <f t="shared" si="7"/>
        <v>7.3500000000000005</v>
      </c>
      <c r="AA20">
        <f t="shared" si="7"/>
        <v>553.6</v>
      </c>
      <c r="AB20">
        <f t="shared" si="8"/>
        <v>44881.200000000004</v>
      </c>
    </row>
    <row r="21" spans="1:28" x14ac:dyDescent="0.2">
      <c r="A21">
        <v>2042</v>
      </c>
      <c r="B21" s="1">
        <v>53593</v>
      </c>
      <c r="C21" s="1">
        <v>10801</v>
      </c>
      <c r="D21" s="1">
        <v>19205</v>
      </c>
      <c r="E21" s="1">
        <f t="shared" si="10"/>
        <v>3600</v>
      </c>
      <c r="F21" s="1">
        <v>0</v>
      </c>
      <c r="G21">
        <v>2125</v>
      </c>
      <c r="H21">
        <v>1050</v>
      </c>
      <c r="I21">
        <v>4800</v>
      </c>
      <c r="J21" s="1">
        <v>16117</v>
      </c>
      <c r="K21">
        <f t="shared" si="9"/>
        <v>2898</v>
      </c>
      <c r="L21">
        <f t="shared" si="9"/>
        <v>511</v>
      </c>
      <c r="M21">
        <f t="shared" si="9"/>
        <v>1529</v>
      </c>
      <c r="N21">
        <f t="shared" si="9"/>
        <v>300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1"/>
        <v>0</v>
      </c>
      <c r="S21">
        <f t="shared" si="1"/>
        <v>730</v>
      </c>
      <c r="T21">
        <f t="shared" si="2"/>
        <v>30232.452000000001</v>
      </c>
      <c r="U21">
        <f t="shared" si="3"/>
        <v>4258.8</v>
      </c>
      <c r="V21">
        <f t="shared" si="4"/>
        <v>10248312</v>
      </c>
      <c r="W21">
        <f t="shared" si="5"/>
        <v>34500</v>
      </c>
      <c r="X21">
        <f t="shared" si="6"/>
        <v>0</v>
      </c>
      <c r="Y21">
        <f t="shared" si="7"/>
        <v>14.875</v>
      </c>
      <c r="Z21">
        <f t="shared" si="7"/>
        <v>7.3500000000000005</v>
      </c>
      <c r="AA21">
        <f t="shared" si="7"/>
        <v>33.6</v>
      </c>
      <c r="AB21">
        <f t="shared" si="8"/>
        <v>46649.200000000004</v>
      </c>
    </row>
    <row r="22" spans="1:28" x14ac:dyDescent="0.2">
      <c r="A22">
        <v>2043</v>
      </c>
      <c r="B22" s="1">
        <v>56435</v>
      </c>
      <c r="C22" s="1">
        <v>11324</v>
      </c>
      <c r="D22" s="1">
        <v>20794</v>
      </c>
      <c r="E22" s="1">
        <f t="shared" si="10"/>
        <v>3900</v>
      </c>
      <c r="F22" s="1">
        <v>0</v>
      </c>
      <c r="G22">
        <v>2125</v>
      </c>
      <c r="H22">
        <v>1050</v>
      </c>
      <c r="I22">
        <v>4800</v>
      </c>
      <c r="J22" s="1">
        <v>16821</v>
      </c>
      <c r="K22">
        <f t="shared" si="9"/>
        <v>2842</v>
      </c>
      <c r="L22">
        <f t="shared" si="9"/>
        <v>523</v>
      </c>
      <c r="M22">
        <f t="shared" si="9"/>
        <v>1589</v>
      </c>
      <c r="N22">
        <f t="shared" si="9"/>
        <v>300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1"/>
        <v>0</v>
      </c>
      <c r="S22">
        <f t="shared" si="1"/>
        <v>704</v>
      </c>
      <c r="T22">
        <f t="shared" si="2"/>
        <v>30671.940000000002</v>
      </c>
      <c r="U22">
        <f t="shared" si="3"/>
        <v>4426.1499999999996</v>
      </c>
      <c r="V22">
        <f t="shared" si="4"/>
        <v>11094051</v>
      </c>
      <c r="W22">
        <f t="shared" si="5"/>
        <v>35625</v>
      </c>
      <c r="X22">
        <f t="shared" si="6"/>
        <v>0</v>
      </c>
      <c r="Y22">
        <f t="shared" si="7"/>
        <v>14.875</v>
      </c>
      <c r="Z22">
        <f t="shared" si="7"/>
        <v>7.3500000000000005</v>
      </c>
      <c r="AA22">
        <f t="shared" si="7"/>
        <v>33.6</v>
      </c>
      <c r="AB22">
        <f t="shared" si="8"/>
        <v>48310.6</v>
      </c>
    </row>
    <row r="23" spans="1:28" x14ac:dyDescent="0.2">
      <c r="A23">
        <v>2044</v>
      </c>
      <c r="B23" s="1">
        <v>59203</v>
      </c>
      <c r="C23" s="1">
        <v>11856</v>
      </c>
      <c r="D23" s="1">
        <v>22444</v>
      </c>
      <c r="E23" s="1">
        <f>E22+300</f>
        <v>4200</v>
      </c>
      <c r="F23" s="1">
        <v>0</v>
      </c>
      <c r="G23">
        <v>2125</v>
      </c>
      <c r="H23">
        <v>1050</v>
      </c>
      <c r="I23">
        <v>4800</v>
      </c>
      <c r="J23" s="1">
        <v>17493</v>
      </c>
      <c r="K23">
        <f t="shared" si="9"/>
        <v>2768</v>
      </c>
      <c r="L23">
        <f t="shared" si="9"/>
        <v>532</v>
      </c>
      <c r="M23">
        <f t="shared" si="9"/>
        <v>1650</v>
      </c>
      <c r="N23">
        <f t="shared" si="9"/>
        <v>300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1"/>
        <v>0</v>
      </c>
      <c r="S23">
        <f t="shared" si="1"/>
        <v>672</v>
      </c>
      <c r="T23">
        <f t="shared" si="2"/>
        <v>30991.991999999998</v>
      </c>
      <c r="U23">
        <f t="shared" si="3"/>
        <v>4586.6000000000004</v>
      </c>
      <c r="V23">
        <f t="shared" si="4"/>
        <v>11972214</v>
      </c>
      <c r="W23">
        <f t="shared" si="5"/>
        <v>36750</v>
      </c>
      <c r="X23">
        <f t="shared" si="6"/>
        <v>0</v>
      </c>
      <c r="Y23">
        <f t="shared" si="7"/>
        <v>14.875</v>
      </c>
      <c r="Z23">
        <f t="shared" si="7"/>
        <v>7.3500000000000005</v>
      </c>
      <c r="AA23">
        <f t="shared" si="7"/>
        <v>33.6</v>
      </c>
      <c r="AB23">
        <f t="shared" si="8"/>
        <v>49849.8</v>
      </c>
    </row>
    <row r="24" spans="1:28" x14ac:dyDescent="0.2">
      <c r="A24">
        <v>2045</v>
      </c>
      <c r="B24" s="1">
        <v>61879</v>
      </c>
      <c r="C24" s="1">
        <v>12400</v>
      </c>
      <c r="D24" s="1">
        <v>24154</v>
      </c>
      <c r="E24" s="1">
        <f>E23</f>
        <v>4200</v>
      </c>
      <c r="F24" s="1">
        <v>0</v>
      </c>
      <c r="G24">
        <v>2125</v>
      </c>
      <c r="H24">
        <v>1050</v>
      </c>
      <c r="I24">
        <v>4800</v>
      </c>
      <c r="J24" s="1">
        <v>18129</v>
      </c>
      <c r="K24">
        <f t="shared" si="9"/>
        <v>2676</v>
      </c>
      <c r="L24">
        <f t="shared" si="9"/>
        <v>544</v>
      </c>
      <c r="M24">
        <f t="shared" si="9"/>
        <v>1710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1"/>
        <v>0</v>
      </c>
      <c r="S24">
        <f t="shared" si="1"/>
        <v>636</v>
      </c>
      <c r="T24">
        <f t="shared" si="2"/>
        <v>31187.856</v>
      </c>
      <c r="U24">
        <f t="shared" si="3"/>
        <v>4759.2</v>
      </c>
      <c r="V24">
        <f t="shared" si="4"/>
        <v>12882204</v>
      </c>
      <c r="W24">
        <f t="shared" si="5"/>
        <v>15750</v>
      </c>
      <c r="X24">
        <f t="shared" si="6"/>
        <v>0</v>
      </c>
      <c r="Y24">
        <f t="shared" si="7"/>
        <v>14.875</v>
      </c>
      <c r="Z24">
        <f t="shared" si="7"/>
        <v>7.3500000000000005</v>
      </c>
      <c r="AA24">
        <f t="shared" si="7"/>
        <v>33.6</v>
      </c>
      <c r="AB24">
        <f t="shared" si="8"/>
        <v>51269.4</v>
      </c>
    </row>
    <row r="25" spans="1:28" x14ac:dyDescent="0.2">
      <c r="A25">
        <v>2046</v>
      </c>
      <c r="B25" s="1">
        <v>64448</v>
      </c>
      <c r="C25" s="1">
        <v>12954</v>
      </c>
      <c r="D25" s="1">
        <v>25925</v>
      </c>
      <c r="E25" s="1">
        <f t="shared" ref="E25:E28" si="11">E24</f>
        <v>4200</v>
      </c>
      <c r="F25" s="1">
        <v>0</v>
      </c>
      <c r="G25">
        <v>2125</v>
      </c>
      <c r="H25">
        <v>1050</v>
      </c>
      <c r="I25">
        <v>4800</v>
      </c>
      <c r="J25" s="1">
        <v>18723</v>
      </c>
      <c r="K25">
        <f t="shared" si="9"/>
        <v>2569</v>
      </c>
      <c r="L25">
        <f t="shared" si="9"/>
        <v>554</v>
      </c>
      <c r="M25">
        <f t="shared" si="9"/>
        <v>1771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1"/>
        <v>0</v>
      </c>
      <c r="S25">
        <f t="shared" si="1"/>
        <v>594</v>
      </c>
      <c r="T25">
        <f t="shared" si="2"/>
        <v>31272.222000000002</v>
      </c>
      <c r="U25">
        <f t="shared" si="3"/>
        <v>4928.2</v>
      </c>
      <c r="V25">
        <f t="shared" si="4"/>
        <v>13824618</v>
      </c>
      <c r="W25">
        <f t="shared" si="5"/>
        <v>15750</v>
      </c>
      <c r="X25">
        <f t="shared" si="6"/>
        <v>0</v>
      </c>
      <c r="Y25">
        <f t="shared" si="7"/>
        <v>14.875</v>
      </c>
      <c r="Z25">
        <f t="shared" si="7"/>
        <v>7.3500000000000005</v>
      </c>
      <c r="AA25">
        <f t="shared" si="7"/>
        <v>33.6</v>
      </c>
      <c r="AB25">
        <f t="shared" si="8"/>
        <v>52540.800000000003</v>
      </c>
    </row>
    <row r="26" spans="1:28" x14ac:dyDescent="0.2">
      <c r="A26">
        <v>2047</v>
      </c>
      <c r="B26" s="1">
        <v>66892</v>
      </c>
      <c r="C26" s="1">
        <v>13519</v>
      </c>
      <c r="D26" s="1">
        <v>27757</v>
      </c>
      <c r="E26" s="1">
        <f t="shared" si="11"/>
        <v>4200</v>
      </c>
      <c r="F26" s="1">
        <v>0</v>
      </c>
      <c r="G26">
        <v>2125</v>
      </c>
      <c r="H26">
        <v>1050</v>
      </c>
      <c r="I26">
        <v>4800</v>
      </c>
      <c r="J26" s="1">
        <v>19270</v>
      </c>
      <c r="K26">
        <f t="shared" si="9"/>
        <v>2444</v>
      </c>
      <c r="L26">
        <f t="shared" si="9"/>
        <v>565</v>
      </c>
      <c r="M26">
        <f t="shared" si="9"/>
        <v>1832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1"/>
        <v>0</v>
      </c>
      <c r="S26">
        <f t="shared" si="1"/>
        <v>547</v>
      </c>
      <c r="T26">
        <f t="shared" si="2"/>
        <v>31223.688000000002</v>
      </c>
      <c r="U26">
        <f t="shared" si="3"/>
        <v>5103</v>
      </c>
      <c r="V26">
        <f t="shared" si="4"/>
        <v>14799423</v>
      </c>
      <c r="W26">
        <f t="shared" si="5"/>
        <v>15750</v>
      </c>
      <c r="X26">
        <f t="shared" si="6"/>
        <v>0</v>
      </c>
      <c r="Y26">
        <f t="shared" si="7"/>
        <v>14.875</v>
      </c>
      <c r="Z26">
        <f t="shared" si="7"/>
        <v>7.3500000000000005</v>
      </c>
      <c r="AA26">
        <f t="shared" si="7"/>
        <v>33.6</v>
      </c>
      <c r="AB26">
        <f t="shared" si="8"/>
        <v>53657.5</v>
      </c>
    </row>
    <row r="27" spans="1:28" x14ac:dyDescent="0.2">
      <c r="A27">
        <v>2048</v>
      </c>
      <c r="B27" s="1">
        <v>69195</v>
      </c>
      <c r="C27" s="1">
        <v>14095</v>
      </c>
      <c r="D27" s="1">
        <v>29650</v>
      </c>
      <c r="E27" s="1">
        <f t="shared" si="11"/>
        <v>4200</v>
      </c>
      <c r="F27" s="1">
        <v>0</v>
      </c>
      <c r="G27">
        <v>2125</v>
      </c>
      <c r="H27">
        <v>1050</v>
      </c>
      <c r="I27">
        <v>4800</v>
      </c>
      <c r="J27" s="1">
        <v>19764</v>
      </c>
      <c r="K27">
        <f t="shared" si="9"/>
        <v>2303</v>
      </c>
      <c r="L27">
        <f t="shared" si="9"/>
        <v>576</v>
      </c>
      <c r="M27">
        <f t="shared" si="9"/>
        <v>1893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1"/>
        <v>0</v>
      </c>
      <c r="S27">
        <f t="shared" si="1"/>
        <v>494</v>
      </c>
      <c r="T27">
        <f t="shared" si="2"/>
        <v>31049.129999999997</v>
      </c>
      <c r="U27">
        <f t="shared" si="3"/>
        <v>5280.55</v>
      </c>
      <c r="V27">
        <f t="shared" si="4"/>
        <v>15806619</v>
      </c>
      <c r="W27">
        <f t="shared" si="5"/>
        <v>15750</v>
      </c>
      <c r="X27">
        <f t="shared" si="6"/>
        <v>0</v>
      </c>
      <c r="Y27">
        <f t="shared" si="7"/>
        <v>14.875</v>
      </c>
      <c r="Z27">
        <f t="shared" si="7"/>
        <v>7.3500000000000005</v>
      </c>
      <c r="AA27">
        <f t="shared" si="7"/>
        <v>33.6</v>
      </c>
      <c r="AB27">
        <f t="shared" si="8"/>
        <v>54597.4</v>
      </c>
    </row>
    <row r="28" spans="1:28" x14ac:dyDescent="0.2">
      <c r="A28">
        <v>2049</v>
      </c>
      <c r="B28" s="1">
        <v>71339</v>
      </c>
      <c r="C28" s="1">
        <v>14681</v>
      </c>
      <c r="D28" s="1">
        <v>31603</v>
      </c>
      <c r="E28" s="1">
        <f t="shared" si="11"/>
        <v>4200</v>
      </c>
      <c r="F28" s="1">
        <v>0</v>
      </c>
      <c r="G28">
        <v>2125</v>
      </c>
      <c r="H28">
        <v>1050</v>
      </c>
      <c r="I28">
        <v>4800</v>
      </c>
      <c r="J28" s="1">
        <v>20200</v>
      </c>
      <c r="K28">
        <f t="shared" si="9"/>
        <v>2144</v>
      </c>
      <c r="L28">
        <f t="shared" si="9"/>
        <v>586</v>
      </c>
      <c r="M28">
        <f t="shared" si="9"/>
        <v>1953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1"/>
        <v>0</v>
      </c>
      <c r="S28">
        <f t="shared" si="1"/>
        <v>436</v>
      </c>
      <c r="T28">
        <f t="shared" si="2"/>
        <v>30732.695999999996</v>
      </c>
      <c r="U28">
        <f t="shared" si="3"/>
        <v>5457.55</v>
      </c>
      <c r="V28">
        <f t="shared" si="4"/>
        <v>16845642</v>
      </c>
      <c r="W28">
        <f t="shared" si="5"/>
        <v>15750</v>
      </c>
      <c r="X28">
        <f t="shared" si="6"/>
        <v>0</v>
      </c>
      <c r="Y28">
        <f t="shared" si="7"/>
        <v>14.875</v>
      </c>
      <c r="Z28">
        <f t="shared" si="7"/>
        <v>7.3500000000000005</v>
      </c>
      <c r="AA28">
        <f t="shared" si="7"/>
        <v>33.6</v>
      </c>
      <c r="AB28">
        <f t="shared" si="8"/>
        <v>55354</v>
      </c>
    </row>
    <row r="29" spans="1:28" x14ac:dyDescent="0.2">
      <c r="A29">
        <v>2050</v>
      </c>
      <c r="B29" s="1">
        <v>73308</v>
      </c>
      <c r="C29" s="1">
        <v>15278</v>
      </c>
      <c r="D29" s="1">
        <v>33617</v>
      </c>
      <c r="E29" s="1">
        <f>E28</f>
        <v>4200</v>
      </c>
      <c r="F29" s="1">
        <v>0</v>
      </c>
      <c r="G29">
        <v>2125</v>
      </c>
      <c r="H29">
        <v>1050</v>
      </c>
      <c r="I29">
        <v>4800.0000000000009</v>
      </c>
      <c r="J29" s="1">
        <v>20572</v>
      </c>
      <c r="K29">
        <f t="shared" si="9"/>
        <v>1969</v>
      </c>
      <c r="L29">
        <f t="shared" si="9"/>
        <v>597</v>
      </c>
      <c r="M29">
        <f t="shared" si="9"/>
        <v>2014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1"/>
        <v>0</v>
      </c>
      <c r="S29">
        <f t="shared" si="1"/>
        <v>372</v>
      </c>
      <c r="T29">
        <f t="shared" si="2"/>
        <v>30281.262000000002</v>
      </c>
      <c r="U29">
        <f t="shared" si="3"/>
        <v>5640.35</v>
      </c>
      <c r="V29">
        <f t="shared" si="4"/>
        <v>17917089</v>
      </c>
      <c r="W29">
        <f t="shared" si="5"/>
        <v>15750</v>
      </c>
      <c r="X29">
        <f t="shared" si="6"/>
        <v>0</v>
      </c>
      <c r="Y29">
        <f t="shared" si="7"/>
        <v>14.875</v>
      </c>
      <c r="Z29">
        <f t="shared" si="7"/>
        <v>7.3500000000000005</v>
      </c>
      <c r="AA29">
        <f t="shared" si="7"/>
        <v>33.600000000000009</v>
      </c>
      <c r="AB29">
        <f t="shared" si="8"/>
        <v>55905.200000000004</v>
      </c>
    </row>
    <row r="30" spans="1:28" x14ac:dyDescent="0.2">
      <c r="E30" s="1"/>
      <c r="S30" s="4" t="s">
        <v>16</v>
      </c>
      <c r="T30" s="4">
        <f>SUM(T3:T29)</f>
        <v>639684.39</v>
      </c>
      <c r="U30" s="4">
        <f t="shared" ref="U30:AA30" si="12">SUM(U3:U29)</f>
        <v>95299.75</v>
      </c>
      <c r="V30" s="4">
        <f t="shared" si="12"/>
        <v>201929562</v>
      </c>
      <c r="W30" s="4">
        <f t="shared" si="12"/>
        <v>506625</v>
      </c>
      <c r="X30" s="4">
        <f t="shared" si="12"/>
        <v>0</v>
      </c>
      <c r="Y30" s="4">
        <f t="shared" si="12"/>
        <v>401.625</v>
      </c>
      <c r="Z30" s="4">
        <f t="shared" si="12"/>
        <v>198.4499999999999</v>
      </c>
      <c r="AA30" s="4">
        <f t="shared" si="12"/>
        <v>1812.7999999999993</v>
      </c>
      <c r="AB30" s="4">
        <f>SUM(AB3:AB29)</f>
        <v>972770.5</v>
      </c>
    </row>
    <row r="31" spans="1:28" x14ac:dyDescent="0.2">
      <c r="S31" s="4" t="s">
        <v>17</v>
      </c>
      <c r="T31" s="4">
        <f>ROUND(SUM(T30:AB30)/1000000,2)</f>
        <v>204.15</v>
      </c>
    </row>
  </sheetData>
  <mergeCells count="2">
    <mergeCell ref="K1:S1"/>
    <mergeCell ref="T1:A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8904-15E1-4B4D-9879-6AED4E918D40}">
  <dimension ref="A1:AB31"/>
  <sheetViews>
    <sheetView topLeftCell="H1" workbookViewId="0">
      <selection activeCell="X2" sqref="X2:X30"/>
    </sheetView>
  </sheetViews>
  <sheetFormatPr baseColWidth="10" defaultRowHeight="16" x14ac:dyDescent="0.2"/>
  <cols>
    <col min="3" max="4" width="12.5" bestFit="1" customWidth="1"/>
  </cols>
  <sheetData>
    <row r="1" spans="1:28" x14ac:dyDescent="0.2">
      <c r="K1" s="3" t="s">
        <v>13</v>
      </c>
      <c r="L1" s="3"/>
      <c r="M1" s="3"/>
      <c r="N1" s="3"/>
      <c r="O1" s="3"/>
      <c r="P1" s="3"/>
      <c r="Q1" s="3"/>
      <c r="R1" s="3"/>
      <c r="S1" s="3"/>
      <c r="T1" s="3" t="s">
        <v>15</v>
      </c>
      <c r="U1" s="3"/>
      <c r="V1" s="3"/>
      <c r="W1" s="3"/>
      <c r="X1" s="3"/>
      <c r="Y1" s="3"/>
      <c r="Z1" s="3"/>
      <c r="AA1" s="3"/>
      <c r="AB1" s="3"/>
    </row>
    <row r="2" spans="1:28" x14ac:dyDescent="0.2">
      <c r="A2" t="s">
        <v>0</v>
      </c>
      <c r="B2" s="1" t="s">
        <v>6</v>
      </c>
      <c r="C2" s="1" t="s">
        <v>5</v>
      </c>
      <c r="D2" s="1" t="s">
        <v>2</v>
      </c>
      <c r="E2" s="1" t="s">
        <v>7</v>
      </c>
      <c r="F2" s="1" t="s">
        <v>12</v>
      </c>
      <c r="G2" s="1" t="s">
        <v>8</v>
      </c>
      <c r="H2" s="1" t="s">
        <v>10</v>
      </c>
      <c r="I2" s="1" t="s">
        <v>9</v>
      </c>
      <c r="J2" s="1" t="s">
        <v>11</v>
      </c>
      <c r="K2" s="1" t="s">
        <v>6</v>
      </c>
      <c r="L2" s="1" t="s">
        <v>5</v>
      </c>
      <c r="M2" s="1" t="s">
        <v>2</v>
      </c>
      <c r="N2" s="1" t="s">
        <v>7</v>
      </c>
      <c r="O2" s="1" t="s">
        <v>12</v>
      </c>
      <c r="P2" s="1" t="s">
        <v>8</v>
      </c>
      <c r="Q2" s="1" t="s">
        <v>10</v>
      </c>
      <c r="R2" s="1" t="s">
        <v>9</v>
      </c>
      <c r="S2" s="1" t="s">
        <v>11</v>
      </c>
      <c r="T2" s="1" t="s">
        <v>6</v>
      </c>
      <c r="U2" s="1" t="s">
        <v>5</v>
      </c>
      <c r="V2" s="1" t="s">
        <v>2</v>
      </c>
      <c r="W2" s="1" t="s">
        <v>7</v>
      </c>
      <c r="X2" s="1" t="s">
        <v>12</v>
      </c>
      <c r="Y2" s="1" t="s">
        <v>8</v>
      </c>
      <c r="Z2" s="1" t="s">
        <v>10</v>
      </c>
      <c r="AA2" s="1" t="s">
        <v>9</v>
      </c>
      <c r="AB2" s="1" t="s">
        <v>11</v>
      </c>
    </row>
    <row r="3" spans="1:28" x14ac:dyDescent="0.2">
      <c r="A3">
        <v>2024</v>
      </c>
      <c r="B3" s="1">
        <v>9027</v>
      </c>
      <c r="C3" s="1">
        <v>3233</v>
      </c>
      <c r="D3" s="1">
        <v>878</v>
      </c>
      <c r="E3" s="1">
        <v>0</v>
      </c>
      <c r="F3" s="1">
        <v>0</v>
      </c>
      <c r="G3">
        <v>2125</v>
      </c>
      <c r="H3">
        <v>1050</v>
      </c>
      <c r="I3">
        <v>3200</v>
      </c>
      <c r="J3" s="1">
        <v>4199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K3*5.55+B3*0.264</f>
        <v>2383.1280000000002</v>
      </c>
      <c r="U3">
        <f>L3*3.05+C3*0.25</f>
        <v>808.25</v>
      </c>
      <c r="V3">
        <f>M3*33+D3*531</f>
        <v>466218</v>
      </c>
      <c r="W3">
        <f>N3*70+E3*3.75</f>
        <v>0</v>
      </c>
      <c r="X3">
        <f>O3*2.36+F3*0.13</f>
        <v>0</v>
      </c>
      <c r="Y3">
        <f>P3*0.65+G3*0.007</f>
        <v>14.875</v>
      </c>
      <c r="Z3">
        <f>Q3*0.65+H3*0.007</f>
        <v>7.3500000000000005</v>
      </c>
      <c r="AA3">
        <f>R3*0.65+I3*0.007</f>
        <v>22.400000000000002</v>
      </c>
      <c r="AB3">
        <f>S3*6.5+J3*2.6</f>
        <v>10917.4</v>
      </c>
    </row>
    <row r="4" spans="1:28" x14ac:dyDescent="0.2">
      <c r="A4">
        <v>2025</v>
      </c>
      <c r="B4" s="1">
        <v>10315</v>
      </c>
      <c r="C4" s="1">
        <v>3563</v>
      </c>
      <c r="D4" s="1">
        <v>1311</v>
      </c>
      <c r="E4" s="1">
        <v>0</v>
      </c>
      <c r="F4" s="1">
        <v>0</v>
      </c>
      <c r="G4">
        <v>2125</v>
      </c>
      <c r="H4">
        <v>1050</v>
      </c>
      <c r="I4">
        <v>3200</v>
      </c>
      <c r="J4" s="1">
        <v>4551</v>
      </c>
      <c r="K4">
        <f>B4-B3</f>
        <v>1288</v>
      </c>
      <c r="L4">
        <f t="shared" ref="L4:Q19" si="0">C4-C3</f>
        <v>330</v>
      </c>
      <c r="M4">
        <f t="shared" si="0"/>
        <v>433</v>
      </c>
      <c r="N4">
        <f t="shared" si="0"/>
        <v>0</v>
      </c>
      <c r="O4">
        <f t="shared" si="0"/>
        <v>0</v>
      </c>
      <c r="P4">
        <f t="shared" si="0"/>
        <v>0</v>
      </c>
      <c r="Q4">
        <f>H4-H3</f>
        <v>0</v>
      </c>
      <c r="R4">
        <f t="shared" ref="R4:S29" si="1">I4-I3</f>
        <v>0</v>
      </c>
      <c r="S4">
        <f t="shared" si="1"/>
        <v>352</v>
      </c>
      <c r="T4">
        <f t="shared" ref="T4:T29" si="2">K4*5.55+B4*0.264</f>
        <v>9871.56</v>
      </c>
      <c r="U4">
        <f t="shared" ref="U4:U29" si="3">L4*3.05+C4*0.25</f>
        <v>1897.25</v>
      </c>
      <c r="V4">
        <f t="shared" ref="V4:V29" si="4">M4*33+D4*531</f>
        <v>710430</v>
      </c>
      <c r="W4">
        <f t="shared" ref="W4:W29" si="5">N4*70+E4*3.75</f>
        <v>0</v>
      </c>
      <c r="X4">
        <f t="shared" ref="X4:X29" si="6">O4*2.36+F4*0.13</f>
        <v>0</v>
      </c>
      <c r="Y4">
        <f t="shared" ref="Y4:AA29" si="7">P4*0.65+G4*0.007</f>
        <v>14.875</v>
      </c>
      <c r="Z4">
        <f t="shared" si="7"/>
        <v>7.3500000000000005</v>
      </c>
      <c r="AA4">
        <f t="shared" si="7"/>
        <v>22.400000000000002</v>
      </c>
      <c r="AB4">
        <f t="shared" ref="AB4:AB29" si="8">S4*6.5+J4*2.6</f>
        <v>14120.6</v>
      </c>
    </row>
    <row r="5" spans="1:28" x14ac:dyDescent="0.2">
      <c r="A5">
        <v>2026</v>
      </c>
      <c r="B5" s="1">
        <v>11833</v>
      </c>
      <c r="C5" s="1">
        <v>3903</v>
      </c>
      <c r="D5" s="1">
        <v>1798</v>
      </c>
      <c r="E5" s="1">
        <v>0</v>
      </c>
      <c r="F5" s="1">
        <v>0</v>
      </c>
      <c r="G5">
        <v>3325</v>
      </c>
      <c r="H5">
        <v>1050</v>
      </c>
      <c r="I5">
        <v>3200</v>
      </c>
      <c r="J5" s="1">
        <v>4968</v>
      </c>
      <c r="K5">
        <f t="shared" ref="K5:Q29" si="9">B5-B4</f>
        <v>1518</v>
      </c>
      <c r="L5">
        <f t="shared" si="0"/>
        <v>340</v>
      </c>
      <c r="M5">
        <f t="shared" si="0"/>
        <v>487</v>
      </c>
      <c r="N5">
        <f t="shared" si="0"/>
        <v>0</v>
      </c>
      <c r="O5">
        <f t="shared" si="0"/>
        <v>0</v>
      </c>
      <c r="P5">
        <f t="shared" si="0"/>
        <v>1200</v>
      </c>
      <c r="Q5">
        <f t="shared" si="0"/>
        <v>0</v>
      </c>
      <c r="R5">
        <f t="shared" si="1"/>
        <v>0</v>
      </c>
      <c r="S5">
        <f t="shared" si="1"/>
        <v>417</v>
      </c>
      <c r="T5">
        <f t="shared" si="2"/>
        <v>11548.812</v>
      </c>
      <c r="U5">
        <f t="shared" si="3"/>
        <v>2012.75</v>
      </c>
      <c r="V5">
        <f t="shared" si="4"/>
        <v>970809</v>
      </c>
      <c r="W5">
        <f t="shared" si="5"/>
        <v>0</v>
      </c>
      <c r="X5">
        <f t="shared" si="6"/>
        <v>0</v>
      </c>
      <c r="Y5">
        <f t="shared" si="7"/>
        <v>803.27499999999998</v>
      </c>
      <c r="Z5">
        <f t="shared" si="7"/>
        <v>7.3500000000000005</v>
      </c>
      <c r="AA5">
        <f t="shared" si="7"/>
        <v>22.400000000000002</v>
      </c>
      <c r="AB5">
        <f t="shared" si="8"/>
        <v>15627.300000000001</v>
      </c>
    </row>
    <row r="6" spans="1:28" x14ac:dyDescent="0.2">
      <c r="A6">
        <v>2027</v>
      </c>
      <c r="B6" s="1">
        <v>13563</v>
      </c>
      <c r="C6" s="1">
        <v>4254</v>
      </c>
      <c r="D6" s="1">
        <v>2337</v>
      </c>
      <c r="E6" s="1">
        <v>0</v>
      </c>
      <c r="F6" s="1">
        <v>0</v>
      </c>
      <c r="G6">
        <v>3325</v>
      </c>
      <c r="H6">
        <v>1050</v>
      </c>
      <c r="I6">
        <v>3200</v>
      </c>
      <c r="J6" s="1">
        <v>5445</v>
      </c>
      <c r="K6">
        <f t="shared" si="9"/>
        <v>1730</v>
      </c>
      <c r="L6">
        <f t="shared" si="0"/>
        <v>351</v>
      </c>
      <c r="M6">
        <f t="shared" si="0"/>
        <v>539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1"/>
        <v>477</v>
      </c>
      <c r="T6">
        <f t="shared" si="2"/>
        <v>13182.132</v>
      </c>
      <c r="U6">
        <f t="shared" si="3"/>
        <v>2134.0500000000002</v>
      </c>
      <c r="V6">
        <f t="shared" si="4"/>
        <v>1258734</v>
      </c>
      <c r="W6">
        <f t="shared" si="5"/>
        <v>0</v>
      </c>
      <c r="X6">
        <f t="shared" si="6"/>
        <v>0</v>
      </c>
      <c r="Y6">
        <f t="shared" si="7"/>
        <v>23.275000000000002</v>
      </c>
      <c r="Z6">
        <f t="shared" si="7"/>
        <v>7.3500000000000005</v>
      </c>
      <c r="AA6">
        <f t="shared" si="7"/>
        <v>22.400000000000002</v>
      </c>
      <c r="AB6">
        <f t="shared" si="8"/>
        <v>17257.5</v>
      </c>
    </row>
    <row r="7" spans="1:28" x14ac:dyDescent="0.2">
      <c r="A7">
        <v>2028</v>
      </c>
      <c r="B7" s="1">
        <v>15490</v>
      </c>
      <c r="C7" s="1">
        <v>4615</v>
      </c>
      <c r="D7" s="1">
        <v>2930</v>
      </c>
      <c r="E7" s="1">
        <v>0</v>
      </c>
      <c r="F7" s="1">
        <v>0</v>
      </c>
      <c r="G7">
        <v>3325</v>
      </c>
      <c r="H7">
        <v>1050</v>
      </c>
      <c r="I7">
        <v>3200</v>
      </c>
      <c r="J7" s="1">
        <v>5976</v>
      </c>
      <c r="K7">
        <f t="shared" si="9"/>
        <v>1927</v>
      </c>
      <c r="L7">
        <f t="shared" si="0"/>
        <v>361</v>
      </c>
      <c r="M7">
        <f t="shared" si="0"/>
        <v>593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1"/>
        <v>531</v>
      </c>
      <c r="T7">
        <f t="shared" si="2"/>
        <v>14784.210000000001</v>
      </c>
      <c r="U7">
        <f t="shared" si="3"/>
        <v>2254.8000000000002</v>
      </c>
      <c r="V7">
        <f t="shared" si="4"/>
        <v>1575399</v>
      </c>
      <c r="W7">
        <f t="shared" si="5"/>
        <v>0</v>
      </c>
      <c r="X7">
        <f t="shared" si="6"/>
        <v>0</v>
      </c>
      <c r="Y7">
        <f t="shared" si="7"/>
        <v>23.275000000000002</v>
      </c>
      <c r="Z7">
        <f t="shared" si="7"/>
        <v>7.3500000000000005</v>
      </c>
      <c r="AA7">
        <f t="shared" si="7"/>
        <v>22.400000000000002</v>
      </c>
      <c r="AB7">
        <f t="shared" si="8"/>
        <v>18989.099999999999</v>
      </c>
    </row>
    <row r="8" spans="1:28" x14ac:dyDescent="0.2">
      <c r="A8">
        <v>2029</v>
      </c>
      <c r="B8" s="1">
        <v>17596</v>
      </c>
      <c r="C8" s="1">
        <v>4988</v>
      </c>
      <c r="D8" s="1">
        <v>3576</v>
      </c>
      <c r="E8" s="1">
        <v>0</v>
      </c>
      <c r="F8" s="1">
        <v>0</v>
      </c>
      <c r="G8">
        <v>3325</v>
      </c>
      <c r="H8">
        <v>1050</v>
      </c>
      <c r="I8">
        <v>3200</v>
      </c>
      <c r="J8" s="1">
        <v>6556</v>
      </c>
      <c r="K8">
        <f t="shared" si="9"/>
        <v>2106</v>
      </c>
      <c r="L8">
        <f t="shared" si="0"/>
        <v>373</v>
      </c>
      <c r="M8">
        <f t="shared" si="0"/>
        <v>646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580</v>
      </c>
      <c r="T8">
        <f t="shared" si="2"/>
        <v>16333.644</v>
      </c>
      <c r="U8">
        <f t="shared" si="3"/>
        <v>2384.6499999999996</v>
      </c>
      <c r="V8">
        <f t="shared" si="4"/>
        <v>1920174</v>
      </c>
      <c r="W8">
        <f t="shared" si="5"/>
        <v>0</v>
      </c>
      <c r="X8">
        <f t="shared" si="6"/>
        <v>0</v>
      </c>
      <c r="Y8">
        <f t="shared" si="7"/>
        <v>23.275000000000002</v>
      </c>
      <c r="Z8">
        <f t="shared" si="7"/>
        <v>7.3500000000000005</v>
      </c>
      <c r="AA8">
        <f t="shared" si="7"/>
        <v>22.400000000000002</v>
      </c>
      <c r="AB8">
        <f t="shared" si="8"/>
        <v>20815.600000000002</v>
      </c>
    </row>
    <row r="9" spans="1:28" x14ac:dyDescent="0.2">
      <c r="A9">
        <v>2030</v>
      </c>
      <c r="B9" s="1">
        <v>19864</v>
      </c>
      <c r="C9" s="1">
        <v>5371</v>
      </c>
      <c r="D9" s="1">
        <v>4275</v>
      </c>
      <c r="E9" s="1">
        <v>0</v>
      </c>
      <c r="F9" s="1">
        <v>0</v>
      </c>
      <c r="G9">
        <v>3325</v>
      </c>
      <c r="H9">
        <v>1050</v>
      </c>
      <c r="I9">
        <v>3200</v>
      </c>
      <c r="J9" s="1">
        <v>7180</v>
      </c>
      <c r="K9">
        <f t="shared" si="9"/>
        <v>2268</v>
      </c>
      <c r="L9">
        <f t="shared" si="0"/>
        <v>383</v>
      </c>
      <c r="M9">
        <f t="shared" si="0"/>
        <v>699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624</v>
      </c>
      <c r="T9">
        <f t="shared" si="2"/>
        <v>17831.495999999999</v>
      </c>
      <c r="U9">
        <f t="shared" si="3"/>
        <v>2510.8999999999996</v>
      </c>
      <c r="V9">
        <f t="shared" si="4"/>
        <v>2293092</v>
      </c>
      <c r="W9">
        <f t="shared" si="5"/>
        <v>0</v>
      </c>
      <c r="X9">
        <f t="shared" si="6"/>
        <v>0</v>
      </c>
      <c r="Y9">
        <f t="shared" si="7"/>
        <v>23.275000000000002</v>
      </c>
      <c r="Z9">
        <f t="shared" si="7"/>
        <v>7.3500000000000005</v>
      </c>
      <c r="AA9">
        <f t="shared" si="7"/>
        <v>22.400000000000002</v>
      </c>
      <c r="AB9">
        <f t="shared" si="8"/>
        <v>22724</v>
      </c>
    </row>
    <row r="10" spans="1:28" x14ac:dyDescent="0.2">
      <c r="A10">
        <v>2031</v>
      </c>
      <c r="B10" s="1">
        <v>22277</v>
      </c>
      <c r="C10" s="1">
        <v>5764</v>
      </c>
      <c r="D10" s="1">
        <v>5027</v>
      </c>
      <c r="E10" s="1">
        <f>E9+300</f>
        <v>300</v>
      </c>
      <c r="F10" s="1">
        <v>0</v>
      </c>
      <c r="G10">
        <v>4525</v>
      </c>
      <c r="H10">
        <v>1050</v>
      </c>
      <c r="I10">
        <v>4000</v>
      </c>
      <c r="J10" s="1">
        <v>7841</v>
      </c>
      <c r="K10">
        <f t="shared" si="9"/>
        <v>2413</v>
      </c>
      <c r="L10">
        <f t="shared" si="0"/>
        <v>393</v>
      </c>
      <c r="M10">
        <f t="shared" si="0"/>
        <v>752</v>
      </c>
      <c r="N10">
        <f t="shared" si="0"/>
        <v>300</v>
      </c>
      <c r="O10">
        <f t="shared" si="0"/>
        <v>0</v>
      </c>
      <c r="P10">
        <f t="shared" si="0"/>
        <v>1200</v>
      </c>
      <c r="Q10">
        <f t="shared" si="0"/>
        <v>0</v>
      </c>
      <c r="R10">
        <f t="shared" si="1"/>
        <v>800</v>
      </c>
      <c r="S10">
        <f t="shared" si="1"/>
        <v>661</v>
      </c>
      <c r="T10">
        <f t="shared" si="2"/>
        <v>19273.277999999998</v>
      </c>
      <c r="U10">
        <f t="shared" si="3"/>
        <v>2639.6499999999996</v>
      </c>
      <c r="V10">
        <f t="shared" si="4"/>
        <v>2694153</v>
      </c>
      <c r="W10">
        <f t="shared" si="5"/>
        <v>22125</v>
      </c>
      <c r="X10">
        <f t="shared" si="6"/>
        <v>0</v>
      </c>
      <c r="Y10">
        <f t="shared" si="7"/>
        <v>811.67499999999995</v>
      </c>
      <c r="Z10">
        <f t="shared" si="7"/>
        <v>7.3500000000000005</v>
      </c>
      <c r="AA10">
        <f t="shared" si="7"/>
        <v>548</v>
      </c>
      <c r="AB10">
        <f t="shared" si="8"/>
        <v>24683.100000000002</v>
      </c>
    </row>
    <row r="11" spans="1:28" x14ac:dyDescent="0.2">
      <c r="A11">
        <v>2032</v>
      </c>
      <c r="B11" s="1">
        <v>24819</v>
      </c>
      <c r="C11" s="1">
        <v>6169</v>
      </c>
      <c r="D11" s="1">
        <v>5832</v>
      </c>
      <c r="E11" s="1">
        <f>E10+300</f>
        <v>600</v>
      </c>
      <c r="F11" s="1">
        <v>0</v>
      </c>
      <c r="G11">
        <v>4525</v>
      </c>
      <c r="H11">
        <v>1050</v>
      </c>
      <c r="I11">
        <v>4000</v>
      </c>
      <c r="J11" s="1">
        <v>8536</v>
      </c>
      <c r="K11">
        <f t="shared" si="9"/>
        <v>2542</v>
      </c>
      <c r="L11">
        <f t="shared" si="0"/>
        <v>405</v>
      </c>
      <c r="M11">
        <f t="shared" si="0"/>
        <v>805</v>
      </c>
      <c r="N11">
        <f t="shared" si="0"/>
        <v>300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1"/>
        <v>695</v>
      </c>
      <c r="T11">
        <f t="shared" si="2"/>
        <v>20660.315999999999</v>
      </c>
      <c r="U11">
        <f t="shared" si="3"/>
        <v>2777.5</v>
      </c>
      <c r="V11">
        <f t="shared" si="4"/>
        <v>3123357</v>
      </c>
      <c r="W11">
        <f t="shared" si="5"/>
        <v>23250</v>
      </c>
      <c r="X11">
        <f t="shared" si="6"/>
        <v>0</v>
      </c>
      <c r="Y11">
        <f t="shared" si="7"/>
        <v>31.675000000000001</v>
      </c>
      <c r="Z11">
        <f t="shared" si="7"/>
        <v>7.3500000000000005</v>
      </c>
      <c r="AA11">
        <f t="shared" si="7"/>
        <v>28</v>
      </c>
      <c r="AB11">
        <f t="shared" si="8"/>
        <v>26711.100000000002</v>
      </c>
    </row>
    <row r="12" spans="1:28" x14ac:dyDescent="0.2">
      <c r="A12">
        <v>2033</v>
      </c>
      <c r="B12" s="1">
        <v>27473</v>
      </c>
      <c r="C12" s="1">
        <v>6584</v>
      </c>
      <c r="D12" s="1">
        <v>6690</v>
      </c>
      <c r="E12" s="1">
        <f>E11+300</f>
        <v>900</v>
      </c>
      <c r="F12" s="1">
        <v>0</v>
      </c>
      <c r="G12">
        <v>4525</v>
      </c>
      <c r="H12">
        <v>1050</v>
      </c>
      <c r="I12">
        <v>4000</v>
      </c>
      <c r="J12" s="1">
        <v>9258</v>
      </c>
      <c r="K12">
        <f t="shared" si="9"/>
        <v>2654</v>
      </c>
      <c r="L12">
        <f t="shared" si="0"/>
        <v>415</v>
      </c>
      <c r="M12">
        <f t="shared" si="0"/>
        <v>858</v>
      </c>
      <c r="N12">
        <f t="shared" si="0"/>
        <v>300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1"/>
        <v>722</v>
      </c>
      <c r="T12">
        <f t="shared" si="2"/>
        <v>21982.572</v>
      </c>
      <c r="U12">
        <f t="shared" si="3"/>
        <v>2911.75</v>
      </c>
      <c r="V12">
        <f t="shared" si="4"/>
        <v>3580704</v>
      </c>
      <c r="W12">
        <f t="shared" si="5"/>
        <v>24375</v>
      </c>
      <c r="X12">
        <f t="shared" si="6"/>
        <v>0</v>
      </c>
      <c r="Y12">
        <f t="shared" si="7"/>
        <v>31.675000000000001</v>
      </c>
      <c r="Z12">
        <f t="shared" si="7"/>
        <v>7.3500000000000005</v>
      </c>
      <c r="AA12">
        <f t="shared" si="7"/>
        <v>28</v>
      </c>
      <c r="AB12">
        <f t="shared" si="8"/>
        <v>28763.8</v>
      </c>
    </row>
    <row r="13" spans="1:28" x14ac:dyDescent="0.2">
      <c r="A13">
        <v>2034</v>
      </c>
      <c r="B13" s="1">
        <v>30221</v>
      </c>
      <c r="C13" s="1">
        <v>7010</v>
      </c>
      <c r="D13" s="1">
        <v>7601</v>
      </c>
      <c r="E13" s="1">
        <f>E12+300</f>
        <v>1200</v>
      </c>
      <c r="F13" s="1">
        <v>0</v>
      </c>
      <c r="G13">
        <v>4525</v>
      </c>
      <c r="H13">
        <v>1050</v>
      </c>
      <c r="I13">
        <v>4000</v>
      </c>
      <c r="J13" s="1">
        <v>10003</v>
      </c>
      <c r="K13">
        <f t="shared" si="9"/>
        <v>2748</v>
      </c>
      <c r="L13">
        <f t="shared" si="0"/>
        <v>426</v>
      </c>
      <c r="M13">
        <f t="shared" si="0"/>
        <v>911</v>
      </c>
      <c r="N13">
        <f t="shared" si="0"/>
        <v>300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1"/>
        <v>745</v>
      </c>
      <c r="T13">
        <f t="shared" si="2"/>
        <v>23229.743999999999</v>
      </c>
      <c r="U13">
        <f t="shared" si="3"/>
        <v>3051.8</v>
      </c>
      <c r="V13">
        <f t="shared" si="4"/>
        <v>4066194</v>
      </c>
      <c r="W13">
        <f t="shared" si="5"/>
        <v>25500</v>
      </c>
      <c r="X13">
        <f t="shared" si="6"/>
        <v>0</v>
      </c>
      <c r="Y13">
        <f t="shared" si="7"/>
        <v>31.675000000000001</v>
      </c>
      <c r="Z13">
        <f t="shared" si="7"/>
        <v>7.3500000000000005</v>
      </c>
      <c r="AA13">
        <f t="shared" si="7"/>
        <v>28</v>
      </c>
      <c r="AB13">
        <f t="shared" si="8"/>
        <v>30850.3</v>
      </c>
    </row>
    <row r="14" spans="1:28" x14ac:dyDescent="0.2">
      <c r="A14">
        <v>2035</v>
      </c>
      <c r="B14" s="1">
        <v>33047</v>
      </c>
      <c r="C14" s="1">
        <v>7446</v>
      </c>
      <c r="D14" s="1">
        <v>8566</v>
      </c>
      <c r="E14" s="1">
        <f t="shared" ref="E14:E15" si="10">E13+300</f>
        <v>1500</v>
      </c>
      <c r="F14" s="1">
        <v>0</v>
      </c>
      <c r="G14">
        <v>4525</v>
      </c>
      <c r="H14">
        <v>1050</v>
      </c>
      <c r="I14">
        <v>4000</v>
      </c>
      <c r="J14" s="1">
        <v>10764</v>
      </c>
      <c r="K14">
        <f t="shared" si="9"/>
        <v>2826</v>
      </c>
      <c r="L14">
        <f t="shared" si="0"/>
        <v>436</v>
      </c>
      <c r="M14">
        <f t="shared" si="0"/>
        <v>965</v>
      </c>
      <c r="N14">
        <f t="shared" si="0"/>
        <v>300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1"/>
        <v>761</v>
      </c>
      <c r="T14">
        <f t="shared" si="2"/>
        <v>24408.707999999999</v>
      </c>
      <c r="U14">
        <f t="shared" si="3"/>
        <v>3191.3</v>
      </c>
      <c r="V14">
        <f t="shared" si="4"/>
        <v>4580391</v>
      </c>
      <c r="W14">
        <f t="shared" si="5"/>
        <v>26625</v>
      </c>
      <c r="X14">
        <f t="shared" si="6"/>
        <v>0</v>
      </c>
      <c r="Y14">
        <f t="shared" si="7"/>
        <v>31.675000000000001</v>
      </c>
      <c r="Z14">
        <f t="shared" si="7"/>
        <v>7.3500000000000005</v>
      </c>
      <c r="AA14">
        <f t="shared" si="7"/>
        <v>28</v>
      </c>
      <c r="AB14">
        <f t="shared" si="8"/>
        <v>32932.9</v>
      </c>
    </row>
    <row r="15" spans="1:28" x14ac:dyDescent="0.2">
      <c r="A15">
        <v>2036</v>
      </c>
      <c r="B15" s="1">
        <v>35934</v>
      </c>
      <c r="C15" s="1">
        <v>7893</v>
      </c>
      <c r="D15" s="1">
        <v>9583</v>
      </c>
      <c r="E15" s="1">
        <f t="shared" si="10"/>
        <v>1800</v>
      </c>
      <c r="F15" s="1">
        <v>0</v>
      </c>
      <c r="G15">
        <v>4525</v>
      </c>
      <c r="H15">
        <v>1050</v>
      </c>
      <c r="I15">
        <v>4000</v>
      </c>
      <c r="J15" s="1">
        <v>11537</v>
      </c>
      <c r="K15">
        <f t="shared" si="9"/>
        <v>2887</v>
      </c>
      <c r="L15">
        <f t="shared" si="0"/>
        <v>447</v>
      </c>
      <c r="M15">
        <f t="shared" si="0"/>
        <v>1017</v>
      </c>
      <c r="N15">
        <f t="shared" si="0"/>
        <v>300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1"/>
        <v>773</v>
      </c>
      <c r="T15">
        <f t="shared" si="2"/>
        <v>25509.425999999999</v>
      </c>
      <c r="U15">
        <f t="shared" si="3"/>
        <v>3336.6</v>
      </c>
      <c r="V15">
        <f t="shared" si="4"/>
        <v>5122134</v>
      </c>
      <c r="W15">
        <f t="shared" si="5"/>
        <v>27750</v>
      </c>
      <c r="X15">
        <f t="shared" si="6"/>
        <v>0</v>
      </c>
      <c r="Y15">
        <f t="shared" si="7"/>
        <v>31.675000000000001</v>
      </c>
      <c r="Z15">
        <f t="shared" si="7"/>
        <v>7.3500000000000005</v>
      </c>
      <c r="AA15">
        <f t="shared" si="7"/>
        <v>28</v>
      </c>
      <c r="AB15">
        <f t="shared" si="8"/>
        <v>35020.699999999997</v>
      </c>
    </row>
    <row r="16" spans="1:28" x14ac:dyDescent="0.2">
      <c r="A16">
        <v>2037</v>
      </c>
      <c r="B16" s="1">
        <v>38866</v>
      </c>
      <c r="C16" s="1">
        <v>8351</v>
      </c>
      <c r="D16" s="1">
        <v>10654</v>
      </c>
      <c r="E16" s="1">
        <f t="shared" ref="E16" si="11">E15+300</f>
        <v>2100</v>
      </c>
      <c r="F16" s="1">
        <v>0</v>
      </c>
      <c r="G16">
        <v>4525</v>
      </c>
      <c r="H16">
        <v>1050</v>
      </c>
      <c r="I16">
        <v>4000</v>
      </c>
      <c r="J16" s="1">
        <v>12316</v>
      </c>
      <c r="K16">
        <f t="shared" si="9"/>
        <v>2932</v>
      </c>
      <c r="L16">
        <f t="shared" si="0"/>
        <v>458</v>
      </c>
      <c r="M16">
        <f t="shared" si="0"/>
        <v>1071</v>
      </c>
      <c r="N16">
        <f t="shared" si="0"/>
        <v>300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1"/>
        <v>779</v>
      </c>
      <c r="T16">
        <f t="shared" si="2"/>
        <v>26533.224000000002</v>
      </c>
      <c r="U16">
        <f t="shared" si="3"/>
        <v>3484.6499999999996</v>
      </c>
      <c r="V16">
        <f t="shared" si="4"/>
        <v>5692617</v>
      </c>
      <c r="W16">
        <f t="shared" si="5"/>
        <v>28875</v>
      </c>
      <c r="X16">
        <f t="shared" si="6"/>
        <v>0</v>
      </c>
      <c r="Y16">
        <f t="shared" si="7"/>
        <v>31.675000000000001</v>
      </c>
      <c r="Z16">
        <f t="shared" si="7"/>
        <v>7.3500000000000005</v>
      </c>
      <c r="AA16">
        <f t="shared" si="7"/>
        <v>28</v>
      </c>
      <c r="AB16">
        <f t="shared" si="8"/>
        <v>37085.100000000006</v>
      </c>
    </row>
    <row r="17" spans="1:28" x14ac:dyDescent="0.2">
      <c r="A17">
        <v>2038</v>
      </c>
      <c r="B17" s="1">
        <v>41824</v>
      </c>
      <c r="C17" s="1">
        <v>8820</v>
      </c>
      <c r="D17" s="1">
        <v>11777</v>
      </c>
      <c r="E17" s="1">
        <f>E16</f>
        <v>2100</v>
      </c>
      <c r="F17" s="1">
        <v>0</v>
      </c>
      <c r="G17">
        <v>4525</v>
      </c>
      <c r="H17">
        <v>1050</v>
      </c>
      <c r="I17">
        <v>4000</v>
      </c>
      <c r="J17" s="1">
        <v>13096</v>
      </c>
      <c r="K17">
        <f t="shared" si="9"/>
        <v>2958</v>
      </c>
      <c r="L17">
        <f t="shared" si="0"/>
        <v>469</v>
      </c>
      <c r="M17">
        <f t="shared" si="0"/>
        <v>1123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1"/>
        <v>780</v>
      </c>
      <c r="T17">
        <f t="shared" si="2"/>
        <v>27458.435999999998</v>
      </c>
      <c r="U17">
        <f t="shared" si="3"/>
        <v>3635.45</v>
      </c>
      <c r="V17">
        <f t="shared" si="4"/>
        <v>6290646</v>
      </c>
      <c r="W17">
        <f t="shared" si="5"/>
        <v>7875</v>
      </c>
      <c r="X17">
        <f t="shared" si="6"/>
        <v>0</v>
      </c>
      <c r="Y17">
        <f t="shared" si="7"/>
        <v>31.675000000000001</v>
      </c>
      <c r="Z17">
        <f t="shared" si="7"/>
        <v>7.3500000000000005</v>
      </c>
      <c r="AA17">
        <f t="shared" si="7"/>
        <v>28</v>
      </c>
      <c r="AB17">
        <f t="shared" si="8"/>
        <v>39119.599999999999</v>
      </c>
    </row>
    <row r="18" spans="1:28" x14ac:dyDescent="0.2">
      <c r="A18">
        <v>2039</v>
      </c>
      <c r="B18" s="1">
        <v>44793</v>
      </c>
      <c r="C18" s="1">
        <v>9299</v>
      </c>
      <c r="D18" s="1">
        <v>12954</v>
      </c>
      <c r="E18" s="1">
        <f t="shared" ref="E18:E29" si="12">E17</f>
        <v>2100</v>
      </c>
      <c r="F18" s="1">
        <v>0</v>
      </c>
      <c r="G18">
        <v>4525</v>
      </c>
      <c r="H18">
        <v>1050</v>
      </c>
      <c r="I18">
        <v>4000</v>
      </c>
      <c r="J18" s="1">
        <v>13871</v>
      </c>
      <c r="K18">
        <f t="shared" si="9"/>
        <v>2969</v>
      </c>
      <c r="L18">
        <f t="shared" si="0"/>
        <v>479</v>
      </c>
      <c r="M18">
        <f t="shared" si="0"/>
        <v>1177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1"/>
        <v>775</v>
      </c>
      <c r="T18">
        <f t="shared" si="2"/>
        <v>28303.302000000003</v>
      </c>
      <c r="U18">
        <f t="shared" si="3"/>
        <v>3785.7</v>
      </c>
      <c r="V18">
        <f t="shared" si="4"/>
        <v>6917415</v>
      </c>
      <c r="W18">
        <f t="shared" si="5"/>
        <v>7875</v>
      </c>
      <c r="X18">
        <f t="shared" si="6"/>
        <v>0</v>
      </c>
      <c r="Y18">
        <f t="shared" si="7"/>
        <v>31.675000000000001</v>
      </c>
      <c r="Z18">
        <f t="shared" si="7"/>
        <v>7.3500000000000005</v>
      </c>
      <c r="AA18">
        <f t="shared" si="7"/>
        <v>28</v>
      </c>
      <c r="AB18">
        <f t="shared" si="8"/>
        <v>41102.1</v>
      </c>
    </row>
    <row r="19" spans="1:28" x14ac:dyDescent="0.2">
      <c r="A19">
        <v>2040</v>
      </c>
      <c r="B19" s="1">
        <v>47756</v>
      </c>
      <c r="C19" s="1">
        <v>9789</v>
      </c>
      <c r="D19" s="1">
        <v>14184</v>
      </c>
      <c r="E19" s="1">
        <f t="shared" si="12"/>
        <v>2100</v>
      </c>
      <c r="F19" s="1">
        <v>0</v>
      </c>
      <c r="G19">
        <v>4525</v>
      </c>
      <c r="H19">
        <v>1050</v>
      </c>
      <c r="I19">
        <v>4000</v>
      </c>
      <c r="J19" s="1">
        <v>14637</v>
      </c>
      <c r="K19">
        <f t="shared" si="9"/>
        <v>2963</v>
      </c>
      <c r="L19">
        <f t="shared" si="0"/>
        <v>490</v>
      </c>
      <c r="M19">
        <f t="shared" si="0"/>
        <v>1230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1"/>
        <v>0</v>
      </c>
      <c r="S19">
        <f t="shared" si="1"/>
        <v>766</v>
      </c>
      <c r="T19">
        <f t="shared" si="2"/>
        <v>29052.233999999997</v>
      </c>
      <c r="U19">
        <f t="shared" si="3"/>
        <v>3941.75</v>
      </c>
      <c r="V19">
        <f t="shared" si="4"/>
        <v>7572294</v>
      </c>
      <c r="W19">
        <f t="shared" si="5"/>
        <v>7875</v>
      </c>
      <c r="X19">
        <f t="shared" si="6"/>
        <v>0</v>
      </c>
      <c r="Y19">
        <f t="shared" si="7"/>
        <v>31.675000000000001</v>
      </c>
      <c r="Z19">
        <f t="shared" si="7"/>
        <v>7.3500000000000005</v>
      </c>
      <c r="AA19">
        <f t="shared" si="7"/>
        <v>28</v>
      </c>
      <c r="AB19">
        <f t="shared" si="8"/>
        <v>43035.200000000004</v>
      </c>
    </row>
    <row r="20" spans="1:28" x14ac:dyDescent="0.2">
      <c r="A20">
        <v>2041</v>
      </c>
      <c r="B20" s="1">
        <v>50695</v>
      </c>
      <c r="C20" s="1">
        <v>10290</v>
      </c>
      <c r="D20" s="1">
        <v>15467</v>
      </c>
      <c r="E20" s="1">
        <f t="shared" si="12"/>
        <v>2100</v>
      </c>
      <c r="F20" s="1">
        <v>0</v>
      </c>
      <c r="G20">
        <v>6225.0000000000009</v>
      </c>
      <c r="H20">
        <v>1050</v>
      </c>
      <c r="I20">
        <v>4800</v>
      </c>
      <c r="J20" s="1">
        <v>15387</v>
      </c>
      <c r="K20">
        <f t="shared" si="9"/>
        <v>2939</v>
      </c>
      <c r="L20">
        <f t="shared" si="9"/>
        <v>501</v>
      </c>
      <c r="M20">
        <f t="shared" si="9"/>
        <v>1283</v>
      </c>
      <c r="N20">
        <f t="shared" si="9"/>
        <v>0</v>
      </c>
      <c r="O20">
        <f t="shared" si="9"/>
        <v>0</v>
      </c>
      <c r="P20">
        <f t="shared" si="9"/>
        <v>1700.0000000000009</v>
      </c>
      <c r="Q20">
        <f t="shared" si="9"/>
        <v>0</v>
      </c>
      <c r="R20">
        <f t="shared" si="1"/>
        <v>800</v>
      </c>
      <c r="S20">
        <f t="shared" si="1"/>
        <v>750</v>
      </c>
      <c r="T20">
        <f t="shared" si="2"/>
        <v>29694.93</v>
      </c>
      <c r="U20">
        <f t="shared" si="3"/>
        <v>4100.55</v>
      </c>
      <c r="V20">
        <f t="shared" si="4"/>
        <v>8255316</v>
      </c>
      <c r="W20">
        <f t="shared" si="5"/>
        <v>7875</v>
      </c>
      <c r="X20">
        <f t="shared" si="6"/>
        <v>0</v>
      </c>
      <c r="Y20">
        <f t="shared" si="7"/>
        <v>1148.5750000000007</v>
      </c>
      <c r="Z20">
        <f t="shared" si="7"/>
        <v>7.3500000000000005</v>
      </c>
      <c r="AA20">
        <f t="shared" si="7"/>
        <v>553.6</v>
      </c>
      <c r="AB20">
        <f t="shared" si="8"/>
        <v>44881.200000000004</v>
      </c>
    </row>
    <row r="21" spans="1:28" x14ac:dyDescent="0.2">
      <c r="A21">
        <v>2042</v>
      </c>
      <c r="B21" s="1">
        <v>53593</v>
      </c>
      <c r="C21" s="1">
        <v>10801</v>
      </c>
      <c r="D21" s="1">
        <v>16803</v>
      </c>
      <c r="E21" s="1">
        <f t="shared" si="12"/>
        <v>2100</v>
      </c>
      <c r="F21" s="1">
        <v>0</v>
      </c>
      <c r="G21">
        <v>6225.0000000000009</v>
      </c>
      <c r="H21">
        <v>1050</v>
      </c>
      <c r="I21">
        <v>4800</v>
      </c>
      <c r="J21" s="1">
        <v>16117</v>
      </c>
      <c r="K21">
        <f t="shared" si="9"/>
        <v>2898</v>
      </c>
      <c r="L21">
        <f t="shared" si="9"/>
        <v>511</v>
      </c>
      <c r="M21">
        <f t="shared" si="9"/>
        <v>1336</v>
      </c>
      <c r="N21">
        <f t="shared" si="9"/>
        <v>0</v>
      </c>
      <c r="O21">
        <f t="shared" si="9"/>
        <v>0</v>
      </c>
      <c r="P21">
        <f t="shared" si="9"/>
        <v>0</v>
      </c>
      <c r="Q21">
        <f t="shared" si="9"/>
        <v>0</v>
      </c>
      <c r="R21">
        <f t="shared" si="1"/>
        <v>0</v>
      </c>
      <c r="S21">
        <f t="shared" si="1"/>
        <v>730</v>
      </c>
      <c r="T21">
        <f t="shared" si="2"/>
        <v>30232.452000000001</v>
      </c>
      <c r="U21">
        <f t="shared" si="3"/>
        <v>4258.8</v>
      </c>
      <c r="V21">
        <f t="shared" si="4"/>
        <v>8966481</v>
      </c>
      <c r="W21">
        <f t="shared" si="5"/>
        <v>7875</v>
      </c>
      <c r="X21">
        <f t="shared" si="6"/>
        <v>0</v>
      </c>
      <c r="Y21">
        <f t="shared" si="7"/>
        <v>43.57500000000001</v>
      </c>
      <c r="Z21">
        <f t="shared" si="7"/>
        <v>7.3500000000000005</v>
      </c>
      <c r="AA21">
        <f t="shared" si="7"/>
        <v>33.6</v>
      </c>
      <c r="AB21">
        <f t="shared" si="8"/>
        <v>46649.200000000004</v>
      </c>
    </row>
    <row r="22" spans="1:28" x14ac:dyDescent="0.2">
      <c r="A22">
        <v>2043</v>
      </c>
      <c r="B22" s="1">
        <v>56435</v>
      </c>
      <c r="C22" s="1">
        <v>11324</v>
      </c>
      <c r="D22" s="1">
        <v>18192</v>
      </c>
      <c r="E22" s="1">
        <f t="shared" si="12"/>
        <v>2100</v>
      </c>
      <c r="F22" s="1">
        <v>0</v>
      </c>
      <c r="G22">
        <v>6225.0000000000009</v>
      </c>
      <c r="H22">
        <v>1050</v>
      </c>
      <c r="I22">
        <v>4800</v>
      </c>
      <c r="J22" s="1">
        <v>16821</v>
      </c>
      <c r="K22">
        <f t="shared" si="9"/>
        <v>2842</v>
      </c>
      <c r="L22">
        <f t="shared" si="9"/>
        <v>523</v>
      </c>
      <c r="M22">
        <f t="shared" si="9"/>
        <v>1389</v>
      </c>
      <c r="N22">
        <f t="shared" si="9"/>
        <v>0</v>
      </c>
      <c r="O22">
        <f t="shared" si="9"/>
        <v>0</v>
      </c>
      <c r="P22">
        <f t="shared" si="9"/>
        <v>0</v>
      </c>
      <c r="Q22">
        <f t="shared" si="9"/>
        <v>0</v>
      </c>
      <c r="R22">
        <f t="shared" si="1"/>
        <v>0</v>
      </c>
      <c r="S22">
        <f t="shared" si="1"/>
        <v>704</v>
      </c>
      <c r="T22">
        <f t="shared" si="2"/>
        <v>30671.940000000002</v>
      </c>
      <c r="U22">
        <f t="shared" si="3"/>
        <v>4426.1499999999996</v>
      </c>
      <c r="V22">
        <f t="shared" si="4"/>
        <v>9705789</v>
      </c>
      <c r="W22">
        <f t="shared" si="5"/>
        <v>7875</v>
      </c>
      <c r="X22">
        <f t="shared" si="6"/>
        <v>0</v>
      </c>
      <c r="Y22">
        <f t="shared" si="7"/>
        <v>43.57500000000001</v>
      </c>
      <c r="Z22">
        <f t="shared" si="7"/>
        <v>7.3500000000000005</v>
      </c>
      <c r="AA22">
        <f t="shared" si="7"/>
        <v>33.6</v>
      </c>
      <c r="AB22">
        <f t="shared" si="8"/>
        <v>48310.6</v>
      </c>
    </row>
    <row r="23" spans="1:28" x14ac:dyDescent="0.2">
      <c r="A23">
        <v>2044</v>
      </c>
      <c r="B23" s="1">
        <v>59203</v>
      </c>
      <c r="C23" s="1">
        <v>11856</v>
      </c>
      <c r="D23" s="1">
        <v>19634</v>
      </c>
      <c r="E23" s="1">
        <f t="shared" si="12"/>
        <v>2100</v>
      </c>
      <c r="F23" s="1">
        <v>0</v>
      </c>
      <c r="G23">
        <v>6225.0000000000009</v>
      </c>
      <c r="H23">
        <v>1050</v>
      </c>
      <c r="I23">
        <v>4800</v>
      </c>
      <c r="J23" s="1">
        <v>17493</v>
      </c>
      <c r="K23">
        <f t="shared" si="9"/>
        <v>2768</v>
      </c>
      <c r="L23">
        <f t="shared" si="9"/>
        <v>532</v>
      </c>
      <c r="M23">
        <f t="shared" si="9"/>
        <v>1442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1"/>
        <v>0</v>
      </c>
      <c r="S23">
        <f t="shared" si="1"/>
        <v>672</v>
      </c>
      <c r="T23">
        <f t="shared" si="2"/>
        <v>30991.991999999998</v>
      </c>
      <c r="U23">
        <f t="shared" si="3"/>
        <v>4586.6000000000004</v>
      </c>
      <c r="V23">
        <f t="shared" si="4"/>
        <v>10473240</v>
      </c>
      <c r="W23">
        <f t="shared" si="5"/>
        <v>7875</v>
      </c>
      <c r="X23">
        <f t="shared" si="6"/>
        <v>0</v>
      </c>
      <c r="Y23">
        <f t="shared" si="7"/>
        <v>43.57500000000001</v>
      </c>
      <c r="Z23">
        <f t="shared" si="7"/>
        <v>7.3500000000000005</v>
      </c>
      <c r="AA23">
        <f t="shared" si="7"/>
        <v>33.6</v>
      </c>
      <c r="AB23">
        <f t="shared" si="8"/>
        <v>49849.8</v>
      </c>
    </row>
    <row r="24" spans="1:28" x14ac:dyDescent="0.2">
      <c r="A24">
        <v>2045</v>
      </c>
      <c r="B24" s="1">
        <v>61879</v>
      </c>
      <c r="C24" s="1">
        <v>12400</v>
      </c>
      <c r="D24" s="1">
        <v>21129</v>
      </c>
      <c r="E24" s="1">
        <f t="shared" si="12"/>
        <v>2100</v>
      </c>
      <c r="F24" s="1">
        <v>0</v>
      </c>
      <c r="G24">
        <v>6225.0000000000009</v>
      </c>
      <c r="H24">
        <v>1050</v>
      </c>
      <c r="I24">
        <v>4800</v>
      </c>
      <c r="J24" s="1">
        <v>18129</v>
      </c>
      <c r="K24">
        <f t="shared" si="9"/>
        <v>2676</v>
      </c>
      <c r="L24">
        <f t="shared" si="9"/>
        <v>544</v>
      </c>
      <c r="M24">
        <f t="shared" si="9"/>
        <v>1495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1"/>
        <v>0</v>
      </c>
      <c r="S24">
        <f t="shared" si="1"/>
        <v>636</v>
      </c>
      <c r="T24">
        <f t="shared" si="2"/>
        <v>31187.856</v>
      </c>
      <c r="U24">
        <f t="shared" si="3"/>
        <v>4759.2</v>
      </c>
      <c r="V24">
        <f t="shared" si="4"/>
        <v>11268834</v>
      </c>
      <c r="W24">
        <f t="shared" si="5"/>
        <v>7875</v>
      </c>
      <c r="X24">
        <f t="shared" si="6"/>
        <v>0</v>
      </c>
      <c r="Y24">
        <f t="shared" si="7"/>
        <v>43.57500000000001</v>
      </c>
      <c r="Z24">
        <f t="shared" si="7"/>
        <v>7.3500000000000005</v>
      </c>
      <c r="AA24">
        <f t="shared" si="7"/>
        <v>33.6</v>
      </c>
      <c r="AB24">
        <f t="shared" si="8"/>
        <v>51269.4</v>
      </c>
    </row>
    <row r="25" spans="1:28" x14ac:dyDescent="0.2">
      <c r="A25">
        <v>2046</v>
      </c>
      <c r="B25" s="1">
        <v>64448</v>
      </c>
      <c r="C25" s="1">
        <v>12954</v>
      </c>
      <c r="D25" s="1">
        <v>22678</v>
      </c>
      <c r="E25" s="1">
        <f t="shared" si="12"/>
        <v>2100</v>
      </c>
      <c r="F25" s="1">
        <v>0</v>
      </c>
      <c r="G25">
        <v>6225.0000000000009</v>
      </c>
      <c r="H25">
        <v>1050</v>
      </c>
      <c r="I25">
        <v>4800</v>
      </c>
      <c r="J25" s="1">
        <v>18723</v>
      </c>
      <c r="K25">
        <f t="shared" si="9"/>
        <v>2569</v>
      </c>
      <c r="L25">
        <f t="shared" si="9"/>
        <v>554</v>
      </c>
      <c r="M25">
        <f t="shared" si="9"/>
        <v>1549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1"/>
        <v>0</v>
      </c>
      <c r="S25">
        <f t="shared" si="1"/>
        <v>594</v>
      </c>
      <c r="T25">
        <f t="shared" si="2"/>
        <v>31272.222000000002</v>
      </c>
      <c r="U25">
        <f t="shared" si="3"/>
        <v>4928.2</v>
      </c>
      <c r="V25">
        <f t="shared" si="4"/>
        <v>12093135</v>
      </c>
      <c r="W25">
        <f t="shared" si="5"/>
        <v>7875</v>
      </c>
      <c r="X25">
        <f t="shared" si="6"/>
        <v>0</v>
      </c>
      <c r="Y25">
        <f t="shared" si="7"/>
        <v>43.57500000000001</v>
      </c>
      <c r="Z25">
        <f t="shared" si="7"/>
        <v>7.3500000000000005</v>
      </c>
      <c r="AA25">
        <f t="shared" si="7"/>
        <v>33.6</v>
      </c>
      <c r="AB25">
        <f t="shared" si="8"/>
        <v>52540.800000000003</v>
      </c>
    </row>
    <row r="26" spans="1:28" x14ac:dyDescent="0.2">
      <c r="A26">
        <v>2047</v>
      </c>
      <c r="B26" s="1">
        <v>66892</v>
      </c>
      <c r="C26" s="1">
        <v>13519</v>
      </c>
      <c r="D26" s="1">
        <v>24279</v>
      </c>
      <c r="E26" s="1">
        <f t="shared" si="12"/>
        <v>2100</v>
      </c>
      <c r="F26" s="1">
        <v>0</v>
      </c>
      <c r="G26">
        <v>6225.0000000000009</v>
      </c>
      <c r="H26">
        <v>1050</v>
      </c>
      <c r="I26">
        <v>4800</v>
      </c>
      <c r="J26" s="1">
        <v>19270</v>
      </c>
      <c r="K26">
        <f t="shared" si="9"/>
        <v>2444</v>
      </c>
      <c r="L26">
        <f t="shared" si="9"/>
        <v>565</v>
      </c>
      <c r="M26">
        <f t="shared" si="9"/>
        <v>1601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1"/>
        <v>0</v>
      </c>
      <c r="S26">
        <f t="shared" si="1"/>
        <v>547</v>
      </c>
      <c r="T26">
        <f t="shared" si="2"/>
        <v>31223.688000000002</v>
      </c>
      <c r="U26">
        <f t="shared" si="3"/>
        <v>5103</v>
      </c>
      <c r="V26">
        <f t="shared" si="4"/>
        <v>12944982</v>
      </c>
      <c r="W26">
        <f t="shared" si="5"/>
        <v>7875</v>
      </c>
      <c r="X26">
        <f t="shared" si="6"/>
        <v>0</v>
      </c>
      <c r="Y26">
        <f t="shared" si="7"/>
        <v>43.57500000000001</v>
      </c>
      <c r="Z26">
        <f t="shared" si="7"/>
        <v>7.3500000000000005</v>
      </c>
      <c r="AA26">
        <f t="shared" si="7"/>
        <v>33.6</v>
      </c>
      <c r="AB26">
        <f t="shared" si="8"/>
        <v>53657.5</v>
      </c>
    </row>
    <row r="27" spans="1:28" x14ac:dyDescent="0.2">
      <c r="A27">
        <v>2048</v>
      </c>
      <c r="B27" s="1">
        <v>69195</v>
      </c>
      <c r="C27" s="1">
        <v>14095</v>
      </c>
      <c r="D27" s="1">
        <v>25934</v>
      </c>
      <c r="E27" s="1">
        <f t="shared" si="12"/>
        <v>2100</v>
      </c>
      <c r="F27" s="1">
        <v>0</v>
      </c>
      <c r="G27">
        <v>6225.0000000000009</v>
      </c>
      <c r="H27">
        <v>1050</v>
      </c>
      <c r="I27">
        <v>4800</v>
      </c>
      <c r="J27" s="1">
        <v>19764</v>
      </c>
      <c r="K27">
        <f t="shared" si="9"/>
        <v>2303</v>
      </c>
      <c r="L27">
        <f t="shared" si="9"/>
        <v>576</v>
      </c>
      <c r="M27">
        <f t="shared" si="9"/>
        <v>1655</v>
      </c>
      <c r="N27">
        <f t="shared" si="9"/>
        <v>0</v>
      </c>
      <c r="O27">
        <f t="shared" si="9"/>
        <v>0</v>
      </c>
      <c r="P27">
        <f t="shared" si="9"/>
        <v>0</v>
      </c>
      <c r="Q27">
        <f t="shared" si="9"/>
        <v>0</v>
      </c>
      <c r="R27">
        <f t="shared" si="1"/>
        <v>0</v>
      </c>
      <c r="S27">
        <f t="shared" si="1"/>
        <v>494</v>
      </c>
      <c r="T27">
        <f t="shared" si="2"/>
        <v>31049.129999999997</v>
      </c>
      <c r="U27">
        <f t="shared" si="3"/>
        <v>5280.55</v>
      </c>
      <c r="V27">
        <f t="shared" si="4"/>
        <v>13825569</v>
      </c>
      <c r="W27">
        <f t="shared" si="5"/>
        <v>7875</v>
      </c>
      <c r="X27">
        <f t="shared" si="6"/>
        <v>0</v>
      </c>
      <c r="Y27">
        <f t="shared" si="7"/>
        <v>43.57500000000001</v>
      </c>
      <c r="Z27">
        <f t="shared" si="7"/>
        <v>7.3500000000000005</v>
      </c>
      <c r="AA27">
        <f t="shared" si="7"/>
        <v>33.6</v>
      </c>
      <c r="AB27">
        <f t="shared" si="8"/>
        <v>54597.4</v>
      </c>
    </row>
    <row r="28" spans="1:28" x14ac:dyDescent="0.2">
      <c r="A28">
        <v>2049</v>
      </c>
      <c r="B28" s="1">
        <v>71339</v>
      </c>
      <c r="C28" s="1">
        <v>14681</v>
      </c>
      <c r="D28" s="1">
        <v>27641</v>
      </c>
      <c r="E28" s="1">
        <f t="shared" si="12"/>
        <v>2100</v>
      </c>
      <c r="F28" s="1">
        <v>0</v>
      </c>
      <c r="G28">
        <v>6225.0000000000009</v>
      </c>
      <c r="H28">
        <v>1050</v>
      </c>
      <c r="I28">
        <v>4800</v>
      </c>
      <c r="J28" s="1">
        <v>20200</v>
      </c>
      <c r="K28">
        <f t="shared" si="9"/>
        <v>2144</v>
      </c>
      <c r="L28">
        <f t="shared" si="9"/>
        <v>586</v>
      </c>
      <c r="M28">
        <f t="shared" si="9"/>
        <v>1707</v>
      </c>
      <c r="N28">
        <f t="shared" si="9"/>
        <v>0</v>
      </c>
      <c r="O28">
        <f t="shared" si="9"/>
        <v>0</v>
      </c>
      <c r="P28">
        <f t="shared" si="9"/>
        <v>0</v>
      </c>
      <c r="Q28">
        <f t="shared" si="9"/>
        <v>0</v>
      </c>
      <c r="R28">
        <f t="shared" si="1"/>
        <v>0</v>
      </c>
      <c r="S28">
        <f t="shared" si="1"/>
        <v>436</v>
      </c>
      <c r="T28">
        <f t="shared" si="2"/>
        <v>30732.695999999996</v>
      </c>
      <c r="U28">
        <f t="shared" si="3"/>
        <v>5457.55</v>
      </c>
      <c r="V28">
        <f t="shared" si="4"/>
        <v>14733702</v>
      </c>
      <c r="W28">
        <f t="shared" si="5"/>
        <v>7875</v>
      </c>
      <c r="X28">
        <f t="shared" si="6"/>
        <v>0</v>
      </c>
      <c r="Y28">
        <f t="shared" si="7"/>
        <v>43.57500000000001</v>
      </c>
      <c r="Z28">
        <f t="shared" si="7"/>
        <v>7.3500000000000005</v>
      </c>
      <c r="AA28">
        <f t="shared" si="7"/>
        <v>33.6</v>
      </c>
      <c r="AB28">
        <f t="shared" si="8"/>
        <v>55354</v>
      </c>
    </row>
    <row r="29" spans="1:28" x14ac:dyDescent="0.2">
      <c r="A29">
        <v>2050</v>
      </c>
      <c r="B29" s="1">
        <v>73308</v>
      </c>
      <c r="C29" s="1">
        <v>15278</v>
      </c>
      <c r="D29" s="1">
        <v>29402</v>
      </c>
      <c r="E29" s="1">
        <f t="shared" si="12"/>
        <v>2100</v>
      </c>
      <c r="F29" s="1">
        <v>0</v>
      </c>
      <c r="G29">
        <v>6225</v>
      </c>
      <c r="H29">
        <v>1050</v>
      </c>
      <c r="I29">
        <v>4800.0000000000009</v>
      </c>
      <c r="J29" s="1">
        <v>20572</v>
      </c>
      <c r="K29">
        <f t="shared" si="9"/>
        <v>1969</v>
      </c>
      <c r="L29">
        <f t="shared" si="9"/>
        <v>597</v>
      </c>
      <c r="M29">
        <f t="shared" si="9"/>
        <v>1761</v>
      </c>
      <c r="N29">
        <f t="shared" si="9"/>
        <v>0</v>
      </c>
      <c r="O29">
        <f t="shared" si="9"/>
        <v>0</v>
      </c>
      <c r="P29">
        <f t="shared" si="9"/>
        <v>0</v>
      </c>
      <c r="Q29">
        <f t="shared" si="9"/>
        <v>0</v>
      </c>
      <c r="R29">
        <f t="shared" si="1"/>
        <v>0</v>
      </c>
      <c r="S29">
        <f t="shared" si="1"/>
        <v>372</v>
      </c>
      <c r="T29">
        <f t="shared" si="2"/>
        <v>30281.262000000002</v>
      </c>
      <c r="U29">
        <f t="shared" si="3"/>
        <v>5640.35</v>
      </c>
      <c r="V29">
        <f t="shared" si="4"/>
        <v>15670575</v>
      </c>
      <c r="W29">
        <f t="shared" si="5"/>
        <v>7875</v>
      </c>
      <c r="X29">
        <f t="shared" si="6"/>
        <v>0</v>
      </c>
      <c r="Y29">
        <f t="shared" si="7"/>
        <v>43.575000000000003</v>
      </c>
      <c r="Z29">
        <f t="shared" si="7"/>
        <v>7.3500000000000005</v>
      </c>
      <c r="AA29">
        <f t="shared" si="7"/>
        <v>33.600000000000009</v>
      </c>
      <c r="AB29">
        <f t="shared" si="8"/>
        <v>55905.200000000004</v>
      </c>
    </row>
    <row r="30" spans="1:28" x14ac:dyDescent="0.2">
      <c r="E30" s="1"/>
      <c r="S30" s="4" t="s">
        <v>16</v>
      </c>
      <c r="T30" s="4">
        <f>SUM(T3:T29)</f>
        <v>639684.39</v>
      </c>
      <c r="U30" s="4">
        <f t="shared" ref="U30:AA30" si="13">SUM(U3:U29)</f>
        <v>95299.75</v>
      </c>
      <c r="V30" s="4">
        <f t="shared" si="13"/>
        <v>176772384</v>
      </c>
      <c r="W30" s="4">
        <f t="shared" si="13"/>
        <v>280875</v>
      </c>
      <c r="X30" s="4">
        <f t="shared" si="13"/>
        <v>0</v>
      </c>
      <c r="Y30" s="4">
        <f t="shared" si="13"/>
        <v>3563.6249999999982</v>
      </c>
      <c r="Z30" s="4">
        <f t="shared" si="13"/>
        <v>198.4499999999999</v>
      </c>
      <c r="AA30" s="4">
        <f t="shared" si="13"/>
        <v>1812.7999999999993</v>
      </c>
      <c r="AB30" s="4">
        <f>SUM(AB3:AB29)</f>
        <v>972770.5</v>
      </c>
    </row>
    <row r="31" spans="1:28" x14ac:dyDescent="0.2">
      <c r="S31" s="4" t="s">
        <v>17</v>
      </c>
      <c r="T31" s="4">
        <f>ROUND(SUM(T30:AB30)/1000000,2)</f>
        <v>178.77</v>
      </c>
    </row>
  </sheetData>
  <mergeCells count="2">
    <mergeCell ref="K1:S1"/>
    <mergeCell ref="T1:A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42E0-764E-CC4E-A295-5A3FBF6FEFB1}">
  <dimension ref="A1:AB31"/>
  <sheetViews>
    <sheetView topLeftCell="K1" workbookViewId="0">
      <selection activeCell="T31" sqref="T31"/>
    </sheetView>
  </sheetViews>
  <sheetFormatPr baseColWidth="10" defaultRowHeight="16" x14ac:dyDescent="0.2"/>
  <cols>
    <col min="8" max="8" width="12.83203125" customWidth="1"/>
    <col min="9" max="9" width="17.83203125" customWidth="1"/>
    <col min="10" max="10" width="18" customWidth="1"/>
  </cols>
  <sheetData>
    <row r="1" spans="1:28" x14ac:dyDescent="0.2">
      <c r="K1" s="3" t="s">
        <v>13</v>
      </c>
      <c r="L1" s="3"/>
      <c r="M1" s="3"/>
      <c r="N1" s="3"/>
      <c r="O1" s="3"/>
      <c r="P1" s="3"/>
      <c r="Q1" s="3"/>
      <c r="R1" s="3"/>
      <c r="S1" s="3"/>
      <c r="T1" s="3" t="s">
        <v>15</v>
      </c>
      <c r="U1" s="3"/>
      <c r="V1" s="3"/>
      <c r="W1" s="3"/>
      <c r="X1" s="3"/>
      <c r="Y1" s="3"/>
      <c r="Z1" s="3"/>
      <c r="AA1" s="3"/>
      <c r="AB1" s="3"/>
    </row>
    <row r="2" spans="1:28" x14ac:dyDescent="0.2">
      <c r="A2" t="s">
        <v>0</v>
      </c>
      <c r="B2" s="1" t="s">
        <v>6</v>
      </c>
      <c r="C2" s="1" t="s">
        <v>5</v>
      </c>
      <c r="D2" s="1" t="s">
        <v>2</v>
      </c>
      <c r="E2" s="1" t="s">
        <v>7</v>
      </c>
      <c r="F2" s="1" t="s">
        <v>12</v>
      </c>
      <c r="G2" s="1" t="s">
        <v>8</v>
      </c>
      <c r="H2" s="1" t="s">
        <v>10</v>
      </c>
      <c r="I2" s="1" t="s">
        <v>9</v>
      </c>
      <c r="J2" s="1" t="s">
        <v>11</v>
      </c>
      <c r="K2" s="1" t="s">
        <v>6</v>
      </c>
      <c r="L2" s="1" t="s">
        <v>5</v>
      </c>
      <c r="M2" s="1" t="s">
        <v>2</v>
      </c>
      <c r="N2" s="1" t="s">
        <v>7</v>
      </c>
      <c r="O2" s="1" t="s">
        <v>12</v>
      </c>
      <c r="P2" s="1" t="s">
        <v>8</v>
      </c>
      <c r="Q2" s="1" t="s">
        <v>10</v>
      </c>
      <c r="R2" s="1" t="s">
        <v>9</v>
      </c>
      <c r="S2" s="1" t="s">
        <v>11</v>
      </c>
      <c r="T2" s="1" t="s">
        <v>6</v>
      </c>
      <c r="U2" s="1" t="s">
        <v>5</v>
      </c>
      <c r="V2" s="1" t="s">
        <v>2</v>
      </c>
      <c r="W2" s="1" t="s">
        <v>7</v>
      </c>
      <c r="X2" s="1" t="s">
        <v>12</v>
      </c>
      <c r="Y2" s="1" t="s">
        <v>8</v>
      </c>
      <c r="Z2" s="1" t="s">
        <v>10</v>
      </c>
      <c r="AA2" s="1" t="s">
        <v>9</v>
      </c>
      <c r="AB2" s="1" t="s">
        <v>11</v>
      </c>
    </row>
    <row r="3" spans="1:28" x14ac:dyDescent="0.2">
      <c r="A3">
        <v>2024</v>
      </c>
      <c r="B3" s="1">
        <v>9027</v>
      </c>
      <c r="C3" s="1">
        <v>3233</v>
      </c>
      <c r="D3" s="1">
        <v>974</v>
      </c>
      <c r="E3" s="1">
        <v>0</v>
      </c>
      <c r="F3" s="1">
        <v>0</v>
      </c>
      <c r="G3">
        <v>2125</v>
      </c>
      <c r="H3">
        <v>1050</v>
      </c>
      <c r="I3">
        <v>3200</v>
      </c>
      <c r="J3" s="1">
        <v>4199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f>K3*5.55+B3*0.264</f>
        <v>2383.1280000000002</v>
      </c>
      <c r="U3">
        <f>L3*3.05+C3*0.25</f>
        <v>808.25</v>
      </c>
      <c r="V3">
        <f>M3*33+D3*531</f>
        <v>517194</v>
      </c>
      <c r="W3">
        <f>N3*70+E3*3.75</f>
        <v>0</v>
      </c>
      <c r="X3">
        <f>O3*2.36+F3*0.13</f>
        <v>0</v>
      </c>
      <c r="Y3">
        <f>P3*0.65+G3*0.007</f>
        <v>14.875</v>
      </c>
      <c r="Z3">
        <f>Q3*0.65+H3*0.007</f>
        <v>7.3500000000000005</v>
      </c>
      <c r="AA3">
        <f>R3*0.65+I3*0.007</f>
        <v>22.400000000000002</v>
      </c>
      <c r="AB3">
        <f>S3*6.5+J3*2.6</f>
        <v>10917.4</v>
      </c>
    </row>
    <row r="4" spans="1:28" x14ac:dyDescent="0.2">
      <c r="A4">
        <v>2025</v>
      </c>
      <c r="B4">
        <v>9361</v>
      </c>
      <c r="C4">
        <v>3353</v>
      </c>
      <c r="D4">
        <v>1010</v>
      </c>
      <c r="E4" s="1">
        <v>0</v>
      </c>
      <c r="F4" s="1">
        <v>0</v>
      </c>
      <c r="G4">
        <v>2125</v>
      </c>
      <c r="H4">
        <v>1050</v>
      </c>
      <c r="I4">
        <v>3200</v>
      </c>
      <c r="J4" s="1">
        <v>4551</v>
      </c>
      <c r="K4">
        <f>B4-B3</f>
        <v>334</v>
      </c>
      <c r="L4">
        <f t="shared" ref="L4:Q19" si="0">C4-C3</f>
        <v>120</v>
      </c>
      <c r="M4">
        <f t="shared" si="0"/>
        <v>36</v>
      </c>
      <c r="N4">
        <f t="shared" si="0"/>
        <v>0</v>
      </c>
      <c r="O4">
        <f t="shared" si="0"/>
        <v>0</v>
      </c>
      <c r="P4">
        <f t="shared" si="0"/>
        <v>0</v>
      </c>
      <c r="Q4">
        <f>H4-H3</f>
        <v>0</v>
      </c>
      <c r="R4">
        <f t="shared" ref="R4:S29" si="1">I4-I3</f>
        <v>0</v>
      </c>
      <c r="S4">
        <f t="shared" si="1"/>
        <v>352</v>
      </c>
      <c r="T4">
        <f t="shared" ref="T4:T29" si="2">K4*5.55+B4*0.264</f>
        <v>4325.0039999999999</v>
      </c>
      <c r="U4">
        <f t="shared" ref="U4:U29" si="3">L4*3.05+C4*0.25</f>
        <v>1204.25</v>
      </c>
      <c r="V4">
        <f t="shared" ref="V4:V29" si="4">M4*33+D4*531</f>
        <v>537498</v>
      </c>
      <c r="W4">
        <f t="shared" ref="W4:W29" si="5">N4*70+E4*3.75</f>
        <v>0</v>
      </c>
      <c r="X4">
        <f t="shared" ref="X4:X29" si="6">O4*2.36+F4*0.13</f>
        <v>0</v>
      </c>
      <c r="Y4">
        <f t="shared" ref="Y4:AA29" si="7">P4*0.65+G4*0.007</f>
        <v>14.875</v>
      </c>
      <c r="Z4">
        <f t="shared" si="7"/>
        <v>7.3500000000000005</v>
      </c>
      <c r="AA4">
        <f t="shared" si="7"/>
        <v>22.400000000000002</v>
      </c>
      <c r="AB4">
        <f t="shared" ref="AB4:AB29" si="8">S4*6.5+J4*2.6</f>
        <v>14120.6</v>
      </c>
    </row>
    <row r="5" spans="1:28" x14ac:dyDescent="0.2">
      <c r="A5">
        <v>2026</v>
      </c>
      <c r="B5">
        <v>9707</v>
      </c>
      <c r="C5">
        <v>3477</v>
      </c>
      <c r="D5">
        <v>1047</v>
      </c>
      <c r="E5" s="1">
        <v>0</v>
      </c>
      <c r="F5" s="1">
        <v>0</v>
      </c>
      <c r="G5">
        <v>3325</v>
      </c>
      <c r="H5">
        <v>1050</v>
      </c>
      <c r="I5">
        <v>3200</v>
      </c>
      <c r="J5" s="1">
        <v>4968</v>
      </c>
      <c r="K5">
        <f t="shared" ref="K5:Q29" si="9">B5-B4</f>
        <v>346</v>
      </c>
      <c r="L5">
        <f t="shared" si="0"/>
        <v>124</v>
      </c>
      <c r="M5">
        <f t="shared" si="0"/>
        <v>37</v>
      </c>
      <c r="N5">
        <f t="shared" si="0"/>
        <v>0</v>
      </c>
      <c r="O5">
        <f t="shared" si="0"/>
        <v>0</v>
      </c>
      <c r="P5">
        <f t="shared" si="0"/>
        <v>1200</v>
      </c>
      <c r="Q5">
        <f t="shared" si="0"/>
        <v>0</v>
      </c>
      <c r="R5">
        <f t="shared" si="1"/>
        <v>0</v>
      </c>
      <c r="S5">
        <f t="shared" si="1"/>
        <v>417</v>
      </c>
      <c r="T5">
        <f t="shared" si="2"/>
        <v>4482.9480000000003</v>
      </c>
      <c r="U5">
        <f t="shared" si="3"/>
        <v>1247.45</v>
      </c>
      <c r="V5">
        <f t="shared" si="4"/>
        <v>557178</v>
      </c>
      <c r="W5">
        <f t="shared" si="5"/>
        <v>0</v>
      </c>
      <c r="X5">
        <f t="shared" si="6"/>
        <v>0</v>
      </c>
      <c r="Y5">
        <f t="shared" si="7"/>
        <v>803.27499999999998</v>
      </c>
      <c r="Z5">
        <f t="shared" si="7"/>
        <v>7.3500000000000005</v>
      </c>
      <c r="AA5">
        <f t="shared" si="7"/>
        <v>22.400000000000002</v>
      </c>
      <c r="AB5">
        <f t="shared" si="8"/>
        <v>15627.300000000001</v>
      </c>
    </row>
    <row r="6" spans="1:28" x14ac:dyDescent="0.2">
      <c r="A6">
        <v>2027</v>
      </c>
      <c r="B6">
        <v>10066</v>
      </c>
      <c r="C6">
        <v>3606</v>
      </c>
      <c r="D6">
        <v>1086</v>
      </c>
      <c r="E6" s="1">
        <v>0</v>
      </c>
      <c r="F6" s="1">
        <v>0</v>
      </c>
      <c r="G6">
        <v>3325</v>
      </c>
      <c r="H6">
        <v>1050</v>
      </c>
      <c r="I6">
        <v>3200</v>
      </c>
      <c r="J6" s="1">
        <v>5445</v>
      </c>
      <c r="K6">
        <f t="shared" si="9"/>
        <v>359</v>
      </c>
      <c r="L6">
        <f t="shared" si="0"/>
        <v>129</v>
      </c>
      <c r="M6">
        <f t="shared" si="0"/>
        <v>39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1"/>
        <v>477</v>
      </c>
      <c r="T6">
        <f t="shared" si="2"/>
        <v>4649.8739999999998</v>
      </c>
      <c r="U6">
        <f t="shared" si="3"/>
        <v>1294.95</v>
      </c>
      <c r="V6">
        <f t="shared" si="4"/>
        <v>577953</v>
      </c>
      <c r="W6">
        <f t="shared" si="5"/>
        <v>0</v>
      </c>
      <c r="X6">
        <f t="shared" si="6"/>
        <v>0</v>
      </c>
      <c r="Y6">
        <f t="shared" si="7"/>
        <v>23.275000000000002</v>
      </c>
      <c r="Z6">
        <f t="shared" si="7"/>
        <v>7.3500000000000005</v>
      </c>
      <c r="AA6">
        <f t="shared" si="7"/>
        <v>22.400000000000002</v>
      </c>
      <c r="AB6">
        <f t="shared" si="8"/>
        <v>17257.5</v>
      </c>
    </row>
    <row r="7" spans="1:28" x14ac:dyDescent="0.2">
      <c r="A7">
        <v>2028</v>
      </c>
      <c r="B7">
        <v>10438</v>
      </c>
      <c r="C7">
        <v>3739</v>
      </c>
      <c r="D7">
        <v>1126</v>
      </c>
      <c r="E7" s="1">
        <v>0</v>
      </c>
      <c r="F7" s="1">
        <v>0</v>
      </c>
      <c r="G7">
        <v>3325</v>
      </c>
      <c r="H7">
        <v>1050</v>
      </c>
      <c r="I7">
        <v>3200</v>
      </c>
      <c r="J7" s="1">
        <v>5976</v>
      </c>
      <c r="K7">
        <f t="shared" si="9"/>
        <v>372</v>
      </c>
      <c r="L7">
        <f t="shared" si="0"/>
        <v>133</v>
      </c>
      <c r="M7">
        <f t="shared" si="0"/>
        <v>40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1"/>
        <v>531</v>
      </c>
      <c r="T7">
        <f t="shared" si="2"/>
        <v>4820.232</v>
      </c>
      <c r="U7">
        <f t="shared" si="3"/>
        <v>1340.4</v>
      </c>
      <c r="V7">
        <f t="shared" si="4"/>
        <v>599226</v>
      </c>
      <c r="W7">
        <f t="shared" si="5"/>
        <v>0</v>
      </c>
      <c r="X7">
        <f t="shared" si="6"/>
        <v>0</v>
      </c>
      <c r="Y7">
        <f t="shared" si="7"/>
        <v>23.275000000000002</v>
      </c>
      <c r="Z7">
        <f t="shared" si="7"/>
        <v>7.3500000000000005</v>
      </c>
      <c r="AA7">
        <f t="shared" si="7"/>
        <v>22.400000000000002</v>
      </c>
      <c r="AB7">
        <f t="shared" si="8"/>
        <v>18989.099999999999</v>
      </c>
    </row>
    <row r="8" spans="1:28" x14ac:dyDescent="0.2">
      <c r="A8">
        <v>2029</v>
      </c>
      <c r="B8">
        <v>10824</v>
      </c>
      <c r="C8">
        <v>3877</v>
      </c>
      <c r="D8">
        <v>1168</v>
      </c>
      <c r="E8" s="1">
        <v>0</v>
      </c>
      <c r="F8" s="1">
        <v>0</v>
      </c>
      <c r="G8">
        <v>3325</v>
      </c>
      <c r="H8">
        <v>1050</v>
      </c>
      <c r="I8">
        <v>3200</v>
      </c>
      <c r="J8" s="1">
        <v>6556</v>
      </c>
      <c r="K8">
        <f t="shared" si="9"/>
        <v>386</v>
      </c>
      <c r="L8">
        <f t="shared" si="0"/>
        <v>138</v>
      </c>
      <c r="M8">
        <f t="shared" si="0"/>
        <v>42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580</v>
      </c>
      <c r="T8">
        <f t="shared" si="2"/>
        <v>4999.8359999999993</v>
      </c>
      <c r="U8">
        <f t="shared" si="3"/>
        <v>1390.15</v>
      </c>
      <c r="V8">
        <f t="shared" si="4"/>
        <v>621594</v>
      </c>
      <c r="W8">
        <f t="shared" si="5"/>
        <v>0</v>
      </c>
      <c r="X8">
        <f t="shared" si="6"/>
        <v>0</v>
      </c>
      <c r="Y8">
        <f t="shared" si="7"/>
        <v>23.275000000000002</v>
      </c>
      <c r="Z8">
        <f t="shared" si="7"/>
        <v>7.3500000000000005</v>
      </c>
      <c r="AA8">
        <f t="shared" si="7"/>
        <v>22.400000000000002</v>
      </c>
      <c r="AB8">
        <f t="shared" si="8"/>
        <v>20815.600000000002</v>
      </c>
    </row>
    <row r="9" spans="1:28" x14ac:dyDescent="0.2">
      <c r="A9">
        <v>2030</v>
      </c>
      <c r="B9">
        <v>11224</v>
      </c>
      <c r="C9">
        <v>4020</v>
      </c>
      <c r="D9">
        <v>1211</v>
      </c>
      <c r="E9" s="1">
        <v>0</v>
      </c>
      <c r="F9" s="2">
        <v>0</v>
      </c>
      <c r="G9">
        <v>3325</v>
      </c>
      <c r="H9">
        <v>1050</v>
      </c>
      <c r="I9">
        <v>3200</v>
      </c>
      <c r="J9" s="1">
        <v>7180</v>
      </c>
      <c r="K9">
        <f t="shared" si="9"/>
        <v>400</v>
      </c>
      <c r="L9">
        <f t="shared" si="0"/>
        <v>143</v>
      </c>
      <c r="M9">
        <f t="shared" si="0"/>
        <v>43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624</v>
      </c>
      <c r="T9">
        <f t="shared" si="2"/>
        <v>5183.1360000000004</v>
      </c>
      <c r="U9">
        <f t="shared" si="3"/>
        <v>1441.15</v>
      </c>
      <c r="V9">
        <f t="shared" si="4"/>
        <v>644460</v>
      </c>
      <c r="W9">
        <f t="shared" si="5"/>
        <v>0</v>
      </c>
      <c r="X9">
        <f t="shared" si="6"/>
        <v>0</v>
      </c>
      <c r="Y9">
        <f t="shared" si="7"/>
        <v>23.275000000000002</v>
      </c>
      <c r="Z9">
        <f t="shared" si="7"/>
        <v>7.3500000000000005</v>
      </c>
      <c r="AA9">
        <f t="shared" si="7"/>
        <v>22.400000000000002</v>
      </c>
      <c r="AB9">
        <f t="shared" si="8"/>
        <v>22724</v>
      </c>
    </row>
    <row r="10" spans="1:28" x14ac:dyDescent="0.2">
      <c r="A10">
        <v>2031</v>
      </c>
      <c r="B10">
        <v>11639</v>
      </c>
      <c r="C10">
        <v>4169</v>
      </c>
      <c r="D10">
        <v>1256</v>
      </c>
      <c r="E10" s="1">
        <v>0</v>
      </c>
      <c r="F10" s="1">
        <v>0</v>
      </c>
      <c r="G10">
        <v>4525</v>
      </c>
      <c r="H10">
        <v>1050</v>
      </c>
      <c r="I10">
        <v>4000</v>
      </c>
      <c r="J10" s="1">
        <v>7841</v>
      </c>
      <c r="K10">
        <f t="shared" si="9"/>
        <v>415</v>
      </c>
      <c r="L10">
        <f t="shared" si="0"/>
        <v>149</v>
      </c>
      <c r="M10">
        <f t="shared" si="0"/>
        <v>45</v>
      </c>
      <c r="N10">
        <f t="shared" si="0"/>
        <v>0</v>
      </c>
      <c r="O10">
        <f t="shared" si="0"/>
        <v>0</v>
      </c>
      <c r="P10">
        <f t="shared" si="0"/>
        <v>1200</v>
      </c>
      <c r="Q10">
        <f t="shared" si="0"/>
        <v>0</v>
      </c>
      <c r="R10">
        <f t="shared" si="1"/>
        <v>800</v>
      </c>
      <c r="S10">
        <f t="shared" si="1"/>
        <v>661</v>
      </c>
      <c r="T10">
        <f t="shared" si="2"/>
        <v>5375.9459999999999</v>
      </c>
      <c r="U10">
        <f t="shared" si="3"/>
        <v>1496.7</v>
      </c>
      <c r="V10">
        <f t="shared" si="4"/>
        <v>668421</v>
      </c>
      <c r="W10">
        <f t="shared" si="5"/>
        <v>0</v>
      </c>
      <c r="X10">
        <f t="shared" si="6"/>
        <v>0</v>
      </c>
      <c r="Y10">
        <f t="shared" si="7"/>
        <v>811.67499999999995</v>
      </c>
      <c r="Z10">
        <f t="shared" si="7"/>
        <v>7.3500000000000005</v>
      </c>
      <c r="AA10">
        <f t="shared" si="7"/>
        <v>548</v>
      </c>
      <c r="AB10">
        <f t="shared" si="8"/>
        <v>24683.100000000002</v>
      </c>
    </row>
    <row r="11" spans="1:28" x14ac:dyDescent="0.2">
      <c r="A11">
        <v>2032</v>
      </c>
      <c r="B11">
        <v>12070</v>
      </c>
      <c r="C11">
        <v>4323</v>
      </c>
      <c r="D11">
        <v>1302</v>
      </c>
      <c r="E11" s="1">
        <v>0</v>
      </c>
      <c r="F11" s="2">
        <v>0</v>
      </c>
      <c r="G11">
        <v>4525</v>
      </c>
      <c r="H11">
        <v>1050</v>
      </c>
      <c r="I11">
        <v>4000</v>
      </c>
      <c r="J11" s="1">
        <v>8536</v>
      </c>
      <c r="K11">
        <f t="shared" si="9"/>
        <v>431</v>
      </c>
      <c r="L11">
        <f t="shared" si="0"/>
        <v>154</v>
      </c>
      <c r="M11">
        <f t="shared" si="0"/>
        <v>46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1"/>
        <v>695</v>
      </c>
      <c r="T11">
        <f t="shared" si="2"/>
        <v>5578.53</v>
      </c>
      <c r="U11">
        <f t="shared" si="3"/>
        <v>1550.45</v>
      </c>
      <c r="V11">
        <f t="shared" si="4"/>
        <v>692880</v>
      </c>
      <c r="W11">
        <f t="shared" si="5"/>
        <v>0</v>
      </c>
      <c r="X11">
        <f t="shared" si="6"/>
        <v>0</v>
      </c>
      <c r="Y11">
        <f t="shared" si="7"/>
        <v>31.675000000000001</v>
      </c>
      <c r="Z11">
        <f t="shared" si="7"/>
        <v>7.3500000000000005</v>
      </c>
      <c r="AA11">
        <f t="shared" si="7"/>
        <v>28</v>
      </c>
      <c r="AB11">
        <f t="shared" si="8"/>
        <v>26711.100000000002</v>
      </c>
    </row>
    <row r="12" spans="1:28" x14ac:dyDescent="0.2">
      <c r="A12">
        <v>2033</v>
      </c>
      <c r="B12">
        <v>12517</v>
      </c>
      <c r="C12">
        <v>4483</v>
      </c>
      <c r="D12">
        <v>1350</v>
      </c>
      <c r="E12" s="1">
        <v>0</v>
      </c>
      <c r="F12">
        <v>1131</v>
      </c>
      <c r="G12">
        <v>4525</v>
      </c>
      <c r="H12">
        <v>1050</v>
      </c>
      <c r="I12">
        <v>4000</v>
      </c>
      <c r="J12" s="1">
        <v>9258</v>
      </c>
      <c r="K12">
        <f t="shared" si="9"/>
        <v>447</v>
      </c>
      <c r="L12">
        <f t="shared" si="0"/>
        <v>160</v>
      </c>
      <c r="M12">
        <f t="shared" si="0"/>
        <v>48</v>
      </c>
      <c r="N12">
        <f t="shared" si="0"/>
        <v>0</v>
      </c>
      <c r="O12">
        <f t="shared" si="0"/>
        <v>1131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1"/>
        <v>722</v>
      </c>
      <c r="T12">
        <f t="shared" si="2"/>
        <v>5785.3379999999997</v>
      </c>
      <c r="U12">
        <f t="shared" si="3"/>
        <v>1608.75</v>
      </c>
      <c r="V12">
        <f t="shared" si="4"/>
        <v>718434</v>
      </c>
      <c r="W12">
        <f t="shared" si="5"/>
        <v>0</v>
      </c>
      <c r="X12">
        <f t="shared" si="6"/>
        <v>2816.19</v>
      </c>
      <c r="Y12">
        <f t="shared" si="7"/>
        <v>31.675000000000001</v>
      </c>
      <c r="Z12">
        <f t="shared" si="7"/>
        <v>7.3500000000000005</v>
      </c>
      <c r="AA12">
        <f t="shared" si="7"/>
        <v>28</v>
      </c>
      <c r="AB12">
        <f t="shared" si="8"/>
        <v>28763.8</v>
      </c>
    </row>
    <row r="13" spans="1:28" x14ac:dyDescent="0.2">
      <c r="A13">
        <v>2034</v>
      </c>
      <c r="B13">
        <v>12980</v>
      </c>
      <c r="C13">
        <v>4649</v>
      </c>
      <c r="D13">
        <v>1400</v>
      </c>
      <c r="E13" s="1">
        <v>0</v>
      </c>
      <c r="F13">
        <v>2262</v>
      </c>
      <c r="G13">
        <v>4525</v>
      </c>
      <c r="H13">
        <v>1050</v>
      </c>
      <c r="I13">
        <v>4000</v>
      </c>
      <c r="J13" s="1">
        <v>10003</v>
      </c>
      <c r="K13">
        <f t="shared" si="9"/>
        <v>463</v>
      </c>
      <c r="L13">
        <f t="shared" si="0"/>
        <v>166</v>
      </c>
      <c r="M13">
        <f t="shared" si="0"/>
        <v>50</v>
      </c>
      <c r="N13">
        <f t="shared" si="0"/>
        <v>0</v>
      </c>
      <c r="O13">
        <f t="shared" si="0"/>
        <v>1131</v>
      </c>
      <c r="P13">
        <f t="shared" si="0"/>
        <v>0</v>
      </c>
      <c r="Q13">
        <f t="shared" si="0"/>
        <v>0</v>
      </c>
      <c r="R13">
        <f t="shared" si="1"/>
        <v>0</v>
      </c>
      <c r="S13">
        <f t="shared" si="1"/>
        <v>745</v>
      </c>
      <c r="T13">
        <f t="shared" si="2"/>
        <v>5996.3700000000008</v>
      </c>
      <c r="U13">
        <f t="shared" si="3"/>
        <v>1668.55</v>
      </c>
      <c r="V13">
        <f t="shared" si="4"/>
        <v>745050</v>
      </c>
      <c r="W13">
        <f t="shared" si="5"/>
        <v>0</v>
      </c>
      <c r="X13">
        <f t="shared" si="6"/>
        <v>2963.22</v>
      </c>
      <c r="Y13">
        <f t="shared" si="7"/>
        <v>31.675000000000001</v>
      </c>
      <c r="Z13">
        <f t="shared" si="7"/>
        <v>7.3500000000000005</v>
      </c>
      <c r="AA13">
        <f t="shared" si="7"/>
        <v>28</v>
      </c>
      <c r="AB13">
        <f t="shared" si="8"/>
        <v>30850.3</v>
      </c>
    </row>
    <row r="14" spans="1:28" x14ac:dyDescent="0.2">
      <c r="A14">
        <v>2035</v>
      </c>
      <c r="B14">
        <v>13460</v>
      </c>
      <c r="C14">
        <v>4821</v>
      </c>
      <c r="D14">
        <v>1452</v>
      </c>
      <c r="E14" s="1">
        <v>0</v>
      </c>
      <c r="F14">
        <v>3393</v>
      </c>
      <c r="G14">
        <v>4525</v>
      </c>
      <c r="H14">
        <v>1050</v>
      </c>
      <c r="I14">
        <v>4000</v>
      </c>
      <c r="J14" s="1">
        <v>10764</v>
      </c>
      <c r="K14">
        <f t="shared" si="9"/>
        <v>480</v>
      </c>
      <c r="L14">
        <f t="shared" si="0"/>
        <v>172</v>
      </c>
      <c r="M14">
        <f t="shared" si="0"/>
        <v>52</v>
      </c>
      <c r="N14">
        <f t="shared" si="0"/>
        <v>0</v>
      </c>
      <c r="O14">
        <f t="shared" si="0"/>
        <v>1131</v>
      </c>
      <c r="P14">
        <f t="shared" si="0"/>
        <v>0</v>
      </c>
      <c r="Q14">
        <f t="shared" si="0"/>
        <v>0</v>
      </c>
      <c r="R14">
        <f t="shared" si="1"/>
        <v>0</v>
      </c>
      <c r="S14">
        <f t="shared" si="1"/>
        <v>761</v>
      </c>
      <c r="T14">
        <f t="shared" si="2"/>
        <v>6217.4400000000005</v>
      </c>
      <c r="U14">
        <f t="shared" si="3"/>
        <v>1729.85</v>
      </c>
      <c r="V14">
        <f t="shared" si="4"/>
        <v>772728</v>
      </c>
      <c r="W14">
        <f t="shared" si="5"/>
        <v>0</v>
      </c>
      <c r="X14">
        <f t="shared" si="6"/>
        <v>3110.25</v>
      </c>
      <c r="Y14">
        <f t="shared" si="7"/>
        <v>31.675000000000001</v>
      </c>
      <c r="Z14">
        <f t="shared" si="7"/>
        <v>7.3500000000000005</v>
      </c>
      <c r="AA14">
        <f t="shared" si="7"/>
        <v>28</v>
      </c>
      <c r="AB14">
        <f t="shared" si="8"/>
        <v>32932.9</v>
      </c>
    </row>
    <row r="15" spans="1:28" x14ac:dyDescent="0.2">
      <c r="A15">
        <v>2036</v>
      </c>
      <c r="B15">
        <v>13958</v>
      </c>
      <c r="C15">
        <v>4999</v>
      </c>
      <c r="D15">
        <v>1506</v>
      </c>
      <c r="E15" s="1">
        <v>0</v>
      </c>
      <c r="F15">
        <v>4524</v>
      </c>
      <c r="G15">
        <v>4525</v>
      </c>
      <c r="H15">
        <v>1050</v>
      </c>
      <c r="I15">
        <v>4000</v>
      </c>
      <c r="J15" s="1">
        <v>11537</v>
      </c>
      <c r="K15">
        <f t="shared" si="9"/>
        <v>498</v>
      </c>
      <c r="L15">
        <f t="shared" si="0"/>
        <v>178</v>
      </c>
      <c r="M15">
        <f t="shared" si="0"/>
        <v>54</v>
      </c>
      <c r="N15">
        <f t="shared" si="0"/>
        <v>0</v>
      </c>
      <c r="O15">
        <f t="shared" si="0"/>
        <v>1131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1"/>
        <v>773</v>
      </c>
      <c r="T15">
        <f t="shared" si="2"/>
        <v>6448.8119999999999</v>
      </c>
      <c r="U15">
        <f t="shared" si="3"/>
        <v>1792.65</v>
      </c>
      <c r="V15">
        <f t="shared" si="4"/>
        <v>801468</v>
      </c>
      <c r="W15">
        <f t="shared" si="5"/>
        <v>0</v>
      </c>
      <c r="X15">
        <f t="shared" si="6"/>
        <v>3257.2799999999997</v>
      </c>
      <c r="Y15">
        <f t="shared" si="7"/>
        <v>31.675000000000001</v>
      </c>
      <c r="Z15">
        <f t="shared" si="7"/>
        <v>7.3500000000000005</v>
      </c>
      <c r="AA15">
        <f t="shared" si="7"/>
        <v>28</v>
      </c>
      <c r="AB15">
        <f t="shared" si="8"/>
        <v>35020.699999999997</v>
      </c>
    </row>
    <row r="16" spans="1:28" x14ac:dyDescent="0.2">
      <c r="A16">
        <v>2037</v>
      </c>
      <c r="B16">
        <v>14474</v>
      </c>
      <c r="C16">
        <v>5184</v>
      </c>
      <c r="D16">
        <v>1562</v>
      </c>
      <c r="E16" s="1">
        <v>0</v>
      </c>
      <c r="F16">
        <v>5655</v>
      </c>
      <c r="G16">
        <v>4525</v>
      </c>
      <c r="H16">
        <v>1050</v>
      </c>
      <c r="I16">
        <v>4000</v>
      </c>
      <c r="J16" s="1">
        <v>12316</v>
      </c>
      <c r="K16">
        <f t="shared" si="9"/>
        <v>516</v>
      </c>
      <c r="L16">
        <f t="shared" si="0"/>
        <v>185</v>
      </c>
      <c r="M16">
        <f t="shared" si="0"/>
        <v>56</v>
      </c>
      <c r="N16">
        <f t="shared" si="0"/>
        <v>0</v>
      </c>
      <c r="O16">
        <f t="shared" si="0"/>
        <v>1131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1"/>
        <v>779</v>
      </c>
      <c r="T16">
        <f t="shared" si="2"/>
        <v>6684.9359999999997</v>
      </c>
      <c r="U16">
        <f t="shared" si="3"/>
        <v>1860.25</v>
      </c>
      <c r="V16">
        <f t="shared" si="4"/>
        <v>831270</v>
      </c>
      <c r="W16">
        <f t="shared" si="5"/>
        <v>0</v>
      </c>
      <c r="X16">
        <f t="shared" si="6"/>
        <v>3404.31</v>
      </c>
      <c r="Y16">
        <f t="shared" si="7"/>
        <v>31.675000000000001</v>
      </c>
      <c r="Z16">
        <f t="shared" si="7"/>
        <v>7.3500000000000005</v>
      </c>
      <c r="AA16">
        <f t="shared" si="7"/>
        <v>28</v>
      </c>
      <c r="AB16">
        <f t="shared" si="8"/>
        <v>37085.100000000006</v>
      </c>
    </row>
    <row r="17" spans="1:28" x14ac:dyDescent="0.2">
      <c r="A17">
        <v>2038</v>
      </c>
      <c r="B17">
        <v>15010</v>
      </c>
      <c r="C17">
        <v>5376</v>
      </c>
      <c r="D17">
        <v>1620</v>
      </c>
      <c r="E17" s="1">
        <v>0</v>
      </c>
      <c r="F17">
        <v>6786</v>
      </c>
      <c r="G17">
        <v>4525</v>
      </c>
      <c r="H17">
        <v>1050</v>
      </c>
      <c r="I17">
        <v>4000</v>
      </c>
      <c r="J17" s="1">
        <v>13096</v>
      </c>
      <c r="K17">
        <f t="shared" si="9"/>
        <v>536</v>
      </c>
      <c r="L17">
        <f t="shared" si="0"/>
        <v>192</v>
      </c>
      <c r="M17">
        <f t="shared" si="0"/>
        <v>58</v>
      </c>
      <c r="N17">
        <f t="shared" si="0"/>
        <v>0</v>
      </c>
      <c r="O17">
        <f t="shared" si="0"/>
        <v>1131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1"/>
        <v>780</v>
      </c>
      <c r="T17">
        <f t="shared" si="2"/>
        <v>6937.4400000000005</v>
      </c>
      <c r="U17">
        <f t="shared" si="3"/>
        <v>1929.6</v>
      </c>
      <c r="V17">
        <f t="shared" si="4"/>
        <v>862134</v>
      </c>
      <c r="W17">
        <f t="shared" si="5"/>
        <v>0</v>
      </c>
      <c r="X17">
        <f t="shared" si="6"/>
        <v>3551.34</v>
      </c>
      <c r="Y17">
        <f t="shared" si="7"/>
        <v>31.675000000000001</v>
      </c>
      <c r="Z17">
        <f t="shared" si="7"/>
        <v>7.3500000000000005</v>
      </c>
      <c r="AA17">
        <f t="shared" si="7"/>
        <v>28</v>
      </c>
      <c r="AB17">
        <f t="shared" si="8"/>
        <v>39119.599999999999</v>
      </c>
    </row>
    <row r="18" spans="1:28" x14ac:dyDescent="0.2">
      <c r="A18">
        <v>2039</v>
      </c>
      <c r="B18">
        <v>15565</v>
      </c>
      <c r="C18">
        <v>5575</v>
      </c>
      <c r="D18">
        <v>1680</v>
      </c>
      <c r="E18" s="1">
        <v>0</v>
      </c>
      <c r="F18">
        <v>7917</v>
      </c>
      <c r="G18">
        <v>4525</v>
      </c>
      <c r="H18">
        <v>1050</v>
      </c>
      <c r="I18">
        <v>4000</v>
      </c>
      <c r="J18" s="1">
        <v>13871</v>
      </c>
      <c r="K18">
        <f t="shared" si="9"/>
        <v>555</v>
      </c>
      <c r="L18">
        <f t="shared" si="0"/>
        <v>199</v>
      </c>
      <c r="M18">
        <f t="shared" si="0"/>
        <v>60</v>
      </c>
      <c r="N18">
        <f t="shared" si="0"/>
        <v>0</v>
      </c>
      <c r="O18">
        <f t="shared" si="0"/>
        <v>1131</v>
      </c>
      <c r="P18">
        <f t="shared" si="0"/>
        <v>0</v>
      </c>
      <c r="Q18">
        <f t="shared" si="0"/>
        <v>0</v>
      </c>
      <c r="R18">
        <f t="shared" si="1"/>
        <v>0</v>
      </c>
      <c r="S18">
        <f t="shared" si="1"/>
        <v>775</v>
      </c>
      <c r="T18">
        <f t="shared" si="2"/>
        <v>7189.41</v>
      </c>
      <c r="U18">
        <f t="shared" si="3"/>
        <v>2000.6999999999998</v>
      </c>
      <c r="V18">
        <f t="shared" si="4"/>
        <v>894060</v>
      </c>
      <c r="W18">
        <f t="shared" si="5"/>
        <v>0</v>
      </c>
      <c r="X18">
        <f t="shared" si="6"/>
        <v>3698.37</v>
      </c>
      <c r="Y18">
        <f t="shared" si="7"/>
        <v>31.675000000000001</v>
      </c>
      <c r="Z18">
        <f t="shared" si="7"/>
        <v>7.3500000000000005</v>
      </c>
      <c r="AA18">
        <f t="shared" si="7"/>
        <v>28</v>
      </c>
      <c r="AB18">
        <f t="shared" si="8"/>
        <v>41102.1</v>
      </c>
    </row>
    <row r="19" spans="1:28" x14ac:dyDescent="0.2">
      <c r="A19">
        <v>2040</v>
      </c>
      <c r="B19">
        <v>16141</v>
      </c>
      <c r="C19">
        <v>5781</v>
      </c>
      <c r="D19">
        <v>1742</v>
      </c>
      <c r="E19" s="1">
        <v>0</v>
      </c>
      <c r="F19">
        <v>9048</v>
      </c>
      <c r="G19">
        <v>4525</v>
      </c>
      <c r="H19">
        <v>1050</v>
      </c>
      <c r="I19">
        <v>4000</v>
      </c>
      <c r="J19" s="1">
        <v>14637</v>
      </c>
      <c r="K19">
        <f t="shared" si="9"/>
        <v>576</v>
      </c>
      <c r="L19">
        <f t="shared" si="0"/>
        <v>206</v>
      </c>
      <c r="M19">
        <f t="shared" si="0"/>
        <v>62</v>
      </c>
      <c r="N19">
        <f t="shared" si="0"/>
        <v>0</v>
      </c>
      <c r="O19">
        <f t="shared" si="0"/>
        <v>1131</v>
      </c>
      <c r="P19">
        <f t="shared" si="0"/>
        <v>0</v>
      </c>
      <c r="Q19">
        <f t="shared" si="0"/>
        <v>0</v>
      </c>
      <c r="R19">
        <f t="shared" si="1"/>
        <v>0</v>
      </c>
      <c r="S19">
        <f t="shared" si="1"/>
        <v>766</v>
      </c>
      <c r="T19">
        <f t="shared" si="2"/>
        <v>7458.0239999999994</v>
      </c>
      <c r="U19">
        <f t="shared" si="3"/>
        <v>2073.5500000000002</v>
      </c>
      <c r="V19">
        <f t="shared" si="4"/>
        <v>927048</v>
      </c>
      <c r="W19">
        <f t="shared" si="5"/>
        <v>0</v>
      </c>
      <c r="X19">
        <f t="shared" si="6"/>
        <v>3845.3999999999996</v>
      </c>
      <c r="Y19">
        <f t="shared" si="7"/>
        <v>31.675000000000001</v>
      </c>
      <c r="Z19">
        <f t="shared" si="7"/>
        <v>7.3500000000000005</v>
      </c>
      <c r="AA19">
        <f t="shared" si="7"/>
        <v>28</v>
      </c>
      <c r="AB19">
        <f t="shared" si="8"/>
        <v>43035.200000000004</v>
      </c>
    </row>
    <row r="20" spans="1:28" x14ac:dyDescent="0.2">
      <c r="A20">
        <v>2041</v>
      </c>
      <c r="B20">
        <v>16738</v>
      </c>
      <c r="C20">
        <v>5995</v>
      </c>
      <c r="D20">
        <v>1806</v>
      </c>
      <c r="E20" s="1">
        <v>0</v>
      </c>
      <c r="F20">
        <v>10179</v>
      </c>
      <c r="G20">
        <v>6225.0000000000009</v>
      </c>
      <c r="H20">
        <v>1050</v>
      </c>
      <c r="I20">
        <v>4800</v>
      </c>
      <c r="J20" s="1">
        <v>15387</v>
      </c>
      <c r="K20">
        <f t="shared" si="9"/>
        <v>597</v>
      </c>
      <c r="L20">
        <f t="shared" si="9"/>
        <v>214</v>
      </c>
      <c r="M20">
        <f t="shared" si="9"/>
        <v>64</v>
      </c>
      <c r="N20">
        <f t="shared" si="9"/>
        <v>0</v>
      </c>
      <c r="O20">
        <f t="shared" si="9"/>
        <v>1131</v>
      </c>
      <c r="P20">
        <f t="shared" si="9"/>
        <v>1700.0000000000009</v>
      </c>
      <c r="Q20">
        <f t="shared" si="9"/>
        <v>0</v>
      </c>
      <c r="R20">
        <f t="shared" si="1"/>
        <v>800</v>
      </c>
      <c r="S20">
        <f t="shared" si="1"/>
        <v>750</v>
      </c>
      <c r="T20">
        <f t="shared" si="2"/>
        <v>7732.1820000000007</v>
      </c>
      <c r="U20">
        <f t="shared" si="3"/>
        <v>2151.4499999999998</v>
      </c>
      <c r="V20">
        <f t="shared" si="4"/>
        <v>961098</v>
      </c>
      <c r="W20">
        <f t="shared" si="5"/>
        <v>0</v>
      </c>
      <c r="X20">
        <f t="shared" si="6"/>
        <v>3992.43</v>
      </c>
      <c r="Y20">
        <f t="shared" si="7"/>
        <v>1148.5750000000007</v>
      </c>
      <c r="Z20">
        <f t="shared" si="7"/>
        <v>7.3500000000000005</v>
      </c>
      <c r="AA20">
        <f t="shared" si="7"/>
        <v>553.6</v>
      </c>
      <c r="AB20">
        <f t="shared" si="8"/>
        <v>44881.200000000004</v>
      </c>
    </row>
    <row r="21" spans="1:28" x14ac:dyDescent="0.2">
      <c r="A21">
        <v>2042</v>
      </c>
      <c r="B21">
        <v>17357</v>
      </c>
      <c r="C21">
        <v>6217</v>
      </c>
      <c r="D21">
        <v>1873</v>
      </c>
      <c r="E21" s="1">
        <v>0</v>
      </c>
      <c r="F21">
        <v>11310</v>
      </c>
      <c r="G21">
        <v>6225.0000000000009</v>
      </c>
      <c r="H21">
        <v>1050</v>
      </c>
      <c r="I21">
        <v>4800</v>
      </c>
      <c r="J21" s="1">
        <v>16117</v>
      </c>
      <c r="K21">
        <f t="shared" si="9"/>
        <v>619</v>
      </c>
      <c r="L21">
        <f t="shared" si="9"/>
        <v>222</v>
      </c>
      <c r="M21">
        <f t="shared" si="9"/>
        <v>67</v>
      </c>
      <c r="N21">
        <f t="shared" si="9"/>
        <v>0</v>
      </c>
      <c r="O21">
        <f t="shared" si="9"/>
        <v>1131</v>
      </c>
      <c r="P21">
        <f t="shared" si="9"/>
        <v>0</v>
      </c>
      <c r="Q21">
        <f t="shared" si="9"/>
        <v>0</v>
      </c>
      <c r="R21">
        <f t="shared" si="1"/>
        <v>0</v>
      </c>
      <c r="S21">
        <f t="shared" si="1"/>
        <v>730</v>
      </c>
      <c r="T21">
        <f t="shared" si="2"/>
        <v>8017.6980000000003</v>
      </c>
      <c r="U21">
        <f t="shared" si="3"/>
        <v>2231.35</v>
      </c>
      <c r="V21">
        <f t="shared" si="4"/>
        <v>996774</v>
      </c>
      <c r="W21">
        <f t="shared" si="5"/>
        <v>0</v>
      </c>
      <c r="X21">
        <f t="shared" si="6"/>
        <v>4139.46</v>
      </c>
      <c r="Y21">
        <f t="shared" si="7"/>
        <v>43.57500000000001</v>
      </c>
      <c r="Z21">
        <f t="shared" si="7"/>
        <v>7.3500000000000005</v>
      </c>
      <c r="AA21">
        <f t="shared" si="7"/>
        <v>33.6</v>
      </c>
      <c r="AB21">
        <f t="shared" si="8"/>
        <v>46649.200000000004</v>
      </c>
    </row>
    <row r="22" spans="1:28" x14ac:dyDescent="0.2">
      <c r="A22">
        <v>2043</v>
      </c>
      <c r="B22">
        <v>17999</v>
      </c>
      <c r="C22">
        <v>6447</v>
      </c>
      <c r="D22">
        <v>1942</v>
      </c>
      <c r="E22" s="1">
        <v>0</v>
      </c>
      <c r="F22">
        <v>12441</v>
      </c>
      <c r="G22">
        <v>6225.0000000000009</v>
      </c>
      <c r="H22">
        <v>1050</v>
      </c>
      <c r="I22">
        <v>4800</v>
      </c>
      <c r="J22" s="1">
        <v>16821</v>
      </c>
      <c r="K22">
        <f t="shared" si="9"/>
        <v>642</v>
      </c>
      <c r="L22">
        <f t="shared" si="9"/>
        <v>230</v>
      </c>
      <c r="M22">
        <f t="shared" si="9"/>
        <v>69</v>
      </c>
      <c r="N22">
        <f t="shared" si="9"/>
        <v>0</v>
      </c>
      <c r="O22">
        <f t="shared" si="9"/>
        <v>1131</v>
      </c>
      <c r="P22">
        <f t="shared" si="9"/>
        <v>0</v>
      </c>
      <c r="Q22">
        <f t="shared" si="9"/>
        <v>0</v>
      </c>
      <c r="R22">
        <f t="shared" si="1"/>
        <v>0</v>
      </c>
      <c r="S22">
        <f t="shared" si="1"/>
        <v>704</v>
      </c>
      <c r="T22">
        <f t="shared" si="2"/>
        <v>8314.8359999999993</v>
      </c>
      <c r="U22">
        <f t="shared" si="3"/>
        <v>2313.25</v>
      </c>
      <c r="V22">
        <f t="shared" si="4"/>
        <v>1033479</v>
      </c>
      <c r="W22">
        <f t="shared" si="5"/>
        <v>0</v>
      </c>
      <c r="X22">
        <f t="shared" si="6"/>
        <v>4286.49</v>
      </c>
      <c r="Y22">
        <f t="shared" si="7"/>
        <v>43.57500000000001</v>
      </c>
      <c r="Z22">
        <f t="shared" si="7"/>
        <v>7.3500000000000005</v>
      </c>
      <c r="AA22">
        <f t="shared" si="7"/>
        <v>33.6</v>
      </c>
      <c r="AB22">
        <f t="shared" si="8"/>
        <v>48310.6</v>
      </c>
    </row>
    <row r="23" spans="1:28" x14ac:dyDescent="0.2">
      <c r="A23">
        <v>2044</v>
      </c>
      <c r="B23">
        <v>18665</v>
      </c>
      <c r="C23">
        <v>6686</v>
      </c>
      <c r="D23">
        <v>2014</v>
      </c>
      <c r="E23" s="1">
        <v>0</v>
      </c>
      <c r="F23">
        <v>13572</v>
      </c>
      <c r="G23">
        <v>6225.0000000000009</v>
      </c>
      <c r="H23">
        <v>1050</v>
      </c>
      <c r="I23">
        <v>4800</v>
      </c>
      <c r="J23" s="1">
        <v>17493</v>
      </c>
      <c r="K23">
        <f t="shared" si="9"/>
        <v>666</v>
      </c>
      <c r="L23">
        <f t="shared" si="9"/>
        <v>239</v>
      </c>
      <c r="M23">
        <f t="shared" si="9"/>
        <v>72</v>
      </c>
      <c r="N23">
        <f t="shared" si="9"/>
        <v>0</v>
      </c>
      <c r="O23">
        <f t="shared" si="9"/>
        <v>1131</v>
      </c>
      <c r="P23">
        <f t="shared" si="9"/>
        <v>0</v>
      </c>
      <c r="Q23">
        <f t="shared" si="9"/>
        <v>0</v>
      </c>
      <c r="R23">
        <f t="shared" si="1"/>
        <v>0</v>
      </c>
      <c r="S23">
        <f t="shared" si="1"/>
        <v>672</v>
      </c>
      <c r="T23">
        <f t="shared" si="2"/>
        <v>8623.86</v>
      </c>
      <c r="U23">
        <f t="shared" si="3"/>
        <v>2400.4499999999998</v>
      </c>
      <c r="V23">
        <f t="shared" si="4"/>
        <v>1071810</v>
      </c>
      <c r="W23">
        <f t="shared" si="5"/>
        <v>0</v>
      </c>
      <c r="X23">
        <f t="shared" si="6"/>
        <v>4433.5200000000004</v>
      </c>
      <c r="Y23">
        <f t="shared" si="7"/>
        <v>43.57500000000001</v>
      </c>
      <c r="Z23">
        <f t="shared" si="7"/>
        <v>7.3500000000000005</v>
      </c>
      <c r="AA23">
        <f t="shared" si="7"/>
        <v>33.6</v>
      </c>
      <c r="AB23">
        <f t="shared" si="8"/>
        <v>49849.8</v>
      </c>
    </row>
    <row r="24" spans="1:28" x14ac:dyDescent="0.2">
      <c r="A24">
        <v>2045</v>
      </c>
      <c r="B24">
        <v>19356</v>
      </c>
      <c r="C24">
        <v>6933</v>
      </c>
      <c r="D24">
        <v>2089</v>
      </c>
      <c r="E24" s="1">
        <v>0</v>
      </c>
      <c r="F24">
        <v>14703</v>
      </c>
      <c r="G24">
        <v>6225.0000000000009</v>
      </c>
      <c r="H24">
        <v>1050</v>
      </c>
      <c r="I24">
        <v>4800</v>
      </c>
      <c r="J24" s="1">
        <v>18129</v>
      </c>
      <c r="K24">
        <f t="shared" si="9"/>
        <v>691</v>
      </c>
      <c r="L24">
        <f t="shared" si="9"/>
        <v>247</v>
      </c>
      <c r="M24">
        <f t="shared" si="9"/>
        <v>75</v>
      </c>
      <c r="N24">
        <f t="shared" si="9"/>
        <v>0</v>
      </c>
      <c r="O24">
        <f t="shared" si="9"/>
        <v>1131</v>
      </c>
      <c r="P24">
        <f t="shared" si="9"/>
        <v>0</v>
      </c>
      <c r="Q24">
        <f t="shared" si="9"/>
        <v>0</v>
      </c>
      <c r="R24">
        <f t="shared" si="1"/>
        <v>0</v>
      </c>
      <c r="S24">
        <f t="shared" si="1"/>
        <v>636</v>
      </c>
      <c r="T24">
        <f t="shared" si="2"/>
        <v>8945.0339999999997</v>
      </c>
      <c r="U24">
        <f t="shared" si="3"/>
        <v>2486.6</v>
      </c>
      <c r="V24">
        <f t="shared" si="4"/>
        <v>1111734</v>
      </c>
      <c r="W24">
        <f t="shared" si="5"/>
        <v>0</v>
      </c>
      <c r="X24">
        <f t="shared" si="6"/>
        <v>4580.55</v>
      </c>
      <c r="Y24">
        <f t="shared" si="7"/>
        <v>43.57500000000001</v>
      </c>
      <c r="Z24">
        <f t="shared" si="7"/>
        <v>7.3500000000000005</v>
      </c>
      <c r="AA24">
        <f t="shared" si="7"/>
        <v>33.6</v>
      </c>
      <c r="AB24">
        <f t="shared" si="8"/>
        <v>51269.4</v>
      </c>
    </row>
    <row r="25" spans="1:28" x14ac:dyDescent="0.2">
      <c r="A25">
        <v>2046</v>
      </c>
      <c r="B25">
        <v>20072</v>
      </c>
      <c r="C25">
        <v>7190</v>
      </c>
      <c r="D25">
        <v>2166</v>
      </c>
      <c r="E25" s="1">
        <v>0</v>
      </c>
      <c r="F25">
        <v>15834</v>
      </c>
      <c r="G25">
        <v>6225.0000000000009</v>
      </c>
      <c r="H25">
        <v>1050</v>
      </c>
      <c r="I25">
        <v>4800</v>
      </c>
      <c r="J25" s="1">
        <v>18723</v>
      </c>
      <c r="K25">
        <f t="shared" si="9"/>
        <v>716</v>
      </c>
      <c r="L25">
        <f t="shared" si="9"/>
        <v>257</v>
      </c>
      <c r="M25">
        <f t="shared" si="9"/>
        <v>77</v>
      </c>
      <c r="N25">
        <f t="shared" si="9"/>
        <v>0</v>
      </c>
      <c r="O25">
        <f t="shared" si="9"/>
        <v>1131</v>
      </c>
      <c r="P25">
        <f t="shared" si="9"/>
        <v>0</v>
      </c>
      <c r="Q25">
        <f t="shared" si="9"/>
        <v>0</v>
      </c>
      <c r="R25">
        <f t="shared" si="1"/>
        <v>0</v>
      </c>
      <c r="S25">
        <f t="shared" si="1"/>
        <v>594</v>
      </c>
      <c r="T25">
        <f t="shared" si="2"/>
        <v>9272.8079999999991</v>
      </c>
      <c r="U25">
        <f t="shared" si="3"/>
        <v>2581.35</v>
      </c>
      <c r="V25">
        <f t="shared" si="4"/>
        <v>1152687</v>
      </c>
      <c r="W25">
        <f t="shared" si="5"/>
        <v>0</v>
      </c>
      <c r="X25">
        <f t="shared" si="6"/>
        <v>4727.58</v>
      </c>
      <c r="Y25">
        <f t="shared" si="7"/>
        <v>43.57500000000001</v>
      </c>
      <c r="Z25">
        <f t="shared" si="7"/>
        <v>7.3500000000000005</v>
      </c>
      <c r="AA25">
        <f t="shared" si="7"/>
        <v>33.6</v>
      </c>
      <c r="AB25">
        <f t="shared" si="8"/>
        <v>52540.800000000003</v>
      </c>
    </row>
    <row r="26" spans="1:28" x14ac:dyDescent="0.2">
      <c r="A26">
        <v>2047</v>
      </c>
      <c r="B26">
        <v>20815</v>
      </c>
      <c r="C26">
        <v>7456</v>
      </c>
      <c r="D26">
        <v>2246</v>
      </c>
      <c r="E26" s="1">
        <v>0</v>
      </c>
      <c r="F26">
        <v>16965</v>
      </c>
      <c r="G26">
        <v>6225.0000000000009</v>
      </c>
      <c r="H26">
        <v>1050</v>
      </c>
      <c r="I26">
        <v>4800</v>
      </c>
      <c r="J26" s="1">
        <v>19270</v>
      </c>
      <c r="K26">
        <f t="shared" si="9"/>
        <v>743</v>
      </c>
      <c r="L26">
        <f t="shared" si="9"/>
        <v>266</v>
      </c>
      <c r="M26">
        <f t="shared" si="9"/>
        <v>80</v>
      </c>
      <c r="N26">
        <f t="shared" si="9"/>
        <v>0</v>
      </c>
      <c r="O26">
        <f t="shared" si="9"/>
        <v>1131</v>
      </c>
      <c r="P26">
        <f t="shared" si="9"/>
        <v>0</v>
      </c>
      <c r="Q26">
        <f t="shared" si="9"/>
        <v>0</v>
      </c>
      <c r="R26">
        <f t="shared" si="1"/>
        <v>0</v>
      </c>
      <c r="S26">
        <f t="shared" si="1"/>
        <v>547</v>
      </c>
      <c r="T26">
        <f t="shared" si="2"/>
        <v>9618.81</v>
      </c>
      <c r="U26">
        <f t="shared" si="3"/>
        <v>2675.3</v>
      </c>
      <c r="V26">
        <f t="shared" si="4"/>
        <v>1195266</v>
      </c>
      <c r="W26">
        <f t="shared" si="5"/>
        <v>0</v>
      </c>
      <c r="X26">
        <f t="shared" si="6"/>
        <v>4874.6100000000006</v>
      </c>
      <c r="Y26">
        <f t="shared" si="7"/>
        <v>43.57500000000001</v>
      </c>
      <c r="Z26">
        <f t="shared" si="7"/>
        <v>7.3500000000000005</v>
      </c>
      <c r="AA26">
        <f t="shared" si="7"/>
        <v>33.6</v>
      </c>
      <c r="AB26">
        <f t="shared" si="8"/>
        <v>53657.5</v>
      </c>
    </row>
    <row r="27" spans="1:28" x14ac:dyDescent="0.2">
      <c r="A27">
        <v>2048</v>
      </c>
      <c r="B27">
        <v>21585</v>
      </c>
      <c r="C27">
        <v>7732</v>
      </c>
      <c r="D27">
        <v>2329</v>
      </c>
      <c r="E27" s="1">
        <v>0</v>
      </c>
      <c r="F27">
        <v>18096</v>
      </c>
      <c r="G27">
        <v>6225.0000000000009</v>
      </c>
      <c r="H27">
        <v>1050</v>
      </c>
      <c r="I27">
        <v>4800</v>
      </c>
      <c r="J27" s="1">
        <v>19764</v>
      </c>
      <c r="K27">
        <f t="shared" si="9"/>
        <v>770</v>
      </c>
      <c r="L27">
        <f t="shared" si="9"/>
        <v>276</v>
      </c>
      <c r="M27">
        <f t="shared" si="9"/>
        <v>83</v>
      </c>
      <c r="N27">
        <f t="shared" si="9"/>
        <v>0</v>
      </c>
      <c r="O27">
        <f t="shared" si="9"/>
        <v>1131</v>
      </c>
      <c r="P27">
        <f t="shared" si="9"/>
        <v>0</v>
      </c>
      <c r="Q27">
        <f t="shared" si="9"/>
        <v>0</v>
      </c>
      <c r="R27">
        <f t="shared" si="1"/>
        <v>0</v>
      </c>
      <c r="S27">
        <f t="shared" si="1"/>
        <v>494</v>
      </c>
      <c r="T27">
        <f t="shared" si="2"/>
        <v>9971.94</v>
      </c>
      <c r="U27">
        <f t="shared" si="3"/>
        <v>2774.8</v>
      </c>
      <c r="V27">
        <f t="shared" si="4"/>
        <v>1239438</v>
      </c>
      <c r="W27">
        <f t="shared" si="5"/>
        <v>0</v>
      </c>
      <c r="X27">
        <f t="shared" si="6"/>
        <v>5021.6399999999994</v>
      </c>
      <c r="Y27">
        <f t="shared" si="7"/>
        <v>43.57500000000001</v>
      </c>
      <c r="Z27">
        <f t="shared" si="7"/>
        <v>7.3500000000000005</v>
      </c>
      <c r="AA27">
        <f t="shared" si="7"/>
        <v>33.6</v>
      </c>
      <c r="AB27">
        <f t="shared" si="8"/>
        <v>54597.4</v>
      </c>
    </row>
    <row r="28" spans="1:28" x14ac:dyDescent="0.2">
      <c r="A28">
        <v>2049</v>
      </c>
      <c r="B28">
        <v>22384</v>
      </c>
      <c r="C28">
        <v>8018</v>
      </c>
      <c r="D28">
        <v>2415</v>
      </c>
      <c r="E28" s="1">
        <v>0</v>
      </c>
      <c r="F28">
        <v>19227</v>
      </c>
      <c r="G28">
        <v>6225.0000000000009</v>
      </c>
      <c r="H28">
        <v>1050</v>
      </c>
      <c r="I28">
        <v>4800</v>
      </c>
      <c r="J28" s="1">
        <v>20200</v>
      </c>
      <c r="K28">
        <f t="shared" si="9"/>
        <v>799</v>
      </c>
      <c r="L28">
        <f t="shared" si="9"/>
        <v>286</v>
      </c>
      <c r="M28">
        <f t="shared" si="9"/>
        <v>86</v>
      </c>
      <c r="N28">
        <f t="shared" si="9"/>
        <v>0</v>
      </c>
      <c r="O28">
        <f t="shared" si="9"/>
        <v>1131</v>
      </c>
      <c r="P28">
        <f t="shared" si="9"/>
        <v>0</v>
      </c>
      <c r="Q28">
        <f t="shared" si="9"/>
        <v>0</v>
      </c>
      <c r="R28">
        <f t="shared" si="1"/>
        <v>0</v>
      </c>
      <c r="S28">
        <f t="shared" si="1"/>
        <v>436</v>
      </c>
      <c r="T28">
        <f t="shared" si="2"/>
        <v>10343.826000000001</v>
      </c>
      <c r="U28">
        <f t="shared" si="3"/>
        <v>2876.8</v>
      </c>
      <c r="V28">
        <f t="shared" si="4"/>
        <v>1285203</v>
      </c>
      <c r="W28">
        <f t="shared" si="5"/>
        <v>0</v>
      </c>
      <c r="X28">
        <f t="shared" si="6"/>
        <v>5168.67</v>
      </c>
      <c r="Y28">
        <f t="shared" si="7"/>
        <v>43.57500000000001</v>
      </c>
      <c r="Z28">
        <f t="shared" si="7"/>
        <v>7.3500000000000005</v>
      </c>
      <c r="AA28">
        <f t="shared" si="7"/>
        <v>33.6</v>
      </c>
      <c r="AB28">
        <f t="shared" si="8"/>
        <v>55354</v>
      </c>
    </row>
    <row r="29" spans="1:28" x14ac:dyDescent="0.2">
      <c r="A29">
        <v>2050</v>
      </c>
      <c r="B29">
        <v>23212</v>
      </c>
      <c r="C29">
        <v>8315</v>
      </c>
      <c r="D29">
        <v>2504</v>
      </c>
      <c r="E29" s="1">
        <v>0</v>
      </c>
      <c r="F29">
        <v>20358</v>
      </c>
      <c r="G29">
        <v>6225</v>
      </c>
      <c r="H29">
        <v>1050</v>
      </c>
      <c r="I29">
        <v>4800.0000000000009</v>
      </c>
      <c r="J29" s="1">
        <v>20572</v>
      </c>
      <c r="K29">
        <f t="shared" si="9"/>
        <v>828</v>
      </c>
      <c r="L29">
        <f t="shared" si="9"/>
        <v>297</v>
      </c>
      <c r="M29">
        <f t="shared" si="9"/>
        <v>89</v>
      </c>
      <c r="N29">
        <f t="shared" si="9"/>
        <v>0</v>
      </c>
      <c r="O29">
        <f t="shared" si="9"/>
        <v>1131</v>
      </c>
      <c r="P29">
        <f t="shared" si="9"/>
        <v>0</v>
      </c>
      <c r="Q29">
        <f t="shared" si="9"/>
        <v>0</v>
      </c>
      <c r="R29">
        <f t="shared" si="1"/>
        <v>0</v>
      </c>
      <c r="S29">
        <f t="shared" si="1"/>
        <v>372</v>
      </c>
      <c r="T29">
        <f t="shared" si="2"/>
        <v>10723.367999999999</v>
      </c>
      <c r="U29">
        <f t="shared" si="3"/>
        <v>2984.6</v>
      </c>
      <c r="V29">
        <f t="shared" si="4"/>
        <v>1332561</v>
      </c>
      <c r="W29">
        <f t="shared" si="5"/>
        <v>0</v>
      </c>
      <c r="X29">
        <f t="shared" si="6"/>
        <v>5315.7</v>
      </c>
      <c r="Y29">
        <f t="shared" si="7"/>
        <v>43.575000000000003</v>
      </c>
      <c r="Z29">
        <f t="shared" si="7"/>
        <v>7.3500000000000005</v>
      </c>
      <c r="AA29">
        <f t="shared" si="7"/>
        <v>33.600000000000009</v>
      </c>
      <c r="AB29">
        <f t="shared" si="8"/>
        <v>55905.200000000004</v>
      </c>
    </row>
    <row r="30" spans="1:28" x14ac:dyDescent="0.2">
      <c r="E30" s="1"/>
      <c r="S30" s="4" t="s">
        <v>16</v>
      </c>
      <c r="T30" s="4">
        <f>SUM(T3:T29)</f>
        <v>186080.766</v>
      </c>
      <c r="U30" s="4">
        <f t="shared" ref="U30:AA30" si="10">SUM(U3:U29)</f>
        <v>51913.599999999999</v>
      </c>
      <c r="V30" s="4">
        <f t="shared" si="10"/>
        <v>23348646</v>
      </c>
      <c r="W30" s="4">
        <f t="shared" si="10"/>
        <v>0</v>
      </c>
      <c r="X30" s="4">
        <f t="shared" si="10"/>
        <v>73187.009999999995</v>
      </c>
      <c r="Y30" s="4">
        <f t="shared" si="10"/>
        <v>3563.6249999999982</v>
      </c>
      <c r="Z30" s="4">
        <f t="shared" si="10"/>
        <v>198.4499999999999</v>
      </c>
      <c r="AA30" s="4">
        <f t="shared" si="10"/>
        <v>1812.7999999999993</v>
      </c>
      <c r="AB30" s="4">
        <f>SUM(AB3:AB29)</f>
        <v>972770.5</v>
      </c>
    </row>
    <row r="31" spans="1:28" x14ac:dyDescent="0.2">
      <c r="S31" s="4" t="s">
        <v>17</v>
      </c>
      <c r="T31" s="4">
        <f>ROUND(SUM(T30:AB30)/1000000,2)</f>
        <v>24.64</v>
      </c>
    </row>
  </sheetData>
  <mergeCells count="2">
    <mergeCell ref="K1:S1"/>
    <mergeCell ref="T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Retirements</vt:lpstr>
      <vt:lpstr>A</vt:lpstr>
      <vt:lpstr>B1</vt:lpstr>
      <vt:lpstr>B2</vt:lpstr>
      <vt:lpstr>B3</vt:lpstr>
      <vt:lpstr>C1</vt:lpstr>
      <vt:lpstr>C2</vt:lpstr>
      <vt:lpstr>C3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Mortazavigazar, Amir</dc:creator>
  <cp:lastModifiedBy>Mortazavigazar, Amir</cp:lastModifiedBy>
  <dcterms:created xsi:type="dcterms:W3CDTF">2024-11-23T16:27:51Z</dcterms:created>
  <dcterms:modified xsi:type="dcterms:W3CDTF">2025-05-14T17:13:42Z</dcterms:modified>
</cp:coreProperties>
</file>