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al\Desktop\"/>
    </mc:Choice>
  </mc:AlternateContent>
  <xr:revisionPtr revIDLastSave="0" documentId="13_ncr:1_{305F4F60-2746-4A65-AA89-FCB94A366B60}" xr6:coauthVersionLast="47" xr6:coauthVersionMax="47" xr10:uidLastSave="{00000000-0000-0000-0000-000000000000}"/>
  <bookViews>
    <workbookView xWindow="-120" yWindow="-120" windowWidth="20730" windowHeight="11160" firstSheet="1" activeTab="1" xr2:uid="{9EEB0E7B-32FE-4B3E-9361-5E30EC76F173}"/>
  </bookViews>
  <sheets>
    <sheet name="CheckSum" sheetId="12" state="hidden" r:id="rId1"/>
    <sheet name="Data1" sheetId="6" r:id="rId2"/>
    <sheet name="Workings_1" sheetId="11" r:id="rId3"/>
    <sheet name="SummaryHigh" sheetId="7" r:id="rId4"/>
    <sheet name="SummaryLow" sheetId="8" r:id="rId5"/>
    <sheet name="MonthSorted" sheetId="9" r:id="rId6"/>
  </sheets>
  <definedNames>
    <definedName name="Apr">Workings_1!$F$3:$F$52</definedName>
    <definedName name="Aug">Workings_1!$J$3:$J$52</definedName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ity">Workings_1!$A$3:$A$52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Dec">Workings_1!$N$3:$N$52</definedName>
    <definedName name="Feb">Workings_1!$D$3:$D$52</definedName>
    <definedName name="Jan">Workings_1!$C$3:$C$52</definedName>
    <definedName name="Jul">Workings_1!$I$3:$I$52</definedName>
    <definedName name="Jun">Workings_1!$H$3:$H$52</definedName>
    <definedName name="ListCity">CheckSum!$D$2:$D$51</definedName>
    <definedName name="ListsMonthShort">CheckSum!$E$2:$P$2</definedName>
    <definedName name="Mar">Workings_1!$E$3:$E$52</definedName>
    <definedName name="May">Workings_1!$G$3:$G$52</definedName>
    <definedName name="Nov">Workings_1!$M$3:$M$52</definedName>
    <definedName name="Oct">Workings_1!$L$3:$L$52</definedName>
    <definedName name="Sep">Workings_1!$K$3:$K$52</definedName>
    <definedName name="State">Workings_1!$B$3:$B$52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9" l="1"/>
  <c r="K10" i="9" s="1" a="1"/>
  <c r="K10" i="9" s="1"/>
  <c r="L10" i="9" s="1"/>
  <c r="E55" i="7"/>
  <c r="F55" i="7"/>
  <c r="G55" i="7"/>
  <c r="H55" i="7"/>
  <c r="I55" i="7"/>
  <c r="J55" i="7"/>
  <c r="K55" i="7"/>
  <c r="L55" i="7"/>
  <c r="M55" i="7"/>
  <c r="N55" i="7"/>
  <c r="O55" i="7"/>
  <c r="D55" i="7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H55" i="8" s="1"/>
  <c r="I30" i="8"/>
  <c r="J30" i="8"/>
  <c r="K30" i="8"/>
  <c r="K55" i="8" s="1"/>
  <c r="L30" i="8"/>
  <c r="M30" i="8"/>
  <c r="N30" i="8"/>
  <c r="O30" i="8"/>
  <c r="D31" i="8"/>
  <c r="D55" i="8" s="1"/>
  <c r="E31" i="8"/>
  <c r="F31" i="8"/>
  <c r="G31" i="8"/>
  <c r="G55" i="8" s="1"/>
  <c r="H31" i="8"/>
  <c r="I31" i="8"/>
  <c r="J31" i="8"/>
  <c r="K31" i="8"/>
  <c r="L31" i="8"/>
  <c r="L55" i="8" s="1"/>
  <c r="M31" i="8"/>
  <c r="N31" i="8"/>
  <c r="O31" i="8"/>
  <c r="O55" i="8" s="1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N55" i="8" s="1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F55" i="8" s="1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5" i="8"/>
  <c r="J5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D6" i="7"/>
  <c r="E6" i="7"/>
  <c r="F6" i="7"/>
  <c r="G6" i="7"/>
  <c r="H6" i="7"/>
  <c r="I6" i="7"/>
  <c r="J6" i="7"/>
  <c r="K6" i="7"/>
  <c r="L6" i="7"/>
  <c r="M6" i="7"/>
  <c r="N6" i="7"/>
  <c r="O6" i="7"/>
  <c r="D7" i="7"/>
  <c r="E7" i="7"/>
  <c r="F7" i="7"/>
  <c r="G7" i="7"/>
  <c r="H7" i="7"/>
  <c r="I7" i="7"/>
  <c r="J7" i="7"/>
  <c r="K7" i="7"/>
  <c r="L7" i="7"/>
  <c r="M7" i="7"/>
  <c r="N7" i="7"/>
  <c r="O7" i="7"/>
  <c r="D8" i="7"/>
  <c r="E8" i="7"/>
  <c r="F8" i="7"/>
  <c r="G8" i="7"/>
  <c r="H8" i="7"/>
  <c r="I8" i="7"/>
  <c r="J8" i="7"/>
  <c r="K8" i="7"/>
  <c r="L8" i="7"/>
  <c r="M8" i="7"/>
  <c r="N8" i="7"/>
  <c r="O8" i="7"/>
  <c r="D9" i="7"/>
  <c r="E9" i="7"/>
  <c r="F9" i="7"/>
  <c r="G9" i="7"/>
  <c r="H9" i="7"/>
  <c r="I9" i="7"/>
  <c r="J9" i="7"/>
  <c r="K9" i="7"/>
  <c r="L9" i="7"/>
  <c r="M9" i="7"/>
  <c r="N9" i="7"/>
  <c r="O9" i="7"/>
  <c r="D10" i="7"/>
  <c r="E10" i="7"/>
  <c r="F10" i="7"/>
  <c r="G10" i="7"/>
  <c r="H10" i="7"/>
  <c r="I10" i="7"/>
  <c r="J10" i="7"/>
  <c r="K10" i="7"/>
  <c r="L10" i="7"/>
  <c r="M10" i="7"/>
  <c r="N10" i="7"/>
  <c r="O10" i="7"/>
  <c r="D11" i="7"/>
  <c r="E11" i="7"/>
  <c r="F11" i="7"/>
  <c r="G11" i="7"/>
  <c r="H11" i="7"/>
  <c r="I11" i="7"/>
  <c r="J11" i="7"/>
  <c r="K11" i="7"/>
  <c r="L11" i="7"/>
  <c r="M11" i="7"/>
  <c r="N11" i="7"/>
  <c r="O11" i="7"/>
  <c r="D12" i="7"/>
  <c r="E12" i="7"/>
  <c r="F12" i="7"/>
  <c r="G12" i="7"/>
  <c r="H12" i="7"/>
  <c r="I12" i="7"/>
  <c r="J12" i="7"/>
  <c r="K12" i="7"/>
  <c r="L12" i="7"/>
  <c r="M12" i="7"/>
  <c r="N12" i="7"/>
  <c r="O12" i="7"/>
  <c r="D13" i="7"/>
  <c r="E13" i="7"/>
  <c r="F13" i="7"/>
  <c r="G13" i="7"/>
  <c r="H13" i="7"/>
  <c r="I13" i="7"/>
  <c r="J13" i="7"/>
  <c r="K13" i="7"/>
  <c r="L13" i="7"/>
  <c r="M13" i="7"/>
  <c r="N13" i="7"/>
  <c r="O13" i="7"/>
  <c r="D14" i="7"/>
  <c r="E14" i="7"/>
  <c r="F14" i="7"/>
  <c r="G14" i="7"/>
  <c r="H14" i="7"/>
  <c r="I14" i="7"/>
  <c r="J14" i="7"/>
  <c r="K14" i="7"/>
  <c r="L14" i="7"/>
  <c r="M14" i="7"/>
  <c r="N14" i="7"/>
  <c r="O14" i="7"/>
  <c r="D15" i="7"/>
  <c r="E15" i="7"/>
  <c r="F15" i="7"/>
  <c r="G15" i="7"/>
  <c r="H15" i="7"/>
  <c r="I15" i="7"/>
  <c r="J15" i="7"/>
  <c r="K15" i="7"/>
  <c r="L15" i="7"/>
  <c r="M15" i="7"/>
  <c r="N15" i="7"/>
  <c r="O15" i="7"/>
  <c r="D16" i="7"/>
  <c r="E16" i="7"/>
  <c r="F16" i="7"/>
  <c r="G16" i="7"/>
  <c r="H16" i="7"/>
  <c r="I16" i="7"/>
  <c r="J16" i="7"/>
  <c r="K16" i="7"/>
  <c r="L16" i="7"/>
  <c r="M16" i="7"/>
  <c r="N16" i="7"/>
  <c r="O16" i="7"/>
  <c r="D17" i="7"/>
  <c r="E17" i="7"/>
  <c r="F17" i="7"/>
  <c r="G17" i="7"/>
  <c r="H17" i="7"/>
  <c r="I17" i="7"/>
  <c r="J17" i="7"/>
  <c r="K17" i="7"/>
  <c r="L17" i="7"/>
  <c r="M17" i="7"/>
  <c r="N17" i="7"/>
  <c r="O17" i="7"/>
  <c r="D18" i="7"/>
  <c r="E18" i="7"/>
  <c r="F18" i="7"/>
  <c r="G18" i="7"/>
  <c r="H18" i="7"/>
  <c r="I18" i="7"/>
  <c r="J18" i="7"/>
  <c r="K18" i="7"/>
  <c r="L18" i="7"/>
  <c r="M18" i="7"/>
  <c r="N18" i="7"/>
  <c r="O18" i="7"/>
  <c r="D19" i="7"/>
  <c r="E19" i="7"/>
  <c r="F19" i="7"/>
  <c r="G19" i="7"/>
  <c r="H19" i="7"/>
  <c r="I19" i="7"/>
  <c r="J19" i="7"/>
  <c r="K19" i="7"/>
  <c r="L19" i="7"/>
  <c r="M19" i="7"/>
  <c r="N19" i="7"/>
  <c r="O19" i="7"/>
  <c r="D20" i="7"/>
  <c r="E20" i="7"/>
  <c r="F20" i="7"/>
  <c r="G20" i="7"/>
  <c r="H20" i="7"/>
  <c r="I20" i="7"/>
  <c r="J20" i="7"/>
  <c r="K20" i="7"/>
  <c r="L20" i="7"/>
  <c r="M20" i="7"/>
  <c r="N20" i="7"/>
  <c r="O20" i="7"/>
  <c r="D21" i="7"/>
  <c r="E21" i="7"/>
  <c r="F21" i="7"/>
  <c r="G21" i="7"/>
  <c r="H21" i="7"/>
  <c r="I21" i="7"/>
  <c r="J21" i="7"/>
  <c r="K21" i="7"/>
  <c r="L21" i="7"/>
  <c r="M21" i="7"/>
  <c r="N21" i="7"/>
  <c r="O21" i="7"/>
  <c r="D22" i="7"/>
  <c r="E22" i="7"/>
  <c r="F22" i="7"/>
  <c r="G22" i="7"/>
  <c r="H22" i="7"/>
  <c r="I22" i="7"/>
  <c r="J22" i="7"/>
  <c r="K22" i="7"/>
  <c r="L22" i="7"/>
  <c r="M22" i="7"/>
  <c r="N22" i="7"/>
  <c r="O22" i="7"/>
  <c r="D23" i="7"/>
  <c r="E23" i="7"/>
  <c r="F23" i="7"/>
  <c r="G23" i="7"/>
  <c r="H23" i="7"/>
  <c r="I23" i="7"/>
  <c r="J23" i="7"/>
  <c r="K23" i="7"/>
  <c r="L23" i="7"/>
  <c r="M23" i="7"/>
  <c r="N23" i="7"/>
  <c r="O23" i="7"/>
  <c r="D24" i="7"/>
  <c r="E24" i="7"/>
  <c r="F24" i="7"/>
  <c r="G24" i="7"/>
  <c r="H24" i="7"/>
  <c r="I24" i="7"/>
  <c r="J24" i="7"/>
  <c r="K24" i="7"/>
  <c r="L24" i="7"/>
  <c r="M24" i="7"/>
  <c r="N24" i="7"/>
  <c r="O24" i="7"/>
  <c r="D25" i="7"/>
  <c r="E25" i="7"/>
  <c r="F25" i="7"/>
  <c r="G25" i="7"/>
  <c r="H25" i="7"/>
  <c r="I25" i="7"/>
  <c r="J25" i="7"/>
  <c r="K25" i="7"/>
  <c r="L25" i="7"/>
  <c r="M25" i="7"/>
  <c r="N25" i="7"/>
  <c r="O25" i="7"/>
  <c r="D26" i="7"/>
  <c r="E26" i="7"/>
  <c r="F26" i="7"/>
  <c r="G26" i="7"/>
  <c r="H26" i="7"/>
  <c r="I26" i="7"/>
  <c r="J26" i="7"/>
  <c r="K26" i="7"/>
  <c r="L26" i="7"/>
  <c r="M26" i="7"/>
  <c r="N26" i="7"/>
  <c r="O26" i="7"/>
  <c r="D27" i="7"/>
  <c r="E27" i="7"/>
  <c r="F27" i="7"/>
  <c r="G27" i="7"/>
  <c r="H27" i="7"/>
  <c r="I27" i="7"/>
  <c r="J27" i="7"/>
  <c r="K27" i="7"/>
  <c r="L27" i="7"/>
  <c r="M27" i="7"/>
  <c r="N27" i="7"/>
  <c r="O27" i="7"/>
  <c r="D28" i="7"/>
  <c r="E28" i="7"/>
  <c r="F28" i="7"/>
  <c r="G28" i="7"/>
  <c r="H28" i="7"/>
  <c r="I28" i="7"/>
  <c r="J28" i="7"/>
  <c r="K28" i="7"/>
  <c r="L28" i="7"/>
  <c r="M28" i="7"/>
  <c r="N28" i="7"/>
  <c r="O28" i="7"/>
  <c r="D29" i="7"/>
  <c r="E29" i="7"/>
  <c r="F29" i="7"/>
  <c r="G29" i="7"/>
  <c r="H29" i="7"/>
  <c r="I29" i="7"/>
  <c r="J29" i="7"/>
  <c r="K29" i="7"/>
  <c r="L29" i="7"/>
  <c r="M29" i="7"/>
  <c r="N29" i="7"/>
  <c r="O29" i="7"/>
  <c r="D30" i="7"/>
  <c r="E30" i="7"/>
  <c r="F30" i="7"/>
  <c r="G30" i="7"/>
  <c r="H30" i="7"/>
  <c r="I30" i="7"/>
  <c r="J30" i="7"/>
  <c r="K30" i="7"/>
  <c r="L30" i="7"/>
  <c r="M30" i="7"/>
  <c r="N30" i="7"/>
  <c r="O30" i="7"/>
  <c r="D31" i="7"/>
  <c r="E31" i="7"/>
  <c r="F31" i="7"/>
  <c r="G31" i="7"/>
  <c r="H31" i="7"/>
  <c r="I31" i="7"/>
  <c r="J31" i="7"/>
  <c r="K31" i="7"/>
  <c r="L31" i="7"/>
  <c r="M31" i="7"/>
  <c r="N31" i="7"/>
  <c r="O31" i="7"/>
  <c r="D32" i="7"/>
  <c r="E32" i="7"/>
  <c r="F32" i="7"/>
  <c r="G32" i="7"/>
  <c r="H32" i="7"/>
  <c r="I32" i="7"/>
  <c r="J32" i="7"/>
  <c r="K32" i="7"/>
  <c r="L32" i="7"/>
  <c r="M32" i="7"/>
  <c r="N32" i="7"/>
  <c r="O32" i="7"/>
  <c r="D33" i="7"/>
  <c r="E33" i="7"/>
  <c r="F33" i="7"/>
  <c r="G33" i="7"/>
  <c r="H33" i="7"/>
  <c r="I33" i="7"/>
  <c r="J33" i="7"/>
  <c r="K33" i="7"/>
  <c r="L33" i="7"/>
  <c r="M33" i="7"/>
  <c r="N33" i="7"/>
  <c r="O33" i="7"/>
  <c r="D34" i="7"/>
  <c r="E34" i="7"/>
  <c r="F34" i="7"/>
  <c r="G34" i="7"/>
  <c r="H34" i="7"/>
  <c r="I34" i="7"/>
  <c r="J34" i="7"/>
  <c r="K34" i="7"/>
  <c r="L34" i="7"/>
  <c r="M34" i="7"/>
  <c r="N34" i="7"/>
  <c r="O34" i="7"/>
  <c r="D35" i="7"/>
  <c r="E35" i="7"/>
  <c r="F35" i="7"/>
  <c r="G35" i="7"/>
  <c r="H35" i="7"/>
  <c r="I35" i="7"/>
  <c r="J35" i="7"/>
  <c r="K35" i="7"/>
  <c r="L35" i="7"/>
  <c r="M35" i="7"/>
  <c r="N35" i="7"/>
  <c r="O35" i="7"/>
  <c r="D36" i="7"/>
  <c r="E36" i="7"/>
  <c r="F36" i="7"/>
  <c r="G36" i="7"/>
  <c r="H36" i="7"/>
  <c r="I36" i="7"/>
  <c r="J36" i="7"/>
  <c r="K36" i="7"/>
  <c r="L36" i="7"/>
  <c r="M36" i="7"/>
  <c r="N36" i="7"/>
  <c r="O36" i="7"/>
  <c r="D37" i="7"/>
  <c r="E37" i="7"/>
  <c r="F37" i="7"/>
  <c r="G37" i="7"/>
  <c r="H37" i="7"/>
  <c r="I37" i="7"/>
  <c r="J37" i="7"/>
  <c r="K37" i="7"/>
  <c r="L37" i="7"/>
  <c r="M37" i="7"/>
  <c r="N37" i="7"/>
  <c r="O37" i="7"/>
  <c r="D38" i="7"/>
  <c r="E38" i="7"/>
  <c r="F38" i="7"/>
  <c r="G38" i="7"/>
  <c r="H38" i="7"/>
  <c r="I38" i="7"/>
  <c r="J38" i="7"/>
  <c r="K38" i="7"/>
  <c r="L38" i="7"/>
  <c r="M38" i="7"/>
  <c r="N38" i="7"/>
  <c r="O38" i="7"/>
  <c r="D39" i="7"/>
  <c r="E39" i="7"/>
  <c r="F39" i="7"/>
  <c r="G39" i="7"/>
  <c r="H39" i="7"/>
  <c r="I39" i="7"/>
  <c r="J39" i="7"/>
  <c r="K39" i="7"/>
  <c r="L39" i="7"/>
  <c r="M39" i="7"/>
  <c r="N39" i="7"/>
  <c r="O39" i="7"/>
  <c r="D40" i="7"/>
  <c r="E40" i="7"/>
  <c r="F40" i="7"/>
  <c r="G40" i="7"/>
  <c r="H40" i="7"/>
  <c r="I40" i="7"/>
  <c r="J40" i="7"/>
  <c r="K40" i="7"/>
  <c r="L40" i="7"/>
  <c r="M40" i="7"/>
  <c r="N40" i="7"/>
  <c r="O40" i="7"/>
  <c r="D41" i="7"/>
  <c r="E41" i="7"/>
  <c r="F41" i="7"/>
  <c r="G41" i="7"/>
  <c r="H41" i="7"/>
  <c r="I41" i="7"/>
  <c r="J41" i="7"/>
  <c r="K41" i="7"/>
  <c r="L41" i="7"/>
  <c r="M41" i="7"/>
  <c r="N41" i="7"/>
  <c r="O41" i="7"/>
  <c r="D42" i="7"/>
  <c r="E42" i="7"/>
  <c r="F42" i="7"/>
  <c r="G42" i="7"/>
  <c r="H42" i="7"/>
  <c r="I42" i="7"/>
  <c r="J42" i="7"/>
  <c r="K42" i="7"/>
  <c r="L42" i="7"/>
  <c r="M42" i="7"/>
  <c r="N42" i="7"/>
  <c r="O42" i="7"/>
  <c r="D43" i="7"/>
  <c r="E43" i="7"/>
  <c r="F43" i="7"/>
  <c r="G43" i="7"/>
  <c r="H43" i="7"/>
  <c r="I43" i="7"/>
  <c r="J43" i="7"/>
  <c r="K43" i="7"/>
  <c r="L43" i="7"/>
  <c r="M43" i="7"/>
  <c r="N43" i="7"/>
  <c r="O43" i="7"/>
  <c r="D44" i="7"/>
  <c r="E44" i="7"/>
  <c r="F44" i="7"/>
  <c r="G44" i="7"/>
  <c r="H44" i="7"/>
  <c r="I44" i="7"/>
  <c r="J44" i="7"/>
  <c r="K44" i="7"/>
  <c r="L44" i="7"/>
  <c r="M44" i="7"/>
  <c r="N44" i="7"/>
  <c r="O44" i="7"/>
  <c r="D45" i="7"/>
  <c r="E45" i="7"/>
  <c r="F45" i="7"/>
  <c r="G45" i="7"/>
  <c r="H45" i="7"/>
  <c r="I45" i="7"/>
  <c r="J45" i="7"/>
  <c r="K45" i="7"/>
  <c r="L45" i="7"/>
  <c r="M45" i="7"/>
  <c r="N45" i="7"/>
  <c r="O45" i="7"/>
  <c r="D46" i="7"/>
  <c r="E46" i="7"/>
  <c r="F46" i="7"/>
  <c r="G46" i="7"/>
  <c r="H46" i="7"/>
  <c r="I46" i="7"/>
  <c r="J46" i="7"/>
  <c r="K46" i="7"/>
  <c r="L46" i="7"/>
  <c r="M46" i="7"/>
  <c r="N46" i="7"/>
  <c r="O46" i="7"/>
  <c r="D47" i="7"/>
  <c r="E47" i="7"/>
  <c r="F47" i="7"/>
  <c r="G47" i="7"/>
  <c r="H47" i="7"/>
  <c r="I47" i="7"/>
  <c r="J47" i="7"/>
  <c r="K47" i="7"/>
  <c r="L47" i="7"/>
  <c r="M47" i="7"/>
  <c r="N47" i="7"/>
  <c r="O47" i="7"/>
  <c r="D48" i="7"/>
  <c r="E48" i="7"/>
  <c r="F48" i="7"/>
  <c r="G48" i="7"/>
  <c r="H48" i="7"/>
  <c r="I48" i="7"/>
  <c r="J48" i="7"/>
  <c r="K48" i="7"/>
  <c r="L48" i="7"/>
  <c r="M48" i="7"/>
  <c r="N48" i="7"/>
  <c r="O48" i="7"/>
  <c r="D49" i="7"/>
  <c r="E49" i="7"/>
  <c r="F49" i="7"/>
  <c r="G49" i="7"/>
  <c r="H49" i="7"/>
  <c r="I49" i="7"/>
  <c r="J49" i="7"/>
  <c r="K49" i="7"/>
  <c r="L49" i="7"/>
  <c r="M49" i="7"/>
  <c r="N49" i="7"/>
  <c r="O49" i="7"/>
  <c r="D50" i="7"/>
  <c r="E50" i="7"/>
  <c r="F50" i="7"/>
  <c r="G50" i="7"/>
  <c r="H50" i="7"/>
  <c r="I50" i="7"/>
  <c r="J50" i="7"/>
  <c r="K50" i="7"/>
  <c r="L50" i="7"/>
  <c r="M50" i="7"/>
  <c r="N50" i="7"/>
  <c r="O50" i="7"/>
  <c r="D51" i="7"/>
  <c r="E51" i="7"/>
  <c r="F51" i="7"/>
  <c r="G51" i="7"/>
  <c r="H51" i="7"/>
  <c r="I51" i="7"/>
  <c r="J51" i="7"/>
  <c r="K51" i="7"/>
  <c r="L51" i="7"/>
  <c r="M51" i="7"/>
  <c r="N51" i="7"/>
  <c r="O51" i="7"/>
  <c r="D52" i="7"/>
  <c r="E52" i="7"/>
  <c r="F52" i="7"/>
  <c r="G52" i="7"/>
  <c r="H52" i="7"/>
  <c r="I52" i="7"/>
  <c r="J52" i="7"/>
  <c r="K52" i="7"/>
  <c r="L52" i="7"/>
  <c r="M52" i="7"/>
  <c r="N52" i="7"/>
  <c r="O52" i="7"/>
  <c r="D53" i="7"/>
  <c r="E53" i="7"/>
  <c r="F53" i="7"/>
  <c r="G53" i="7"/>
  <c r="H53" i="7"/>
  <c r="I53" i="7"/>
  <c r="J53" i="7"/>
  <c r="K53" i="7"/>
  <c r="L53" i="7"/>
  <c r="M53" i="7"/>
  <c r="N53" i="7"/>
  <c r="O53" i="7"/>
  <c r="D54" i="7"/>
  <c r="E54" i="7"/>
  <c r="F54" i="7"/>
  <c r="G54" i="7"/>
  <c r="H54" i="7"/>
  <c r="I54" i="7"/>
  <c r="J54" i="7"/>
  <c r="K54" i="7"/>
  <c r="L54" i="7"/>
  <c r="M54" i="7"/>
  <c r="N54" i="7"/>
  <c r="O54" i="7"/>
  <c r="E5" i="7"/>
  <c r="F5" i="7"/>
  <c r="G5" i="7"/>
  <c r="H5" i="7"/>
  <c r="I5" i="7"/>
  <c r="J5" i="7"/>
  <c r="K5" i="7"/>
  <c r="L5" i="7"/>
  <c r="M5" i="7"/>
  <c r="N5" i="7"/>
  <c r="O5" i="7"/>
  <c r="D5" i="7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A4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A5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A6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A7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A8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A9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A10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A11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A12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A13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A14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A15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A16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A17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A18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A19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A20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A21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A22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A23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A24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A25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A26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A27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A28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A29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A30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A31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A32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A33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A34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A35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A36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A37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A38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A39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A40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A41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A42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A43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A44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A45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A46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A47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A48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A49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A50" i="11"/>
  <c r="B50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A51" i="11"/>
  <c r="B51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A52" i="11"/>
  <c r="B52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A3" i="11"/>
  <c r="E55" i="8"/>
  <c r="I55" i="8"/>
  <c r="M55" i="8"/>
  <c r="K51" i="9" l="1" a="1"/>
  <c r="K51" i="9" s="1"/>
  <c r="L51" i="9" s="1"/>
  <c r="K43" i="9" a="1"/>
  <c r="K43" i="9" s="1"/>
  <c r="L43" i="9" s="1"/>
  <c r="K35" i="9" a="1"/>
  <c r="K35" i="9" s="1"/>
  <c r="L35" i="9" s="1"/>
  <c r="K27" i="9" a="1"/>
  <c r="K27" i="9" s="1"/>
  <c r="L27" i="9" s="1"/>
  <c r="K19" i="9" a="1"/>
  <c r="K19" i="9" s="1"/>
  <c r="L19" i="9" s="1"/>
  <c r="K11" i="9" a="1"/>
  <c r="K11" i="9" s="1"/>
  <c r="L11" i="9" s="1"/>
  <c r="K49" i="9" a="1"/>
  <c r="K49" i="9" s="1"/>
  <c r="L49" i="9" s="1"/>
  <c r="K41" i="9" a="1"/>
  <c r="K41" i="9" s="1"/>
  <c r="L41" i="9" s="1"/>
  <c r="K33" i="9" a="1"/>
  <c r="K33" i="9" s="1"/>
  <c r="L33" i="9" s="1"/>
  <c r="K25" i="9" a="1"/>
  <c r="K25" i="9" s="1"/>
  <c r="L25" i="9" s="1"/>
  <c r="K17" i="9" a="1"/>
  <c r="K17" i="9" s="1"/>
  <c r="L17" i="9" s="1"/>
  <c r="K9" i="9" a="1"/>
  <c r="K9" i="9" s="1"/>
  <c r="L9" i="9" s="1"/>
  <c r="K48" i="9" a="1"/>
  <c r="K48" i="9" s="1"/>
  <c r="L48" i="9" s="1"/>
  <c r="K40" i="9" a="1"/>
  <c r="K40" i="9" s="1"/>
  <c r="L40" i="9" s="1"/>
  <c r="K32" i="9" a="1"/>
  <c r="K32" i="9" s="1"/>
  <c r="L32" i="9" s="1"/>
  <c r="K24" i="9" a="1"/>
  <c r="K24" i="9" s="1"/>
  <c r="L24" i="9" s="1"/>
  <c r="K16" i="9" a="1"/>
  <c r="K16" i="9" s="1"/>
  <c r="L16" i="9" s="1"/>
  <c r="K8" i="9" a="1"/>
  <c r="K8" i="9" s="1"/>
  <c r="L8" i="9" s="1"/>
  <c r="K5" i="9" a="1"/>
  <c r="K5" i="9" s="1"/>
  <c r="L5" i="9" s="1"/>
  <c r="K47" i="9" a="1"/>
  <c r="K47" i="9" s="1"/>
  <c r="L47" i="9" s="1"/>
  <c r="K39" i="9" a="1"/>
  <c r="K39" i="9" s="1"/>
  <c r="L39" i="9" s="1"/>
  <c r="K31" i="9" a="1"/>
  <c r="K31" i="9" s="1"/>
  <c r="L31" i="9" s="1"/>
  <c r="K23" i="9" a="1"/>
  <c r="K23" i="9" s="1"/>
  <c r="L23" i="9" s="1"/>
  <c r="K15" i="9" a="1"/>
  <c r="K15" i="9" s="1"/>
  <c r="L15" i="9" s="1"/>
  <c r="K7" i="9" a="1"/>
  <c r="K7" i="9" s="1"/>
  <c r="L7" i="9" s="1"/>
  <c r="K54" i="9" a="1"/>
  <c r="K54" i="9" s="1"/>
  <c r="L54" i="9" s="1"/>
  <c r="K46" i="9" a="1"/>
  <c r="K46" i="9" s="1"/>
  <c r="L46" i="9" s="1"/>
  <c r="K38" i="9" a="1"/>
  <c r="K38" i="9" s="1"/>
  <c r="L38" i="9" s="1"/>
  <c r="K30" i="9" a="1"/>
  <c r="K30" i="9" s="1"/>
  <c r="L30" i="9" s="1"/>
  <c r="K22" i="9" a="1"/>
  <c r="K22" i="9" s="1"/>
  <c r="L22" i="9" s="1"/>
  <c r="K14" i="9" a="1"/>
  <c r="K14" i="9" s="1"/>
  <c r="L14" i="9" s="1"/>
  <c r="K6" i="9" a="1"/>
  <c r="K6" i="9" s="1"/>
  <c r="L6" i="9" s="1"/>
  <c r="K53" i="9" a="1"/>
  <c r="K53" i="9" s="1"/>
  <c r="L53" i="9" s="1"/>
  <c r="K45" i="9" a="1"/>
  <c r="K45" i="9" s="1"/>
  <c r="L45" i="9" s="1"/>
  <c r="K37" i="9" a="1"/>
  <c r="K37" i="9" s="1"/>
  <c r="L37" i="9" s="1"/>
  <c r="K29" i="9" a="1"/>
  <c r="K29" i="9" s="1"/>
  <c r="L29" i="9" s="1"/>
  <c r="K21" i="9" a="1"/>
  <c r="K21" i="9" s="1"/>
  <c r="L21" i="9" s="1"/>
  <c r="K13" i="9" a="1"/>
  <c r="K13" i="9" s="1"/>
  <c r="L13" i="9" s="1"/>
  <c r="K52" i="9" a="1"/>
  <c r="K52" i="9" s="1"/>
  <c r="L52" i="9" s="1"/>
  <c r="K44" i="9" a="1"/>
  <c r="K44" i="9" s="1"/>
  <c r="L44" i="9" s="1"/>
  <c r="K36" i="9" a="1"/>
  <c r="K36" i="9" s="1"/>
  <c r="L36" i="9" s="1"/>
  <c r="K28" i="9" a="1"/>
  <c r="K28" i="9" s="1"/>
  <c r="L28" i="9" s="1"/>
  <c r="K20" i="9" a="1"/>
  <c r="K20" i="9" s="1"/>
  <c r="L20" i="9" s="1"/>
  <c r="K12" i="9" a="1"/>
  <c r="K12" i="9" s="1"/>
  <c r="L12" i="9" s="1"/>
  <c r="K50" i="9" a="1"/>
  <c r="K50" i="9" s="1"/>
  <c r="L50" i="9" s="1"/>
  <c r="K42" i="9" a="1"/>
  <c r="K42" i="9" s="1"/>
  <c r="L42" i="9" s="1"/>
  <c r="K34" i="9" a="1"/>
  <c r="K34" i="9" s="1"/>
  <c r="L34" i="9" s="1"/>
  <c r="K26" i="9" a="1"/>
  <c r="K26" i="9" s="1"/>
  <c r="L26" i="9" s="1"/>
  <c r="K18" i="9" a="1"/>
  <c r="K18" i="9" s="1"/>
  <c r="L18" i="9" s="1"/>
  <c r="M18" i="9" s="1"/>
  <c r="D57" i="7" a="1"/>
  <c r="L57" i="7" s="1"/>
  <c r="D62" i="8"/>
  <c r="A5" i="9" a="1"/>
  <c r="A10" i="9" s="1"/>
  <c r="B5" i="8" a="1"/>
  <c r="B7" i="8" s="1"/>
  <c r="B5" i="7" a="1"/>
  <c r="B5" i="7" s="1"/>
  <c r="D4" i="8" a="1"/>
  <c r="I4" i="8" s="1"/>
  <c r="D4" i="7" a="1"/>
  <c r="D4" i="7" s="1"/>
  <c r="D57" i="8" a="1"/>
  <c r="E57" i="8" s="1"/>
  <c r="M27" i="9" l="1"/>
  <c r="M51" i="9"/>
  <c r="M14" i="9"/>
  <c r="M42" i="9"/>
  <c r="M13" i="9"/>
  <c r="M22" i="9"/>
  <c r="M31" i="9"/>
  <c r="M40" i="9"/>
  <c r="M11" i="9"/>
  <c r="M49" i="9"/>
  <c r="M30" i="9"/>
  <c r="M48" i="9"/>
  <c r="M19" i="9"/>
  <c r="M23" i="9"/>
  <c r="M50" i="9"/>
  <c r="M39" i="9"/>
  <c r="M12" i="9"/>
  <c r="M29" i="9"/>
  <c r="M38" i="9"/>
  <c r="M47" i="9"/>
  <c r="M9" i="9"/>
  <c r="M34" i="9"/>
  <c r="M32" i="9"/>
  <c r="M21" i="9"/>
  <c r="M20" i="9"/>
  <c r="M37" i="9"/>
  <c r="M46" i="9"/>
  <c r="M5" i="9"/>
  <c r="M17" i="9"/>
  <c r="M35" i="9"/>
  <c r="M52" i="9"/>
  <c r="M28" i="9"/>
  <c r="M45" i="9"/>
  <c r="M54" i="9"/>
  <c r="M8" i="9"/>
  <c r="M25" i="9"/>
  <c r="M43" i="9"/>
  <c r="M53" i="9"/>
  <c r="M16" i="9"/>
  <c r="M33" i="9"/>
  <c r="M36" i="9"/>
  <c r="M7" i="9"/>
  <c r="M26" i="9"/>
  <c r="M44" i="9"/>
  <c r="M6" i="9"/>
  <c r="M15" i="9"/>
  <c r="M24" i="9"/>
  <c r="M41" i="9"/>
  <c r="M10" i="9"/>
  <c r="G57" i="7"/>
  <c r="N57" i="7"/>
  <c r="F57" i="7"/>
  <c r="I57" i="7"/>
  <c r="E57" i="7"/>
  <c r="O57" i="7"/>
  <c r="D57" i="7"/>
  <c r="H57" i="7"/>
  <c r="J57" i="7"/>
  <c r="M57" i="7"/>
  <c r="K57" i="7"/>
  <c r="J5" i="9"/>
  <c r="C5" i="7"/>
  <c r="J4" i="7"/>
  <c r="O4" i="8"/>
  <c r="G4" i="8"/>
  <c r="B51" i="7"/>
  <c r="B43" i="7"/>
  <c r="B35" i="7"/>
  <c r="B27" i="7"/>
  <c r="B19" i="7"/>
  <c r="B11" i="7"/>
  <c r="B54" i="8"/>
  <c r="B46" i="8"/>
  <c r="B38" i="8"/>
  <c r="B30" i="8"/>
  <c r="B22" i="8"/>
  <c r="B14" i="8"/>
  <c r="B6" i="8"/>
  <c r="A49" i="9"/>
  <c r="A41" i="9"/>
  <c r="A33" i="9"/>
  <c r="A25" i="9"/>
  <c r="A17" i="9"/>
  <c r="A9" i="9"/>
  <c r="H4" i="8"/>
  <c r="B52" i="7"/>
  <c r="B44" i="7"/>
  <c r="B36" i="7"/>
  <c r="B28" i="7"/>
  <c r="B20" i="7"/>
  <c r="B12" i="7"/>
  <c r="K57" i="8"/>
  <c r="I4" i="7"/>
  <c r="N4" i="8"/>
  <c r="F4" i="8"/>
  <c r="B50" i="7"/>
  <c r="B42" i="7"/>
  <c r="B34" i="7"/>
  <c r="B26" i="7"/>
  <c r="B18" i="7"/>
  <c r="B10" i="7"/>
  <c r="B53" i="8"/>
  <c r="B45" i="8"/>
  <c r="B37" i="8"/>
  <c r="B29" i="8"/>
  <c r="B21" i="8"/>
  <c r="B13" i="8"/>
  <c r="B5" i="8"/>
  <c r="A48" i="9"/>
  <c r="A40" i="9"/>
  <c r="A32" i="9"/>
  <c r="A24" i="9"/>
  <c r="A16" i="9"/>
  <c r="A8" i="9"/>
  <c r="A47" i="9"/>
  <c r="A39" i="9"/>
  <c r="A31" i="9"/>
  <c r="A23" i="9"/>
  <c r="A15" i="9"/>
  <c r="A7" i="9"/>
  <c r="H4" i="7"/>
  <c r="M4" i="8"/>
  <c r="E4" i="8"/>
  <c r="B49" i="7"/>
  <c r="B41" i="7"/>
  <c r="B33" i="7"/>
  <c r="B25" i="7"/>
  <c r="B17" i="7"/>
  <c r="B9" i="7"/>
  <c r="B52" i="8"/>
  <c r="B44" i="8"/>
  <c r="B36" i="8"/>
  <c r="B28" i="8"/>
  <c r="B20" i="8"/>
  <c r="B12" i="8"/>
  <c r="O4" i="7"/>
  <c r="G4" i="7"/>
  <c r="L4" i="8"/>
  <c r="D4" i="8"/>
  <c r="B48" i="7"/>
  <c r="B40" i="7"/>
  <c r="B32" i="7"/>
  <c r="B24" i="7"/>
  <c r="B16" i="7"/>
  <c r="B8" i="7"/>
  <c r="B51" i="8"/>
  <c r="B43" i="8"/>
  <c r="B35" i="8"/>
  <c r="B27" i="8"/>
  <c r="B19" i="8"/>
  <c r="B11" i="8"/>
  <c r="A54" i="9"/>
  <c r="A46" i="9"/>
  <c r="A38" i="9"/>
  <c r="A30" i="9"/>
  <c r="A22" i="9"/>
  <c r="A14" i="9"/>
  <c r="A6" i="9"/>
  <c r="B47" i="7"/>
  <c r="B39" i="7"/>
  <c r="B31" i="7"/>
  <c r="B23" i="7"/>
  <c r="B15" i="7"/>
  <c r="B7" i="7"/>
  <c r="B50" i="8"/>
  <c r="B42" i="8"/>
  <c r="B34" i="8"/>
  <c r="B26" i="8"/>
  <c r="B18" i="8"/>
  <c r="B10" i="8"/>
  <c r="A53" i="9"/>
  <c r="A45" i="9"/>
  <c r="A37" i="9"/>
  <c r="A29" i="9"/>
  <c r="A21" i="9"/>
  <c r="A13" i="9"/>
  <c r="A5" i="9"/>
  <c r="K4" i="7"/>
  <c r="N4" i="7"/>
  <c r="F4" i="7"/>
  <c r="K4" i="8"/>
  <c r="M4" i="7"/>
  <c r="E4" i="7"/>
  <c r="J4" i="8"/>
  <c r="B54" i="7"/>
  <c r="B46" i="7"/>
  <c r="B38" i="7"/>
  <c r="B30" i="7"/>
  <c r="B22" i="7"/>
  <c r="B14" i="7"/>
  <c r="B6" i="7"/>
  <c r="B49" i="8"/>
  <c r="B41" i="8"/>
  <c r="B33" i="8"/>
  <c r="B25" i="8"/>
  <c r="B17" i="8"/>
  <c r="B9" i="8"/>
  <c r="A52" i="9"/>
  <c r="A44" i="9"/>
  <c r="A36" i="9"/>
  <c r="A28" i="9"/>
  <c r="A20" i="9"/>
  <c r="A12" i="9"/>
  <c r="L4" i="7"/>
  <c r="B53" i="7"/>
  <c r="B45" i="7"/>
  <c r="B37" i="7"/>
  <c r="B29" i="7"/>
  <c r="B21" i="7"/>
  <c r="B13" i="7"/>
  <c r="B48" i="8"/>
  <c r="B40" i="8"/>
  <c r="B32" i="8"/>
  <c r="B24" i="8"/>
  <c r="B16" i="8"/>
  <c r="B8" i="8"/>
  <c r="A51" i="9"/>
  <c r="A43" i="9"/>
  <c r="A35" i="9"/>
  <c r="A27" i="9"/>
  <c r="A19" i="9"/>
  <c r="A11" i="9"/>
  <c r="B47" i="8"/>
  <c r="B39" i="8"/>
  <c r="B31" i="8"/>
  <c r="B23" i="8"/>
  <c r="B15" i="8"/>
  <c r="A50" i="9"/>
  <c r="A42" i="9"/>
  <c r="A34" i="9"/>
  <c r="A26" i="9"/>
  <c r="A18" i="9"/>
  <c r="O57" i="8"/>
  <c r="G57" i="8"/>
  <c r="M57" i="8"/>
  <c r="I57" i="8"/>
  <c r="D57" i="8"/>
  <c r="F57" i="8"/>
  <c r="H57" i="8"/>
  <c r="J57" i="8"/>
  <c r="L57" i="8"/>
  <c r="N57" i="8"/>
  <c r="N9" i="9" l="1"/>
  <c r="N17" i="9"/>
  <c r="N25" i="9"/>
  <c r="N33" i="9"/>
  <c r="N41" i="9"/>
  <c r="N49" i="9"/>
  <c r="N10" i="9"/>
  <c r="N18" i="9"/>
  <c r="N26" i="9"/>
  <c r="N34" i="9"/>
  <c r="N42" i="9"/>
  <c r="N50" i="9"/>
  <c r="N11" i="9"/>
  <c r="N19" i="9"/>
  <c r="N27" i="9"/>
  <c r="N35" i="9"/>
  <c r="N43" i="9"/>
  <c r="N51" i="9"/>
  <c r="N12" i="9"/>
  <c r="N20" i="9"/>
  <c r="N28" i="9"/>
  <c r="N36" i="9"/>
  <c r="N44" i="9"/>
  <c r="N52" i="9"/>
  <c r="N40" i="9"/>
  <c r="N13" i="9"/>
  <c r="N21" i="9"/>
  <c r="N29" i="9"/>
  <c r="N37" i="9"/>
  <c r="N45" i="9"/>
  <c r="N53" i="9"/>
  <c r="N6" i="9"/>
  <c r="N14" i="9"/>
  <c r="N22" i="9"/>
  <c r="N30" i="9"/>
  <c r="N38" i="9"/>
  <c r="N46" i="9"/>
  <c r="N54" i="9"/>
  <c r="N8" i="9"/>
  <c r="N32" i="9"/>
  <c r="N7" i="9"/>
  <c r="N15" i="9"/>
  <c r="N23" i="9"/>
  <c r="N31" i="9"/>
  <c r="N39" i="9"/>
  <c r="N47" i="9"/>
  <c r="N5" i="9"/>
  <c r="N16" i="9"/>
  <c r="N24" i="9"/>
  <c r="N48" i="9"/>
  <c r="J33" i="9"/>
  <c r="C33" i="7"/>
  <c r="J52" i="9"/>
  <c r="C52" i="7"/>
  <c r="J53" i="9"/>
  <c r="C53" i="7"/>
  <c r="J22" i="9"/>
  <c r="C22" i="7"/>
  <c r="J40" i="9"/>
  <c r="C40" i="7"/>
  <c r="J41" i="9"/>
  <c r="C41" i="7"/>
  <c r="J10" i="9"/>
  <c r="C10" i="7"/>
  <c r="J27" i="9"/>
  <c r="C27" i="7"/>
  <c r="J30" i="9"/>
  <c r="C30" i="7"/>
  <c r="J49" i="9"/>
  <c r="C49" i="7"/>
  <c r="J45" i="9"/>
  <c r="C45" i="7"/>
  <c r="J14" i="9"/>
  <c r="C14" i="7"/>
  <c r="J32" i="9"/>
  <c r="C32" i="7"/>
  <c r="J19" i="9"/>
  <c r="C19" i="7"/>
  <c r="J7" i="9"/>
  <c r="C7" i="7"/>
  <c r="J18" i="9"/>
  <c r="C18" i="7"/>
  <c r="J35" i="9"/>
  <c r="C35" i="7"/>
  <c r="J38" i="9"/>
  <c r="C38" i="7"/>
  <c r="J15" i="9"/>
  <c r="C15" i="7"/>
  <c r="J26" i="9"/>
  <c r="C26" i="7"/>
  <c r="J12" i="9"/>
  <c r="C12" i="7"/>
  <c r="J43" i="9"/>
  <c r="C43" i="7"/>
  <c r="J13" i="9"/>
  <c r="C13" i="7"/>
  <c r="J46" i="9"/>
  <c r="C46" i="7"/>
  <c r="J23" i="9"/>
  <c r="C23" i="7"/>
  <c r="J34" i="9"/>
  <c r="C34" i="7"/>
  <c r="J20" i="9"/>
  <c r="C20" i="7"/>
  <c r="J51" i="9"/>
  <c r="C51" i="7"/>
  <c r="J21" i="9"/>
  <c r="C21" i="7"/>
  <c r="J54" i="9"/>
  <c r="C54" i="7"/>
  <c r="J31" i="9"/>
  <c r="C31" i="7"/>
  <c r="J8" i="9"/>
  <c r="C8" i="7"/>
  <c r="J9" i="9"/>
  <c r="C9" i="7"/>
  <c r="J42" i="9"/>
  <c r="C42" i="7"/>
  <c r="J28" i="9"/>
  <c r="C28" i="7"/>
  <c r="J48" i="9"/>
  <c r="C48" i="7"/>
  <c r="J29" i="9"/>
  <c r="C29" i="7"/>
  <c r="J39" i="9"/>
  <c r="C39" i="7"/>
  <c r="J16" i="9"/>
  <c r="C16" i="7"/>
  <c r="J17" i="9"/>
  <c r="C17" i="7"/>
  <c r="J50" i="9"/>
  <c r="C50" i="7"/>
  <c r="J36" i="9"/>
  <c r="C36" i="7"/>
  <c r="J37" i="9"/>
  <c r="C37" i="7"/>
  <c r="J6" i="9"/>
  <c r="C6" i="7"/>
  <c r="J47" i="9"/>
  <c r="C47" i="7"/>
  <c r="J24" i="9"/>
  <c r="C24" i="7"/>
  <c r="J25" i="9"/>
  <c r="C25" i="7"/>
  <c r="J44" i="9"/>
  <c r="C44" i="7"/>
  <c r="J11" i="9"/>
  <c r="C11" i="7"/>
  <c r="C7" i="9" l="1" a="1"/>
  <c r="C7" i="9" s="1"/>
  <c r="B7" i="9" a="1"/>
  <c r="B7" i="9" s="1"/>
  <c r="C6" i="9" a="1"/>
  <c r="C6" i="9" s="1"/>
  <c r="B6" i="9" a="1"/>
  <c r="B6" i="9" s="1"/>
  <c r="B52" i="9" a="1"/>
  <c r="B52" i="9" s="1"/>
  <c r="C52" i="9" a="1"/>
  <c r="C52" i="9" s="1"/>
  <c r="B35" i="9" a="1"/>
  <c r="B35" i="9" s="1"/>
  <c r="C35" i="9" a="1"/>
  <c r="C35" i="9" s="1"/>
  <c r="C18" i="9" a="1"/>
  <c r="C18" i="9" s="1"/>
  <c r="B18" i="9" a="1"/>
  <c r="B18" i="9" s="1"/>
  <c r="C5" i="9" a="1"/>
  <c r="C5" i="9" s="1"/>
  <c r="B5" i="9" a="1"/>
  <c r="B5" i="9" s="1"/>
  <c r="C8" i="9" a="1"/>
  <c r="C8" i="9" s="1"/>
  <c r="B8" i="9" a="1"/>
  <c r="B8" i="9" s="1"/>
  <c r="C53" i="9" a="1"/>
  <c r="C53" i="9" s="1"/>
  <c r="B53" i="9" a="1"/>
  <c r="B53" i="9" s="1"/>
  <c r="B44" i="9" a="1"/>
  <c r="B44" i="9" s="1"/>
  <c r="C44" i="9" a="1"/>
  <c r="C44" i="9" s="1"/>
  <c r="B27" i="9" a="1"/>
  <c r="B27" i="9" s="1"/>
  <c r="C27" i="9" a="1"/>
  <c r="C27" i="9" s="1"/>
  <c r="B10" i="9" a="1"/>
  <c r="B10" i="9" s="1"/>
  <c r="C10" i="9" a="1"/>
  <c r="C10" i="9" s="1"/>
  <c r="C47" i="9" a="1"/>
  <c r="C47" i="9" s="1"/>
  <c r="B47" i="9" a="1"/>
  <c r="B47" i="9" s="1"/>
  <c r="B19" i="9" a="1"/>
  <c r="B19" i="9" s="1"/>
  <c r="C19" i="9" a="1"/>
  <c r="C19" i="9" s="1"/>
  <c r="C49" i="9" a="1"/>
  <c r="C49" i="9" s="1"/>
  <c r="B49" i="9" a="1"/>
  <c r="B49" i="9" s="1"/>
  <c r="C14" i="9" a="1"/>
  <c r="C14" i="9" s="1"/>
  <c r="B14" i="9" a="1"/>
  <c r="B14" i="9" s="1"/>
  <c r="C54" i="9" a="1"/>
  <c r="C54" i="9" s="1"/>
  <c r="B54" i="9" a="1"/>
  <c r="B54" i="9" s="1"/>
  <c r="C41" i="9" a="1"/>
  <c r="C41" i="9" s="1"/>
  <c r="B41" i="9" a="1"/>
  <c r="B41" i="9" s="1"/>
  <c r="C15" i="9" a="1"/>
  <c r="C15" i="9" s="1"/>
  <c r="B15" i="9" a="1"/>
  <c r="B15" i="9" s="1"/>
  <c r="C16" i="9" a="1"/>
  <c r="C16" i="9" s="1"/>
  <c r="B16" i="9" a="1"/>
  <c r="B16" i="9" s="1"/>
  <c r="B36" i="9" a="1"/>
  <c r="B36" i="9" s="1"/>
  <c r="C36" i="9" a="1"/>
  <c r="C36" i="9" s="1"/>
  <c r="C39" i="9" a="1"/>
  <c r="C39" i="9" s="1"/>
  <c r="B39" i="9" a="1"/>
  <c r="B39" i="9" s="1"/>
  <c r="B37" i="9" a="1"/>
  <c r="B37" i="9" s="1"/>
  <c r="C37" i="9" a="1"/>
  <c r="C37" i="9" s="1"/>
  <c r="B11" i="9" a="1"/>
  <c r="B11" i="9" s="1"/>
  <c r="C11" i="9" a="1"/>
  <c r="C11" i="9" s="1"/>
  <c r="C31" i="9" a="1"/>
  <c r="C31" i="9" s="1"/>
  <c r="B31" i="9" a="1"/>
  <c r="B31" i="9" s="1"/>
  <c r="C38" i="9" a="1"/>
  <c r="C38" i="9" s="1"/>
  <c r="B38" i="9" a="1"/>
  <c r="B38" i="9" s="1"/>
  <c r="B29" i="9" a="1"/>
  <c r="B29" i="9" s="1"/>
  <c r="C29" i="9" a="1"/>
  <c r="C29" i="9" s="1"/>
  <c r="B20" i="9" a="1"/>
  <c r="B20" i="9" s="1"/>
  <c r="C20" i="9" a="1"/>
  <c r="C20" i="9" s="1"/>
  <c r="C50" i="9" a="1"/>
  <c r="C50" i="9" s="1"/>
  <c r="B50" i="9" a="1"/>
  <c r="B50" i="9" s="1"/>
  <c r="C33" i="9" a="1"/>
  <c r="C33" i="9" s="1"/>
  <c r="B33" i="9" a="1"/>
  <c r="B33" i="9" s="1"/>
  <c r="C48" i="9" a="1"/>
  <c r="C48" i="9" s="1"/>
  <c r="B48" i="9" a="1"/>
  <c r="B48" i="9" s="1"/>
  <c r="C32" i="9" a="1"/>
  <c r="C32" i="9" s="1"/>
  <c r="B32" i="9" a="1"/>
  <c r="B32" i="9" s="1"/>
  <c r="C45" i="9" a="1"/>
  <c r="C45" i="9" s="1"/>
  <c r="B45" i="9" a="1"/>
  <c r="B45" i="9" s="1"/>
  <c r="C46" i="9" a="1"/>
  <c r="C46" i="9" s="1"/>
  <c r="B46" i="9" a="1"/>
  <c r="B46" i="9" s="1"/>
  <c r="B28" i="9" a="1"/>
  <c r="B28" i="9" s="1"/>
  <c r="C28" i="9" a="1"/>
  <c r="C28" i="9" s="1"/>
  <c r="C23" i="9" a="1"/>
  <c r="C23" i="9" s="1"/>
  <c r="B23" i="9" a="1"/>
  <c r="B23" i="9" s="1"/>
  <c r="C30" i="9" a="1"/>
  <c r="C30" i="9" s="1"/>
  <c r="B30" i="9" a="1"/>
  <c r="B30" i="9" s="1"/>
  <c r="B21" i="9" a="1"/>
  <c r="B21" i="9" s="1"/>
  <c r="C21" i="9" a="1"/>
  <c r="C21" i="9" s="1"/>
  <c r="B12" i="9" a="1"/>
  <c r="B12" i="9" s="1"/>
  <c r="C12" i="9" a="1"/>
  <c r="C12" i="9" s="1"/>
  <c r="C42" i="9" a="1"/>
  <c r="C42" i="9" s="1"/>
  <c r="B42" i="9" a="1"/>
  <c r="B42" i="9" s="1"/>
  <c r="C25" i="9" a="1"/>
  <c r="C25" i="9" s="1"/>
  <c r="B25" i="9" a="1"/>
  <c r="B25" i="9" s="1"/>
  <c r="C22" i="9" a="1"/>
  <c r="C22" i="9" s="1"/>
  <c r="B22" i="9" a="1"/>
  <c r="B22" i="9" s="1"/>
  <c r="B13" i="9" a="1"/>
  <c r="B13" i="9" s="1"/>
  <c r="C13" i="9" a="1"/>
  <c r="C13" i="9" s="1"/>
  <c r="B51" i="9" a="1"/>
  <c r="B51" i="9" s="1"/>
  <c r="C51" i="9" a="1"/>
  <c r="C51" i="9" s="1"/>
  <c r="C34" i="9" a="1"/>
  <c r="C34" i="9" s="1"/>
  <c r="B34" i="9" a="1"/>
  <c r="B34" i="9" s="1"/>
  <c r="C17" i="9" a="1"/>
  <c r="C17" i="9" s="1"/>
  <c r="B17" i="9" a="1"/>
  <c r="B17" i="9" s="1"/>
  <c r="C24" i="9" a="1"/>
  <c r="C24" i="9" s="1"/>
  <c r="B24" i="9" a="1"/>
  <c r="B24" i="9" s="1"/>
  <c r="C40" i="9" a="1"/>
  <c r="C40" i="9" s="1"/>
  <c r="B40" i="9" a="1"/>
  <c r="B40" i="9" s="1"/>
  <c r="B43" i="9" a="1"/>
  <c r="B43" i="9" s="1"/>
  <c r="C43" i="9" a="1"/>
  <c r="C43" i="9" s="1"/>
  <c r="C26" i="9" a="1"/>
  <c r="C26" i="9" s="1"/>
  <c r="B26" i="9" a="1"/>
  <c r="B26" i="9" s="1"/>
  <c r="C9" i="9" a="1"/>
  <c r="C9" i="9" s="1"/>
  <c r="B9" i="9" a="1"/>
  <c r="B9" i="9" s="1"/>
  <c r="B56" i="9" l="1"/>
  <c r="C5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<sst xmlns="http://schemas.openxmlformats.org/spreadsheetml/2006/main" count="808" uniqueCount="652">
  <si>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</si>
  <si>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</si>
  <si>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</si>
  <si>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</si>
  <si>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</si>
  <si>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</si>
  <si>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</si>
  <si>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</si>
  <si>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</si>
  <si>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</si>
  <si>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</si>
  <si>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</si>
  <si>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</si>
  <si>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</si>
  <si>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</si>
  <si>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</si>
  <si>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</si>
  <si>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</si>
  <si>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</si>
  <si>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</si>
  <si>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</si>
  <si>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</si>
  <si>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</si>
  <si>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</si>
  <si>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</si>
  <si>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</si>
  <si>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</si>
  <si>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</si>
  <si>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</si>
  <si>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</si>
  <si>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</si>
  <si>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</si>
  <si>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</si>
  <si>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</si>
  <si>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</si>
  <si>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</si>
  <si>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</si>
  <si>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</si>
  <si>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</si>
  <si>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</si>
  <si>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</si>
  <si>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</si>
  <si>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</si>
  <si>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</si>
  <si>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</si>
  <si>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</si>
  <si>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</si>
  <si>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</si>
  <si>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</si>
  <si>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</si>
  <si>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</si>
  <si>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</si>
  <si>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</si>
  <si>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</si>
  <si>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</si>
  <si>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</si>
  <si>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</si>
  <si>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</si>
  <si>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</si>
  <si>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</si>
  <si>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</si>
  <si>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</si>
  <si>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</si>
  <si>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</si>
  <si>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</si>
  <si>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</si>
  <si>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</si>
  <si>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</si>
  <si>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</si>
  <si>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</si>
  <si>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</si>
  <si>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</si>
  <si>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</si>
  <si>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ListMonthShort</t>
  </si>
  <si>
    <t>ListCity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</si>
  <si>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</si>
  <si>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</si>
  <si>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</si>
  <si>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</si>
  <si>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</si>
  <si>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</si>
  <si>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</si>
  <si>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</si>
  <si>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</si>
  <si>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</si>
  <si>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</si>
  <si>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</si>
  <si>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</si>
  <si>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</si>
  <si>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</si>
  <si>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</si>
  <si>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</si>
  <si>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</si>
  <si>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</si>
  <si>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</si>
  <si>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</si>
  <si>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</si>
  <si>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</si>
  <si>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</si>
  <si>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</si>
  <si>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</si>
  <si>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</si>
  <si>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</si>
  <si>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</si>
  <si>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</si>
  <si>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</si>
  <si>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</si>
  <si>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</si>
  <si>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</si>
  <si>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</si>
  <si>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</si>
  <si>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</si>
  <si>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</si>
  <si>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</si>
  <si>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</si>
  <si>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</si>
  <si>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</si>
  <si>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</si>
  <si>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</si>
  <si>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</si>
  <si>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</si>
  <si>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</si>
  <si>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</si>
  <si>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</si>
  <si>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</si>
  <si>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</si>
  <si>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</si>
  <si>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</si>
  <si>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</si>
  <si>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</si>
  <si>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</si>
  <si>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</si>
  <si>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</si>
  <si>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</si>
  <si>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</si>
  <si>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</si>
  <si>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</si>
  <si>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</si>
  <si>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</si>
  <si>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</si>
  <si>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</si>
  <si>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</si>
  <si>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</si>
  <si>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</si>
  <si>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</si>
  <si>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</si>
  <si>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</si>
  <si>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</si>
  <si>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</si>
  <si>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</si>
  <si>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</si>
  <si>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</si>
  <si>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</si>
  <si>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</si>
  <si>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</si>
  <si>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</si>
  <si>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</si>
  <si>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</si>
  <si>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</si>
  <si>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</si>
  <si>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</si>
  <si>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</si>
  <si>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</si>
  <si>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</si>
  <si>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</si>
  <si>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</si>
  <si>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</si>
  <si>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</si>
  <si>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</si>
  <si>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</si>
  <si>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</si>
  <si>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</si>
  <si>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</si>
  <si>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</si>
  <si>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</si>
  <si>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</si>
  <si>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</si>
  <si>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</si>
  <si>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</si>
  <si>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</si>
  <si>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</si>
  <si>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</si>
  <si>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</si>
  <si>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</si>
  <si>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</si>
  <si>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</si>
  <si>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</si>
  <si>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</si>
  <si>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</si>
  <si>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</si>
  <si>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</si>
  <si>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</si>
  <si>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</si>
  <si>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</si>
  <si>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</si>
  <si>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</si>
  <si>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</si>
  <si>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</si>
  <si>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</si>
  <si>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</si>
  <si>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</si>
  <si>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</si>
  <si>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</si>
  <si>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</si>
  <si>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</si>
  <si>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</si>
  <si>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</si>
  <si>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</si>
  <si>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</si>
  <si>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</si>
  <si>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</si>
  <si>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</si>
  <si>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</si>
  <si>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</si>
  <si>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</si>
  <si>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</si>
  <si>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</si>
  <si>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</si>
  <si>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</si>
  <si>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</si>
  <si>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</si>
  <si>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</si>
  <si>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</si>
  <si>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</si>
  <si>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</si>
  <si>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</si>
  <si>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</si>
  <si>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</si>
  <si>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</si>
  <si>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</si>
  <si>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</si>
  <si>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</si>
  <si>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</si>
  <si>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</si>
  <si>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</si>
  <si>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</si>
  <si>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</si>
  <si>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</si>
  <si>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</si>
  <si>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</si>
  <si>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</si>
  <si>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</si>
  <si>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</si>
  <si>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</si>
  <si>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</si>
  <si>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</si>
  <si>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</si>
  <si>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</si>
  <si>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</si>
  <si>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</si>
  <si>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</si>
  <si>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</si>
  <si>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</si>
  <si>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</si>
  <si>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</si>
  <si>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</si>
  <si>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</si>
  <si>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</si>
  <si>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</si>
  <si>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</si>
  <si>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</si>
  <si>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</si>
  <si>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</si>
  <si>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</si>
  <si>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</si>
  <si>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</si>
  <si>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</si>
  <si>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</si>
  <si>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</si>
  <si>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</si>
  <si>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</si>
  <si>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</si>
  <si>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</si>
  <si>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</si>
  <si>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</si>
  <si>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</si>
  <si>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</si>
  <si>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</si>
  <si>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</si>
  <si>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</si>
  <si>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</si>
  <si>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</si>
  <si>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</si>
  <si>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</si>
  <si>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</si>
  <si>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</si>
  <si>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</si>
  <si>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</si>
  <si>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</si>
  <si>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</si>
  <si>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</si>
  <si>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</si>
  <si>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</si>
  <si>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</si>
  <si>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</si>
  <si>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</si>
  <si>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</si>
  <si>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</si>
  <si>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</si>
  <si>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</si>
  <si>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</si>
  <si>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</si>
  <si>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</si>
  <si>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</si>
  <si>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</si>
  <si>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</si>
  <si>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</si>
  <si>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</si>
  <si>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</si>
  <si>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</si>
  <si>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</si>
  <si>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</si>
  <si>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</si>
  <si>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</si>
  <si>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</si>
  <si>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</si>
  <si>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</si>
  <si>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</si>
  <si>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</si>
  <si>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</si>
  <si>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</si>
  <si>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</si>
  <si>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</si>
  <si>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</si>
  <si>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</si>
  <si>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</si>
  <si>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</si>
  <si>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</si>
  <si>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</si>
  <si>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</si>
  <si>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</si>
  <si>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</si>
  <si>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</si>
  <si>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</si>
  <si>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</si>
  <si>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</si>
  <si>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</si>
  <si>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</si>
  <si>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</si>
  <si>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</si>
  <si>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</si>
  <si>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</si>
  <si>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</si>
  <si>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</si>
  <si>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</si>
  <si>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</si>
  <si>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</si>
  <si>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</si>
  <si>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</si>
  <si>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</si>
  <si>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</si>
  <si>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</si>
  <si>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</si>
  <si>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</si>
  <si>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</si>
  <si>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</si>
  <si>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</si>
  <si>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</si>
  <si>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</si>
  <si>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</si>
  <si>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</si>
  <si>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</si>
  <si>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</si>
  <si>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</si>
  <si>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</si>
  <si>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</si>
  <si>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</si>
  <si>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</si>
  <si>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</si>
  <si>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</si>
  <si>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</si>
  <si>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</si>
  <si>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</si>
  <si>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</si>
  <si>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</si>
  <si>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</si>
  <si>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</si>
  <si>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</si>
  <si>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</si>
  <si>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</si>
  <si>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</si>
  <si>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</si>
  <si>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</si>
  <si>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</si>
  <si>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</si>
  <si>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</si>
  <si>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</si>
  <si>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</si>
  <si>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</si>
  <si>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</si>
  <si>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</si>
  <si>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</si>
  <si>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</si>
  <si>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</si>
  <si>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</si>
  <si>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</si>
  <si>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</si>
  <si>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</si>
  <si>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</si>
  <si>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</si>
  <si>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</si>
  <si>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</si>
  <si>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</si>
  <si>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</si>
  <si>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</si>
  <si>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</si>
  <si>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</si>
  <si>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</si>
  <si>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</si>
  <si>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</si>
  <si>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</si>
  <si>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</si>
  <si>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</si>
  <si>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</si>
  <si>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</si>
  <si>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</si>
  <si>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</si>
  <si>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</si>
  <si>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</si>
  <si>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</si>
  <si>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</si>
  <si>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</si>
  <si>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</si>
  <si>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</si>
  <si>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</si>
  <si>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</si>
  <si>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</si>
  <si>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</si>
  <si>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</si>
  <si>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</si>
  <si>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</si>
  <si>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</si>
  <si>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</si>
  <si>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</si>
  <si>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</si>
  <si>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</si>
  <si>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</si>
  <si>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</si>
  <si>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</si>
  <si>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</si>
  <si>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</si>
  <si>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</si>
  <si>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</si>
  <si>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</si>
  <si>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</si>
  <si>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</si>
  <si>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</si>
  <si>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</si>
  <si>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</si>
  <si>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</si>
  <si>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</si>
  <si>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</si>
  <si>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</si>
  <si>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</si>
  <si>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</si>
  <si>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</si>
  <si>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</si>
  <si>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</si>
  <si>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</si>
  <si>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</si>
  <si>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</si>
  <si>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</si>
  <si>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</si>
  <si>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</si>
  <si>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</si>
  <si>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</si>
  <si>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</si>
  <si>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</si>
  <si>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</si>
  <si>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</si>
  <si>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</si>
  <si>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</si>
  <si>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</si>
  <si>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</si>
  <si>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</si>
  <si>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</si>
  <si>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</si>
  <si>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</si>
  <si>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</si>
  <si>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</si>
  <si>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</si>
  <si>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</si>
  <si>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</si>
  <si>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</si>
  <si>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</si>
  <si>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</si>
  <si>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</si>
  <si>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</si>
  <si>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</si>
  <si>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</si>
  <si>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</si>
  <si>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</si>
  <si>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</si>
  <si>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</si>
  <si>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</si>
  <si>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</si>
  <si>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</si>
  <si>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</si>
  <si>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</si>
  <si>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</si>
  <si>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</si>
  <si>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</si>
  <si>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</si>
  <si>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</si>
  <si>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</si>
  <si>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</si>
  <si>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</si>
  <si>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</si>
  <si>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</si>
  <si>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</si>
  <si>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</si>
  <si>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</si>
  <si>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</si>
  <si>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</si>
  <si>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</si>
  <si>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</si>
  <si>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</si>
  <si>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</si>
  <si>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</si>
  <si>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</si>
  <si>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</si>
  <si>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</si>
  <si>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</si>
  <si>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</si>
  <si>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</si>
  <si>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</si>
  <si>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</si>
  <si>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</si>
  <si>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</si>
  <si>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</si>
  <si>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</si>
  <si>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</si>
  <si>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</si>
  <si>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</si>
  <si>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</si>
  <si>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</si>
  <si>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</si>
  <si>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</si>
  <si>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</si>
  <si>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</si>
  <si>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</si>
  <si>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</si>
  <si>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</si>
  <si>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</si>
  <si>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</si>
  <si>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</si>
  <si>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</si>
  <si>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</si>
  <si>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</si>
  <si>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</si>
  <si>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</si>
  <si>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</si>
  <si>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</si>
  <si>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</si>
  <si>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</si>
  <si>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</si>
  <si>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</si>
  <si>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</si>
  <si>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</si>
  <si>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</si>
  <si>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</si>
  <si>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</si>
  <si>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</si>
  <si>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</si>
  <si>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</si>
  <si>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</si>
  <si>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</si>
  <si>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</si>
  <si>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</si>
  <si>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</si>
  <si>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</si>
  <si>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</si>
  <si>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</si>
  <si>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</si>
  <si>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</si>
  <si>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</si>
  <si>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</si>
  <si>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</si>
  <si>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</si>
  <si>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</si>
  <si>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</si>
  <si>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</si>
  <si>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</si>
  <si>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</si>
  <si>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</si>
  <si>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</si>
  <si>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</si>
  <si>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</si>
  <si>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</si>
  <si>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</si>
  <si>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</si>
  <si>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</si>
  <si>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</si>
  <si>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</si>
  <si>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</si>
  <si>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</si>
  <si>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</si>
  <si>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</si>
  <si>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</si>
  <si>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</si>
  <si>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</si>
  <si>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</si>
  <si>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</si>
  <si>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</si>
  <si>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</si>
  <si>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</si>
  <si>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</si>
  <si>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</si>
  <si>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</si>
  <si>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</si>
  <si>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</si>
  <si>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</si>
  <si>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</si>
  <si>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</si>
  <si>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</si>
  <si>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</si>
  <si>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</si>
  <si>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</si>
  <si>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</si>
  <si>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</si>
  <si>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</si>
  <si>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</si>
  <si>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</si>
  <si>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</si>
  <si>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</si>
  <si>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</si>
  <si>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</si>
  <si>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</si>
  <si>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</si>
  <si>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</si>
  <si>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</si>
  <si>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</si>
  <si>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</si>
  <si>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</si>
  <si>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</si>
  <si>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</si>
  <si>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</si>
  <si>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</si>
  <si>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</si>
  <si>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</si>
  <si>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</si>
  <si>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</si>
  <si>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</si>
  <si>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</si>
  <si>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</si>
  <si>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</si>
  <si>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</si>
  <si>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</si>
  <si>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</si>
  <si>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</si>
  <si>
    <t>Dec2</t>
  </si>
  <si>
    <t>Dec3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</si>
</sst>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8" fillId="0" borderId="23" applyNumberFormat="0" applyFill="0" applyAlignment="0" applyProtection="0"/>
  </cellStyleXfs>
  <cellXfs count="38">
    <xf numFmtId="0" fontId="0" fillId="0" borderId="0" xfId="0"/>
    <xf numFmtId="0" fontId="0" fillId="4" borderId="3" xfId="0" applyFill="1" applyBorder="1"/>
    <xf numFmtId="0" fontId="2" fillId="3" borderId="2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4" borderId="13" xfId="0" applyFill="1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3" fillId="5" borderId="6" xfId="0" applyFont="1" applyFill="1" applyBorder="1"/>
    <xf numFmtId="0" fontId="3" fillId="5" borderId="14" xfId="0" applyFont="1" applyFill="1" applyBorder="1" applyAlignment="1">
      <alignment horizontal="right"/>
    </xf>
    <xf numFmtId="0" fontId="3" fillId="5" borderId="15" xfId="0" applyFont="1" applyFill="1" applyBorder="1" applyAlignment="1">
      <alignment horizontal="right"/>
    </xf>
    <xf numFmtId="0" fontId="3" fillId="5" borderId="16" xfId="0" applyFont="1" applyFill="1" applyBorder="1" applyAlignment="1">
      <alignment horizontal="right"/>
    </xf>
    <xf numFmtId="0" fontId="3" fillId="5" borderId="14" xfId="0" applyFont="1" applyFill="1" applyBorder="1"/>
    <xf numFmtId="0" fontId="2" fillId="6" borderId="2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0" fillId="4" borderId="12" xfId="0" applyFill="1" applyBorder="1"/>
    <xf numFmtId="0" fontId="4" fillId="7" borderId="17" xfId="0" applyFont="1" applyFill="1" applyBorder="1" applyAlignment="1">
      <alignment horizontal="center"/>
    </xf>
    <xf numFmtId="0" fontId="0" fillId="4" borderId="11" xfId="0" applyFill="1" applyBorder="1"/>
    <xf numFmtId="0" fontId="2" fillId="8" borderId="2" xfId="0" applyFont="1" applyFill="1" applyBorder="1"/>
    <xf numFmtId="0" fontId="2" fillId="8" borderId="8" xfId="0" applyFont="1" applyFill="1" applyBorder="1"/>
    <xf numFmtId="0" fontId="2" fillId="8" borderId="4" xfId="0" applyFont="1" applyFill="1" applyBorder="1"/>
    <xf numFmtId="0" fontId="0" fillId="5" borderId="11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2" fillId="9" borderId="5" xfId="0" applyFont="1" applyFill="1" applyBorder="1"/>
    <xf numFmtId="0" fontId="1" fillId="2" borderId="21" xfId="1" applyBorder="1"/>
    <xf numFmtId="0" fontId="0" fillId="10" borderId="20" xfId="0" applyFill="1" applyBorder="1"/>
    <xf numFmtId="0" fontId="5" fillId="10" borderId="5" xfId="0" applyFont="1" applyFill="1" applyBorder="1"/>
    <xf numFmtId="0" fontId="1" fillId="2" borderId="22" xfId="1" applyBorder="1"/>
    <xf numFmtId="0" fontId="0" fillId="0" borderId="0" xfId="0" applyFont="1"/>
    <xf numFmtId="0" fontId="6" fillId="0" borderId="0" xfId="0" applyFont="1"/>
    <xf numFmtId="0" fontId="0" fillId="0" borderId="0" xfId="0" applyFill="1"/>
    <xf numFmtId="0" fontId="0" fillId="11" borderId="0" xfId="0" applyFill="1"/>
    <xf numFmtId="0" fontId="7" fillId="0" borderId="0" xfId="0" applyFont="1"/>
    <xf numFmtId="0" fontId="0" fillId="4" borderId="0" xfId="0" applyFill="1"/>
    <xf numFmtId="0" fontId="8" fillId="0" borderId="23" xfId="2"/>
  </cellXfs>
  <cellStyles count="3">
    <cellStyle name="Calculation" xfId="1" builtinId="22"/>
    <cellStyle name="Heading 1" xfId="2" builtinId="16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DC4D-09C9-4A8F-ADF2-4786D9205E3D}" name="Table1" displayName="Table1" ref="A2:P52" totalsRowShown="0">
  <autoFilter ref="A2:P52" xr:uid="{D04EDC4D-09C9-4A8F-ADF2-4786D9205E3D}"/>
  <tableColumns count="16">
    <tableColumn id="1" xr3:uid="{E43FE383-BD1D-4D83-8D6F-F7BA69743FF6}" name="City">
      <calculatedColumnFormula>Data1!A2</calculatedColumnFormula>
    </tableColumn>
    <tableColumn id="2" xr3:uid="{9B8E7AFE-4EF6-4BB7-ADFC-1F287AF7FB54}" name="State">
      <calculatedColumnFormula>Data1!B2</calculatedColumnFormula>
    </tableColumn>
    <tableColumn id="3" xr3:uid="{CC7D01BC-7561-4CFD-84F1-C10FE3D1D32D}" name="Jan">
      <calculatedColumnFormula>Data1!C2</calculatedColumnFormula>
    </tableColumn>
    <tableColumn id="4" xr3:uid="{14268FF3-4802-4D66-BBC5-3D746565A3D4}" name="Feb">
      <calculatedColumnFormula>Data1!D2</calculatedColumnFormula>
    </tableColumn>
    <tableColumn id="5" xr3:uid="{36F6B323-316B-43BC-984F-F905E612DE50}" name="Mar">
      <calculatedColumnFormula>Data1!E2</calculatedColumnFormula>
    </tableColumn>
    <tableColumn id="6" xr3:uid="{8B0ADA81-A3A9-4DED-BD9A-A36F6A515496}" name="Apr">
      <calculatedColumnFormula>Data1!F2</calculatedColumnFormula>
    </tableColumn>
    <tableColumn id="7" xr3:uid="{DC3EE886-F0CF-45EE-8093-8E035D458FCE}" name="May">
      <calculatedColumnFormula>Data1!G2</calculatedColumnFormula>
    </tableColumn>
    <tableColumn id="8" xr3:uid="{432F0F5D-75C4-44B1-AE28-0E967CA1F97A}" name="Jun">
      <calculatedColumnFormula>Data1!H2</calculatedColumnFormula>
    </tableColumn>
    <tableColumn id="9" xr3:uid="{EE483626-AFE7-430C-A6FF-EB5D7A2AB0DA}" name="Jul">
      <calculatedColumnFormula>Data1!I2</calculatedColumnFormula>
    </tableColumn>
    <tableColumn id="10" xr3:uid="{B274A2A1-C930-475D-B507-58C4F4F50D27}" name="Aug">
      <calculatedColumnFormula>Data1!J2</calculatedColumnFormula>
    </tableColumn>
    <tableColumn id="11" xr3:uid="{FF0B1588-B7D2-49E3-840D-AA385957B5C0}" name="Sep">
      <calculatedColumnFormula>Data1!K2</calculatedColumnFormula>
    </tableColumn>
    <tableColumn id="12" xr3:uid="{D7854055-DF09-499F-8EF4-DFFA9DF93A16}" name="Oct">
      <calculatedColumnFormula>Data1!L2</calculatedColumnFormula>
    </tableColumn>
    <tableColumn id="13" xr3:uid="{FA9074AC-F184-4C2C-BC7B-64A390ADB6E3}" name="Nov">
      <calculatedColumnFormula>Data1!M2</calculatedColumnFormula>
    </tableColumn>
    <tableColumn id="14" xr3:uid="{9633E3B1-078C-446D-9F38-FCE0962CCC0A}" name="Dec">
      <calculatedColumnFormula>Data1!N2</calculatedColumnFormula>
    </tableColumn>
    <tableColumn id="15" xr3:uid="{90051CEB-2CBB-44E2-A40B-0B9B8D551E2B}" name="Dec2" dataDxfId="1">
      <calculatedColumnFormula>MID(Table1[[#This Row],[Jan]],FIND("H",Table1[[#This Row],[Jan]])+1,FIND("L",Table1[[#This Row],[Jan]])-FIND("H",Table1[[#This Row],[Jan]])-1)</calculatedColumnFormula>
    </tableColumn>
    <tableColumn id="16" xr3:uid="{CCF5F745-A4ED-4205-8BD4-B8FE76A07551}" name="Dec3" dataDxfId="0">
      <calculatedColumnFormula>MID(Table1[[#This Row],[Jan]],FIND("L",Table1[[#This Row],[Jan]])+1,2)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8515625" defaultRowHeight="15" x14ac:dyDescent="0.25"/>
  <cols>
    <col min="1" max="3" width="9.28515625" style="31"/>
    <col min="4" max="4" width="14.42578125" style="31" customWidth="1"/>
    <col min="5" max="16384" width="9.28515625" style="31"/>
  </cols>
  <sheetData>
    <row r="1" spans="1:16" x14ac:dyDescent="0.25">
      <c r="A1" s="31" t="s">
        <v>69</v>
      </c>
      <c r="B1" s="31" t="s">
        <v>70</v>
      </c>
      <c r="D1" s="31" t="s">
        <v>74</v>
      </c>
      <c r="E1" s="31" t="s">
        <v>73</v>
      </c>
    </row>
    <row r="2" spans="1:16" x14ac:dyDescent="0.25">
      <c r="A2" s="31">
        <v>1</v>
      </c>
      <c r="B2" s="31">
        <v>2</v>
      </c>
      <c r="D2" s="31" t="s">
        <v>8</v>
      </c>
      <c r="E2" s="31" t="s">
        <v>54</v>
      </c>
      <c r="F2" s="31" t="s">
        <v>55</v>
      </c>
      <c r="G2" s="31" t="s">
        <v>56</v>
      </c>
      <c r="H2" s="31" t="s">
        <v>57</v>
      </c>
      <c r="I2" s="31" t="s">
        <v>51</v>
      </c>
      <c r="J2" s="31" t="s">
        <v>58</v>
      </c>
      <c r="K2" s="31" t="s">
        <v>59</v>
      </c>
      <c r="L2" s="31" t="s">
        <v>60</v>
      </c>
      <c r="M2" s="31" t="s">
        <v>61</v>
      </c>
      <c r="N2" s="31" t="s">
        <v>62</v>
      </c>
      <c r="O2" s="31" t="s">
        <v>63</v>
      </c>
      <c r="P2" s="31" t="s">
        <v>64</v>
      </c>
    </row>
    <row r="3" spans="1:16" x14ac:dyDescent="0.25">
      <c r="A3" s="31">
        <v>2</v>
      </c>
      <c r="B3" s="31">
        <v>3</v>
      </c>
      <c r="D3" s="31" t="s">
        <v>34</v>
      </c>
    </row>
    <row r="4" spans="1:16" x14ac:dyDescent="0.25">
      <c r="A4" s="31">
        <v>3</v>
      </c>
      <c r="B4" s="31">
        <v>5</v>
      </c>
      <c r="D4" s="31" t="s">
        <v>19</v>
      </c>
    </row>
    <row r="5" spans="1:16" x14ac:dyDescent="0.25">
      <c r="A5" s="31">
        <v>4</v>
      </c>
      <c r="B5" s="31">
        <v>7</v>
      </c>
      <c r="D5" s="31" t="s">
        <v>48</v>
      </c>
    </row>
    <row r="6" spans="1:16" x14ac:dyDescent="0.25">
      <c r="A6" s="31">
        <v>5</v>
      </c>
      <c r="B6" s="31">
        <v>11</v>
      </c>
      <c r="D6" s="31" t="s">
        <v>9</v>
      </c>
    </row>
    <row r="7" spans="1:16" x14ac:dyDescent="0.25">
      <c r="A7" s="31">
        <v>6</v>
      </c>
      <c r="B7" s="31">
        <v>13</v>
      </c>
      <c r="D7" s="31" t="s">
        <v>46</v>
      </c>
    </row>
    <row r="8" spans="1:16" x14ac:dyDescent="0.25">
      <c r="A8" s="31">
        <v>7</v>
      </c>
      <c r="B8" s="31">
        <v>17</v>
      </c>
      <c r="D8" s="31" t="s">
        <v>32</v>
      </c>
    </row>
    <row r="9" spans="1:16" x14ac:dyDescent="0.25">
      <c r="A9" s="31">
        <v>8</v>
      </c>
      <c r="B9" s="31">
        <v>19</v>
      </c>
      <c r="D9" s="31" t="s">
        <v>3</v>
      </c>
    </row>
    <row r="10" spans="1:16" x14ac:dyDescent="0.25">
      <c r="A10" s="31">
        <v>9</v>
      </c>
      <c r="B10" s="31">
        <v>23</v>
      </c>
      <c r="D10" s="31" t="s">
        <v>26</v>
      </c>
    </row>
    <row r="11" spans="1:16" x14ac:dyDescent="0.25">
      <c r="A11" s="31">
        <v>10</v>
      </c>
      <c r="B11" s="31">
        <v>29</v>
      </c>
      <c r="D11" s="31" t="s">
        <v>27</v>
      </c>
    </row>
    <row r="12" spans="1:16" x14ac:dyDescent="0.25">
      <c r="A12" s="31">
        <v>11</v>
      </c>
      <c r="B12" s="31">
        <v>31</v>
      </c>
      <c r="D12" s="31" t="s">
        <v>31</v>
      </c>
    </row>
    <row r="13" spans="1:16" x14ac:dyDescent="0.25">
      <c r="A13" s="31">
        <v>12</v>
      </c>
      <c r="B13" s="31">
        <v>37</v>
      </c>
      <c r="D13" s="31" t="s">
        <v>4</v>
      </c>
    </row>
    <row r="14" spans="1:16" x14ac:dyDescent="0.25">
      <c r="A14" s="31">
        <v>13</v>
      </c>
      <c r="B14" s="31">
        <v>41</v>
      </c>
      <c r="D14" s="31" t="s">
        <v>20</v>
      </c>
    </row>
    <row r="15" spans="1:16" x14ac:dyDescent="0.25">
      <c r="A15" s="31">
        <v>14</v>
      </c>
      <c r="B15" s="31">
        <v>43</v>
      </c>
      <c r="D15" s="31" t="s">
        <v>11</v>
      </c>
    </row>
    <row r="16" spans="1:16" x14ac:dyDescent="0.25">
      <c r="A16" s="31">
        <v>15</v>
      </c>
      <c r="B16" s="31">
        <v>47</v>
      </c>
      <c r="D16" s="31" t="s">
        <v>44</v>
      </c>
    </row>
    <row r="17" spans="1:4" x14ac:dyDescent="0.25">
      <c r="A17" s="31">
        <v>16</v>
      </c>
      <c r="B17" s="31">
        <v>53</v>
      </c>
      <c r="D17" s="31" t="s">
        <v>6</v>
      </c>
    </row>
    <row r="18" spans="1:4" x14ac:dyDescent="0.25">
      <c r="A18" s="31">
        <v>17</v>
      </c>
      <c r="B18" s="31">
        <v>59</v>
      </c>
      <c r="D18" s="31" t="s">
        <v>33</v>
      </c>
    </row>
    <row r="19" spans="1:4" x14ac:dyDescent="0.25">
      <c r="A19" s="31">
        <v>18</v>
      </c>
      <c r="B19" s="31">
        <v>61</v>
      </c>
      <c r="D19" s="31" t="s">
        <v>39</v>
      </c>
    </row>
    <row r="20" spans="1:4" x14ac:dyDescent="0.25">
      <c r="A20" s="31">
        <v>19</v>
      </c>
      <c r="B20" s="31">
        <v>67</v>
      </c>
      <c r="D20" s="31" t="s">
        <v>28</v>
      </c>
    </row>
    <row r="21" spans="1:4" x14ac:dyDescent="0.25">
      <c r="A21" s="31">
        <v>20</v>
      </c>
      <c r="B21" s="31">
        <v>71</v>
      </c>
      <c r="D21" s="31" t="s">
        <v>29</v>
      </c>
    </row>
    <row r="22" spans="1:4" x14ac:dyDescent="0.25">
      <c r="A22" s="31">
        <v>21</v>
      </c>
      <c r="B22" s="31">
        <v>73</v>
      </c>
      <c r="D22" s="31" t="s">
        <v>2</v>
      </c>
    </row>
    <row r="23" spans="1:4" x14ac:dyDescent="0.25">
      <c r="A23" s="31">
        <v>22</v>
      </c>
      <c r="B23" s="31">
        <v>79</v>
      </c>
      <c r="D23" s="31" t="s">
        <v>41</v>
      </c>
    </row>
    <row r="24" spans="1:4" x14ac:dyDescent="0.25">
      <c r="A24" s="31">
        <v>23</v>
      </c>
      <c r="B24" s="31">
        <v>83</v>
      </c>
      <c r="D24" s="31" t="s">
        <v>40</v>
      </c>
    </row>
    <row r="25" spans="1:4" x14ac:dyDescent="0.25">
      <c r="A25" s="31">
        <v>24</v>
      </c>
      <c r="B25" s="31">
        <v>89</v>
      </c>
      <c r="D25" s="31" t="s">
        <v>7</v>
      </c>
    </row>
    <row r="26" spans="1:4" x14ac:dyDescent="0.25">
      <c r="A26" s="31">
        <v>25</v>
      </c>
      <c r="B26" s="31">
        <v>97</v>
      </c>
      <c r="D26" s="31" t="s">
        <v>38</v>
      </c>
    </row>
    <row r="27" spans="1:4" x14ac:dyDescent="0.25">
      <c r="A27" s="31">
        <v>26</v>
      </c>
      <c r="B27" s="31">
        <v>101</v>
      </c>
      <c r="D27" s="31" t="s">
        <v>15</v>
      </c>
    </row>
    <row r="28" spans="1:4" x14ac:dyDescent="0.25">
      <c r="A28" s="31">
        <v>27</v>
      </c>
      <c r="B28" s="31">
        <v>103</v>
      </c>
      <c r="D28" s="31" t="s">
        <v>37</v>
      </c>
    </row>
    <row r="29" spans="1:4" x14ac:dyDescent="0.25">
      <c r="A29" s="31">
        <v>28</v>
      </c>
      <c r="B29" s="31">
        <v>107</v>
      </c>
      <c r="D29" s="31" t="s">
        <v>45</v>
      </c>
    </row>
    <row r="30" spans="1:4" x14ac:dyDescent="0.25">
      <c r="A30" s="31">
        <v>29</v>
      </c>
      <c r="B30" s="31">
        <v>109</v>
      </c>
      <c r="D30" s="31" t="s">
        <v>1</v>
      </c>
    </row>
    <row r="31" spans="1:4" x14ac:dyDescent="0.25">
      <c r="A31" s="31">
        <v>30</v>
      </c>
      <c r="B31" s="31">
        <v>113</v>
      </c>
      <c r="D31" s="31" t="s">
        <v>43</v>
      </c>
    </row>
    <row r="32" spans="1:4" x14ac:dyDescent="0.25">
      <c r="A32" s="31">
        <v>31</v>
      </c>
      <c r="B32" s="31">
        <v>127</v>
      </c>
      <c r="D32" s="31" t="s">
        <v>25</v>
      </c>
    </row>
    <row r="33" spans="1:4" x14ac:dyDescent="0.25">
      <c r="A33" s="31">
        <v>32</v>
      </c>
      <c r="B33" s="31">
        <v>131</v>
      </c>
      <c r="D33" s="31" t="s">
        <v>5</v>
      </c>
    </row>
    <row r="34" spans="1:4" x14ac:dyDescent="0.25">
      <c r="A34" s="31">
        <v>33</v>
      </c>
      <c r="B34" s="31">
        <v>137</v>
      </c>
      <c r="D34" s="31" t="s">
        <v>13</v>
      </c>
    </row>
    <row r="35" spans="1:4" x14ac:dyDescent="0.25">
      <c r="A35" s="31">
        <v>34</v>
      </c>
      <c r="B35" s="31">
        <v>139</v>
      </c>
      <c r="D35" s="31" t="s">
        <v>21</v>
      </c>
    </row>
    <row r="36" spans="1:4" x14ac:dyDescent="0.25">
      <c r="A36" s="31">
        <v>35</v>
      </c>
      <c r="B36" s="31">
        <v>149</v>
      </c>
      <c r="D36" s="31" t="s">
        <v>22</v>
      </c>
    </row>
    <row r="37" spans="1:4" x14ac:dyDescent="0.25">
      <c r="A37" s="31">
        <v>36</v>
      </c>
      <c r="B37" s="31">
        <v>151</v>
      </c>
      <c r="D37" s="31" t="s">
        <v>36</v>
      </c>
    </row>
    <row r="38" spans="1:4" x14ac:dyDescent="0.25">
      <c r="A38" s="31">
        <v>37</v>
      </c>
      <c r="B38" s="31">
        <v>157</v>
      </c>
      <c r="D38" s="31" t="s">
        <v>47</v>
      </c>
    </row>
    <row r="39" spans="1:4" x14ac:dyDescent="0.25">
      <c r="A39" s="31">
        <v>38</v>
      </c>
      <c r="B39" s="31">
        <v>163</v>
      </c>
      <c r="D39" s="31" t="s">
        <v>42</v>
      </c>
    </row>
    <row r="40" spans="1:4" x14ac:dyDescent="0.25">
      <c r="A40" s="31">
        <v>39</v>
      </c>
      <c r="B40" s="31">
        <v>167</v>
      </c>
      <c r="D40" s="31" t="s">
        <v>12</v>
      </c>
    </row>
    <row r="41" spans="1:4" x14ac:dyDescent="0.25">
      <c r="A41" s="31">
        <v>40</v>
      </c>
      <c r="B41" s="31">
        <v>173</v>
      </c>
      <c r="D41" s="31" t="s">
        <v>50</v>
      </c>
    </row>
    <row r="42" spans="1:4" x14ac:dyDescent="0.25">
      <c r="A42" s="31">
        <v>41</v>
      </c>
      <c r="B42" s="31">
        <v>179</v>
      </c>
      <c r="D42" s="31" t="s">
        <v>23</v>
      </c>
    </row>
    <row r="43" spans="1:4" x14ac:dyDescent="0.25">
      <c r="A43" s="31">
        <v>42</v>
      </c>
      <c r="B43" s="31">
        <v>181</v>
      </c>
      <c r="D43" s="31" t="s">
        <v>49</v>
      </c>
    </row>
    <row r="44" spans="1:4" x14ac:dyDescent="0.25">
      <c r="A44" s="31">
        <v>43</v>
      </c>
      <c r="B44" s="31">
        <v>191</v>
      </c>
      <c r="D44" s="31" t="s">
        <v>24</v>
      </c>
    </row>
    <row r="45" spans="1:4" x14ac:dyDescent="0.25">
      <c r="A45" s="31">
        <v>44</v>
      </c>
      <c r="B45" s="31">
        <v>193</v>
      </c>
      <c r="D45" s="31" t="s">
        <v>16</v>
      </c>
    </row>
    <row r="46" spans="1:4" x14ac:dyDescent="0.25">
      <c r="A46" s="31">
        <v>45</v>
      </c>
      <c r="B46" s="31">
        <v>197</v>
      </c>
      <c r="D46" s="31" t="s">
        <v>10</v>
      </c>
    </row>
    <row r="47" spans="1:4" x14ac:dyDescent="0.25">
      <c r="A47" s="31">
        <v>46</v>
      </c>
      <c r="B47" s="31">
        <v>199</v>
      </c>
      <c r="D47" s="31" t="s">
        <v>30</v>
      </c>
    </row>
    <row r="48" spans="1:4" x14ac:dyDescent="0.25">
      <c r="A48" s="31">
        <v>47</v>
      </c>
      <c r="B48" s="31">
        <v>211</v>
      </c>
      <c r="D48" s="31" t="s">
        <v>14</v>
      </c>
    </row>
    <row r="49" spans="1:4" x14ac:dyDescent="0.25">
      <c r="A49" s="31">
        <v>48</v>
      </c>
      <c r="B49" s="31">
        <v>223</v>
      </c>
      <c r="D49" s="31" t="s">
        <v>17</v>
      </c>
    </row>
    <row r="50" spans="1:4" x14ac:dyDescent="0.25">
      <c r="A50" s="31">
        <v>49</v>
      </c>
      <c r="B50" s="31">
        <v>227</v>
      </c>
      <c r="D50" s="31" t="s">
        <v>18</v>
      </c>
    </row>
    <row r="51" spans="1:4" x14ac:dyDescent="0.25">
      <c r="A51" s="31">
        <v>50</v>
      </c>
      <c r="B51" s="31">
        <v>229</v>
      </c>
      <c r="D51" s="31" t="s">
        <v>35</v>
      </c>
    </row>
    <row r="85" spans="1:4" x14ac:dyDescent="0.25">
      <c r="A85" s="35"/>
      <c r="B85" s="35"/>
      <c r="C85" s="35"/>
      <c r="D85" s="35"/>
    </row>
    <row r="86" spans="1:4" x14ac:dyDescent="0.25">
      <c r="A86" s="35"/>
      <c r="B86" s="35"/>
      <c r="C86" s="35"/>
      <c r="D86" s="35"/>
    </row>
    <row r="87" spans="1:4" x14ac:dyDescent="0.25">
      <c r="A87" s="35"/>
      <c r="B87" s="35"/>
      <c r="C87" s="35"/>
      <c r="D87" s="35"/>
    </row>
    <row r="88" spans="1:4" x14ac:dyDescent="0.25">
      <c r="A88" s="35"/>
      <c r="B88" s="35"/>
      <c r="C88" s="35"/>
      <c r="D88" s="35"/>
    </row>
    <row r="89" spans="1:4" x14ac:dyDescent="0.25">
      <c r="A89" s="35"/>
      <c r="B89" s="35"/>
      <c r="C89" s="35"/>
      <c r="D89" s="35"/>
    </row>
    <row r="90" spans="1:4" x14ac:dyDescent="0.25">
      <c r="A90" s="35"/>
      <c r="B90" s="35"/>
      <c r="C90" s="35"/>
      <c r="D90" s="35"/>
    </row>
    <row r="91" spans="1:4" x14ac:dyDescent="0.25">
      <c r="A91" s="35"/>
      <c r="B91" s="35"/>
      <c r="C91" s="35"/>
      <c r="D91" s="35"/>
    </row>
    <row r="92" spans="1:4" x14ac:dyDescent="0.25">
      <c r="A92" s="35"/>
      <c r="B92" s="35"/>
      <c r="C92" s="35"/>
      <c r="D92" s="35"/>
    </row>
    <row r="93" spans="1:4" x14ac:dyDescent="0.25">
      <c r="A93" s="35"/>
      <c r="B93" s="35"/>
      <c r="C93" s="35"/>
      <c r="D93" s="35"/>
    </row>
    <row r="94" spans="1:4" x14ac:dyDescent="0.25">
      <c r="A94" s="35"/>
      <c r="B94" s="35"/>
      <c r="C94" s="35"/>
      <c r="D94" s="35"/>
    </row>
    <row r="95" spans="1:4" x14ac:dyDescent="0.25">
      <c r="A95" s="35"/>
      <c r="B95" s="35"/>
      <c r="C95" s="35"/>
      <c r="D95" s="35"/>
    </row>
    <row r="96" spans="1:4" x14ac:dyDescent="0.25">
      <c r="A96" s="35"/>
      <c r="B96" s="35"/>
      <c r="C96" s="35"/>
      <c r="D96" s="35"/>
    </row>
    <row r="97" spans="1:4" x14ac:dyDescent="0.25">
      <c r="A97" s="35"/>
      <c r="B97" s="35"/>
      <c r="C97" s="35"/>
      <c r="D97" s="35"/>
    </row>
    <row r="98" spans="1:4" x14ac:dyDescent="0.25">
      <c r="A98" s="35"/>
      <c r="B98" s="35"/>
      <c r="C98" s="35"/>
      <c r="D98" s="35"/>
    </row>
    <row r="99" spans="1:4" x14ac:dyDescent="0.25">
      <c r="A99" s="35"/>
      <c r="B99" s="35"/>
      <c r="C99" s="35"/>
      <c r="D99" s="35"/>
    </row>
    <row r="100" spans="1:4" x14ac:dyDescent="0.25">
      <c r="A100" s="35"/>
      <c r="B100" s="35"/>
      <c r="C100" s="35"/>
      <c r="D100" s="35"/>
    </row>
    <row r="101" spans="1:4" x14ac:dyDescent="0.25">
      <c r="A101" s="35"/>
      <c r="B101" s="35"/>
      <c r="C101" s="35"/>
      <c r="D101" s="35"/>
    </row>
    <row r="102" spans="1:4" x14ac:dyDescent="0.25">
      <c r="A102" s="35"/>
      <c r="B102" s="35"/>
      <c r="C102" s="35"/>
      <c r="D102" s="35"/>
    </row>
    <row r="103" spans="1:4" x14ac:dyDescent="0.25">
      <c r="A103" s="35"/>
      <c r="B103" s="35"/>
      <c r="C103" s="35"/>
      <c r="D103" s="35"/>
    </row>
    <row r="104" spans="1:4" x14ac:dyDescent="0.25">
      <c r="A104" s="35"/>
      <c r="B104" s="35"/>
      <c r="C104" s="35"/>
      <c r="D104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tabSelected="1" workbookViewId="0"/>
  </sheetViews>
  <sheetFormatPr defaultRowHeight="15" x14ac:dyDescent="0.25"/>
  <cols>
    <col min="1" max="1" width="12.7109375" customWidth="1"/>
    <col min="8" max="8" width="9.42578125" customWidth="1"/>
  </cols>
  <sheetData>
    <row r="1" spans="1:14" x14ac:dyDescent="0.25">
      <c r="A1" t="s">
        <v>640</v>
      </c>
    </row>
    <row r="2" spans="1:14" x14ac:dyDescent="0.25">
      <c r="A2" t="s">
        <v>8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504</v>
      </c>
      <c r="H2" t="s">
        <v>80</v>
      </c>
      <c r="I2" t="s">
        <v>81</v>
      </c>
      <c r="J2" t="s">
        <v>82</v>
      </c>
      <c r="K2" t="s">
        <v>83</v>
      </c>
      <c r="L2" t="s">
        <v>505</v>
      </c>
      <c r="M2" t="s">
        <v>84</v>
      </c>
      <c r="N2" t="s">
        <v>85</v>
      </c>
    </row>
    <row r="3" spans="1:14" x14ac:dyDescent="0.25">
      <c r="A3" t="s">
        <v>34</v>
      </c>
      <c r="B3" t="s">
        <v>86</v>
      </c>
      <c r="C3" t="s">
        <v>87</v>
      </c>
      <c r="D3" t="s">
        <v>88</v>
      </c>
      <c r="E3" t="s">
        <v>89</v>
      </c>
      <c r="F3" t="s">
        <v>506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507</v>
      </c>
      <c r="M3" t="s">
        <v>95</v>
      </c>
      <c r="N3" t="s">
        <v>96</v>
      </c>
    </row>
    <row r="4" spans="1:14" x14ac:dyDescent="0.25">
      <c r="A4" t="s">
        <v>19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508</v>
      </c>
      <c r="M4" t="s">
        <v>107</v>
      </c>
      <c r="N4" t="s">
        <v>108</v>
      </c>
    </row>
    <row r="5" spans="1:14" x14ac:dyDescent="0.25">
      <c r="A5" t="s">
        <v>48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509</v>
      </c>
      <c r="H5" t="s">
        <v>114</v>
      </c>
      <c r="I5" t="s">
        <v>115</v>
      </c>
      <c r="J5" t="s">
        <v>116</v>
      </c>
      <c r="K5" t="s">
        <v>117</v>
      </c>
      <c r="L5" t="s">
        <v>510</v>
      </c>
      <c r="M5" t="s">
        <v>118</v>
      </c>
      <c r="N5" t="s">
        <v>119</v>
      </c>
    </row>
    <row r="6" spans="1:14" x14ac:dyDescent="0.25">
      <c r="A6" t="s">
        <v>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511</v>
      </c>
      <c r="H6" t="s">
        <v>512</v>
      </c>
      <c r="I6" t="s">
        <v>125</v>
      </c>
      <c r="J6" t="s">
        <v>513</v>
      </c>
      <c r="K6" t="s">
        <v>126</v>
      </c>
      <c r="L6" t="s">
        <v>514</v>
      </c>
      <c r="M6" t="s">
        <v>127</v>
      </c>
      <c r="N6" t="s">
        <v>128</v>
      </c>
    </row>
    <row r="7" spans="1:14" x14ac:dyDescent="0.25">
      <c r="A7" t="s">
        <v>46</v>
      </c>
      <c r="B7" t="s">
        <v>1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515</v>
      </c>
      <c r="J7" t="s">
        <v>135</v>
      </c>
      <c r="K7" t="s">
        <v>136</v>
      </c>
      <c r="L7" t="s">
        <v>516</v>
      </c>
      <c r="M7" t="s">
        <v>137</v>
      </c>
      <c r="N7" t="s">
        <v>138</v>
      </c>
    </row>
    <row r="8" spans="1:14" x14ac:dyDescent="0.25">
      <c r="A8" t="s">
        <v>32</v>
      </c>
      <c r="B8" t="s">
        <v>139</v>
      </c>
      <c r="C8" t="s">
        <v>517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518</v>
      </c>
      <c r="L8" t="s">
        <v>519</v>
      </c>
      <c r="M8" t="s">
        <v>147</v>
      </c>
      <c r="N8" t="s">
        <v>148</v>
      </c>
    </row>
    <row r="9" spans="1:14" x14ac:dyDescent="0.25">
      <c r="A9" t="s">
        <v>3</v>
      </c>
      <c r="B9" t="s">
        <v>149</v>
      </c>
      <c r="C9" t="s">
        <v>150</v>
      </c>
      <c r="D9" t="s">
        <v>520</v>
      </c>
      <c r="E9" t="s">
        <v>151</v>
      </c>
      <c r="F9" t="s">
        <v>152</v>
      </c>
      <c r="G9" t="s">
        <v>521</v>
      </c>
      <c r="H9" t="s">
        <v>522</v>
      </c>
      <c r="I9" t="s">
        <v>153</v>
      </c>
      <c r="J9" t="s">
        <v>154</v>
      </c>
      <c r="K9" t="s">
        <v>155</v>
      </c>
      <c r="L9" t="s">
        <v>523</v>
      </c>
      <c r="M9" t="s">
        <v>156</v>
      </c>
      <c r="N9" t="s">
        <v>157</v>
      </c>
    </row>
    <row r="10" spans="1:14" x14ac:dyDescent="0.25">
      <c r="A10" t="s">
        <v>26</v>
      </c>
      <c r="B10" t="s">
        <v>158</v>
      </c>
      <c r="C10" t="s">
        <v>524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525</v>
      </c>
      <c r="M10" t="s">
        <v>167</v>
      </c>
      <c r="N10" t="s">
        <v>168</v>
      </c>
    </row>
    <row r="11" spans="1:14" x14ac:dyDescent="0.25">
      <c r="A11" t="s">
        <v>27</v>
      </c>
      <c r="B11" t="s">
        <v>158</v>
      </c>
      <c r="C11" t="s">
        <v>169</v>
      </c>
      <c r="D11" t="s">
        <v>170</v>
      </c>
      <c r="E11" t="s">
        <v>526</v>
      </c>
      <c r="F11" t="s">
        <v>527</v>
      </c>
      <c r="G11" t="s">
        <v>528</v>
      </c>
      <c r="H11" t="s">
        <v>529</v>
      </c>
      <c r="I11" t="s">
        <v>171</v>
      </c>
      <c r="J11" t="s">
        <v>172</v>
      </c>
      <c r="K11" t="s">
        <v>173</v>
      </c>
      <c r="L11" t="s">
        <v>530</v>
      </c>
      <c r="M11" t="s">
        <v>174</v>
      </c>
      <c r="N11" t="s">
        <v>175</v>
      </c>
    </row>
    <row r="12" spans="1:14" x14ac:dyDescent="0.25">
      <c r="A12" t="s">
        <v>31</v>
      </c>
      <c r="B12" t="s">
        <v>158</v>
      </c>
      <c r="C12" t="s">
        <v>176</v>
      </c>
      <c r="D12" t="s">
        <v>177</v>
      </c>
      <c r="E12" t="s">
        <v>178</v>
      </c>
      <c r="F12" t="s">
        <v>179</v>
      </c>
      <c r="G12" t="s">
        <v>180</v>
      </c>
      <c r="H12" t="s">
        <v>181</v>
      </c>
      <c r="I12" t="s">
        <v>182</v>
      </c>
      <c r="J12" t="s">
        <v>183</v>
      </c>
      <c r="K12" t="s">
        <v>184</v>
      </c>
      <c r="L12" t="s">
        <v>531</v>
      </c>
      <c r="M12" t="s">
        <v>185</v>
      </c>
      <c r="N12" t="s">
        <v>532</v>
      </c>
    </row>
    <row r="13" spans="1:14" x14ac:dyDescent="0.25">
      <c r="A13" t="s">
        <v>4</v>
      </c>
      <c r="B13" t="s">
        <v>86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533</v>
      </c>
      <c r="M13" t="s">
        <v>195</v>
      </c>
      <c r="N13" t="s">
        <v>196</v>
      </c>
    </row>
    <row r="14" spans="1:14" x14ac:dyDescent="0.25">
      <c r="A14" t="s">
        <v>20</v>
      </c>
      <c r="B14" t="s">
        <v>197</v>
      </c>
      <c r="C14" t="s">
        <v>198</v>
      </c>
      <c r="D14" t="s">
        <v>534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535</v>
      </c>
      <c r="M14" t="s">
        <v>206</v>
      </c>
      <c r="N14" t="s">
        <v>207</v>
      </c>
    </row>
    <row r="15" spans="1:14" x14ac:dyDescent="0.25">
      <c r="A15" t="s">
        <v>11</v>
      </c>
      <c r="B15" t="s">
        <v>208</v>
      </c>
      <c r="C15" t="s">
        <v>209</v>
      </c>
      <c r="D15" t="s">
        <v>210</v>
      </c>
      <c r="E15" t="s">
        <v>211</v>
      </c>
      <c r="F15" t="s">
        <v>152</v>
      </c>
      <c r="G15" t="s">
        <v>536</v>
      </c>
      <c r="H15" t="s">
        <v>529</v>
      </c>
      <c r="I15" t="s">
        <v>171</v>
      </c>
      <c r="J15" t="s">
        <v>172</v>
      </c>
      <c r="K15" t="s">
        <v>212</v>
      </c>
      <c r="L15" t="s">
        <v>523</v>
      </c>
      <c r="M15" t="s">
        <v>213</v>
      </c>
      <c r="N15" t="s">
        <v>138</v>
      </c>
    </row>
    <row r="16" spans="1:14" x14ac:dyDescent="0.25">
      <c r="A16" t="s">
        <v>44</v>
      </c>
      <c r="B16" t="s">
        <v>214</v>
      </c>
      <c r="C16" t="s">
        <v>215</v>
      </c>
      <c r="D16" t="s">
        <v>216</v>
      </c>
      <c r="E16" t="s">
        <v>217</v>
      </c>
      <c r="F16" t="s">
        <v>218</v>
      </c>
      <c r="G16" t="s">
        <v>219</v>
      </c>
      <c r="H16" t="s">
        <v>537</v>
      </c>
      <c r="I16" t="s">
        <v>220</v>
      </c>
      <c r="J16" t="s">
        <v>221</v>
      </c>
      <c r="K16" t="s">
        <v>222</v>
      </c>
      <c r="L16" t="s">
        <v>538</v>
      </c>
      <c r="M16" t="s">
        <v>223</v>
      </c>
      <c r="N16" t="s">
        <v>539</v>
      </c>
    </row>
    <row r="17" spans="1:14" x14ac:dyDescent="0.25">
      <c r="A17" t="s">
        <v>6</v>
      </c>
      <c r="B17" t="s">
        <v>86</v>
      </c>
      <c r="C17" t="s">
        <v>224</v>
      </c>
      <c r="D17" t="s">
        <v>225</v>
      </c>
      <c r="E17" t="s">
        <v>226</v>
      </c>
      <c r="F17" t="s">
        <v>506</v>
      </c>
      <c r="G17" t="s">
        <v>227</v>
      </c>
      <c r="H17" t="s">
        <v>228</v>
      </c>
      <c r="I17" t="s">
        <v>229</v>
      </c>
      <c r="J17" t="s">
        <v>230</v>
      </c>
      <c r="K17" t="s">
        <v>540</v>
      </c>
      <c r="L17" t="s">
        <v>507</v>
      </c>
      <c r="M17" t="s">
        <v>231</v>
      </c>
      <c r="N17" t="s">
        <v>232</v>
      </c>
    </row>
    <row r="18" spans="1:14" x14ac:dyDescent="0.25">
      <c r="A18" t="s">
        <v>33</v>
      </c>
      <c r="B18" t="s">
        <v>233</v>
      </c>
      <c r="C18" t="s">
        <v>234</v>
      </c>
      <c r="D18" t="s">
        <v>541</v>
      </c>
      <c r="E18" t="s">
        <v>235</v>
      </c>
      <c r="F18" t="s">
        <v>236</v>
      </c>
      <c r="G18" t="s">
        <v>237</v>
      </c>
      <c r="H18" t="s">
        <v>181</v>
      </c>
      <c r="I18" t="s">
        <v>182</v>
      </c>
      <c r="J18" t="s">
        <v>183</v>
      </c>
      <c r="K18" t="s">
        <v>238</v>
      </c>
      <c r="L18" t="s">
        <v>531</v>
      </c>
      <c r="M18" t="s">
        <v>239</v>
      </c>
      <c r="N18" t="s">
        <v>240</v>
      </c>
    </row>
    <row r="19" spans="1:14" x14ac:dyDescent="0.25">
      <c r="A19" t="s">
        <v>39</v>
      </c>
      <c r="B19" t="s">
        <v>241</v>
      </c>
      <c r="C19" t="s">
        <v>242</v>
      </c>
      <c r="D19" t="s">
        <v>243</v>
      </c>
      <c r="E19" t="s">
        <v>542</v>
      </c>
      <c r="F19" t="s">
        <v>244</v>
      </c>
      <c r="G19" t="s">
        <v>245</v>
      </c>
      <c r="H19" t="s">
        <v>543</v>
      </c>
      <c r="I19" t="s">
        <v>246</v>
      </c>
      <c r="J19" t="s">
        <v>247</v>
      </c>
      <c r="K19" t="s">
        <v>544</v>
      </c>
      <c r="L19" t="s">
        <v>545</v>
      </c>
      <c r="M19" t="s">
        <v>248</v>
      </c>
      <c r="N19" t="s">
        <v>249</v>
      </c>
    </row>
    <row r="20" spans="1:14" x14ac:dyDescent="0.25">
      <c r="A20" t="s">
        <v>28</v>
      </c>
      <c r="B20" t="s">
        <v>250</v>
      </c>
      <c r="C20" t="s">
        <v>524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546</v>
      </c>
      <c r="J20" t="s">
        <v>547</v>
      </c>
      <c r="K20" t="s">
        <v>548</v>
      </c>
      <c r="L20" t="s">
        <v>549</v>
      </c>
      <c r="M20" t="s">
        <v>256</v>
      </c>
      <c r="N20" t="s">
        <v>257</v>
      </c>
    </row>
    <row r="21" spans="1:14" x14ac:dyDescent="0.25">
      <c r="A21" t="s">
        <v>29</v>
      </c>
      <c r="B21" t="s">
        <v>258</v>
      </c>
      <c r="C21" t="s">
        <v>259</v>
      </c>
      <c r="D21" t="s">
        <v>260</v>
      </c>
      <c r="E21" t="s">
        <v>550</v>
      </c>
      <c r="F21" t="s">
        <v>261</v>
      </c>
      <c r="G21" t="s">
        <v>262</v>
      </c>
      <c r="H21" t="s">
        <v>263</v>
      </c>
      <c r="I21" t="s">
        <v>551</v>
      </c>
      <c r="J21" t="s">
        <v>552</v>
      </c>
      <c r="K21" t="s">
        <v>264</v>
      </c>
      <c r="L21" t="s">
        <v>553</v>
      </c>
      <c r="M21" t="s">
        <v>265</v>
      </c>
      <c r="N21" t="s">
        <v>266</v>
      </c>
    </row>
    <row r="22" spans="1:14" x14ac:dyDescent="0.25">
      <c r="A22" t="s">
        <v>2</v>
      </c>
      <c r="B22" t="s">
        <v>267</v>
      </c>
      <c r="C22" t="s">
        <v>268</v>
      </c>
      <c r="D22" t="s">
        <v>269</v>
      </c>
      <c r="E22" t="s">
        <v>554</v>
      </c>
      <c r="F22" t="s">
        <v>270</v>
      </c>
      <c r="G22" t="s">
        <v>271</v>
      </c>
      <c r="H22" t="s">
        <v>555</v>
      </c>
      <c r="I22" t="s">
        <v>171</v>
      </c>
      <c r="J22" t="s">
        <v>183</v>
      </c>
      <c r="K22" t="s">
        <v>272</v>
      </c>
      <c r="L22" t="s">
        <v>556</v>
      </c>
      <c r="M22" t="s">
        <v>231</v>
      </c>
      <c r="N22" t="s">
        <v>273</v>
      </c>
    </row>
    <row r="23" spans="1:14" x14ac:dyDescent="0.25">
      <c r="A23" t="s">
        <v>41</v>
      </c>
      <c r="B23" t="s">
        <v>274</v>
      </c>
      <c r="C23" t="s">
        <v>275</v>
      </c>
      <c r="D23" t="s">
        <v>557</v>
      </c>
      <c r="E23" t="s">
        <v>276</v>
      </c>
      <c r="F23" t="s">
        <v>277</v>
      </c>
      <c r="G23" t="s">
        <v>278</v>
      </c>
      <c r="H23" t="s">
        <v>279</v>
      </c>
      <c r="I23" t="s">
        <v>558</v>
      </c>
      <c r="J23" t="s">
        <v>280</v>
      </c>
      <c r="K23" t="s">
        <v>281</v>
      </c>
      <c r="L23" t="s">
        <v>559</v>
      </c>
      <c r="M23" t="s">
        <v>560</v>
      </c>
      <c r="N23" t="s">
        <v>561</v>
      </c>
    </row>
    <row r="24" spans="1:14" x14ac:dyDescent="0.25">
      <c r="A24" t="s">
        <v>40</v>
      </c>
      <c r="B24" t="s">
        <v>282</v>
      </c>
      <c r="C24" t="s">
        <v>562</v>
      </c>
      <c r="D24" t="s">
        <v>283</v>
      </c>
      <c r="E24" t="s">
        <v>284</v>
      </c>
      <c r="F24" t="s">
        <v>285</v>
      </c>
      <c r="G24" t="s">
        <v>286</v>
      </c>
      <c r="H24" t="s">
        <v>563</v>
      </c>
      <c r="I24" t="s">
        <v>287</v>
      </c>
      <c r="J24" t="s">
        <v>247</v>
      </c>
      <c r="K24" t="s">
        <v>288</v>
      </c>
      <c r="L24" t="s">
        <v>564</v>
      </c>
      <c r="M24" t="s">
        <v>289</v>
      </c>
      <c r="N24" t="s">
        <v>290</v>
      </c>
    </row>
    <row r="25" spans="1:14" x14ac:dyDescent="0.25">
      <c r="A25" t="s">
        <v>7</v>
      </c>
      <c r="B25" t="s">
        <v>241</v>
      </c>
      <c r="C25" t="s">
        <v>565</v>
      </c>
      <c r="D25" t="s">
        <v>291</v>
      </c>
      <c r="E25" t="s">
        <v>566</v>
      </c>
      <c r="F25" t="s">
        <v>292</v>
      </c>
      <c r="G25" t="s">
        <v>293</v>
      </c>
      <c r="H25" t="s">
        <v>567</v>
      </c>
      <c r="I25" t="s">
        <v>294</v>
      </c>
      <c r="J25" t="s">
        <v>295</v>
      </c>
      <c r="K25" t="s">
        <v>296</v>
      </c>
      <c r="L25" t="s">
        <v>568</v>
      </c>
      <c r="M25" t="s">
        <v>297</v>
      </c>
      <c r="N25" t="s">
        <v>298</v>
      </c>
    </row>
    <row r="26" spans="1:14" x14ac:dyDescent="0.25">
      <c r="A26" t="s">
        <v>38</v>
      </c>
      <c r="B26" t="s">
        <v>299</v>
      </c>
      <c r="C26" t="s">
        <v>300</v>
      </c>
      <c r="D26" t="s">
        <v>130</v>
      </c>
      <c r="E26" t="s">
        <v>301</v>
      </c>
      <c r="F26" t="s">
        <v>302</v>
      </c>
      <c r="G26" t="s">
        <v>303</v>
      </c>
      <c r="H26" t="s">
        <v>134</v>
      </c>
      <c r="I26" t="s">
        <v>569</v>
      </c>
      <c r="J26" t="s">
        <v>304</v>
      </c>
      <c r="K26" t="s">
        <v>305</v>
      </c>
      <c r="L26" t="s">
        <v>516</v>
      </c>
      <c r="M26" t="s">
        <v>306</v>
      </c>
      <c r="N26" t="s">
        <v>570</v>
      </c>
    </row>
    <row r="27" spans="1:14" x14ac:dyDescent="0.25">
      <c r="A27" t="s">
        <v>15</v>
      </c>
      <c r="B27" t="s">
        <v>307</v>
      </c>
      <c r="C27" t="s">
        <v>308</v>
      </c>
      <c r="D27" t="s">
        <v>309</v>
      </c>
      <c r="E27" t="s">
        <v>310</v>
      </c>
      <c r="F27" t="s">
        <v>311</v>
      </c>
      <c r="G27" t="s">
        <v>312</v>
      </c>
      <c r="H27" t="s">
        <v>313</v>
      </c>
      <c r="I27" t="s">
        <v>171</v>
      </c>
      <c r="J27" t="s">
        <v>314</v>
      </c>
      <c r="K27" t="s">
        <v>315</v>
      </c>
      <c r="L27" t="s">
        <v>571</v>
      </c>
      <c r="M27" t="s">
        <v>316</v>
      </c>
      <c r="N27" t="s">
        <v>317</v>
      </c>
    </row>
    <row r="28" spans="1:14" x14ac:dyDescent="0.25">
      <c r="A28" t="s">
        <v>37</v>
      </c>
      <c r="B28" t="s">
        <v>282</v>
      </c>
      <c r="C28" t="s">
        <v>318</v>
      </c>
      <c r="D28" t="s">
        <v>319</v>
      </c>
      <c r="E28" t="s">
        <v>320</v>
      </c>
      <c r="F28" t="s">
        <v>321</v>
      </c>
      <c r="G28" t="s">
        <v>322</v>
      </c>
      <c r="H28" t="s">
        <v>144</v>
      </c>
      <c r="I28" t="s">
        <v>558</v>
      </c>
      <c r="J28" t="s">
        <v>323</v>
      </c>
      <c r="K28" t="s">
        <v>281</v>
      </c>
      <c r="L28" t="s">
        <v>519</v>
      </c>
      <c r="M28" t="s">
        <v>572</v>
      </c>
      <c r="N28" t="s">
        <v>573</v>
      </c>
    </row>
    <row r="29" spans="1:14" x14ac:dyDescent="0.25">
      <c r="A29" t="s">
        <v>45</v>
      </c>
      <c r="B29" t="s">
        <v>324</v>
      </c>
      <c r="C29" t="s">
        <v>325</v>
      </c>
      <c r="D29" t="s">
        <v>326</v>
      </c>
      <c r="E29" t="s">
        <v>327</v>
      </c>
      <c r="F29" t="s">
        <v>574</v>
      </c>
      <c r="G29" t="s">
        <v>328</v>
      </c>
      <c r="H29" t="s">
        <v>575</v>
      </c>
      <c r="I29" t="s">
        <v>329</v>
      </c>
      <c r="J29" t="s">
        <v>330</v>
      </c>
      <c r="K29" t="s">
        <v>331</v>
      </c>
      <c r="L29" t="s">
        <v>576</v>
      </c>
      <c r="M29" t="s">
        <v>332</v>
      </c>
      <c r="N29" t="s">
        <v>333</v>
      </c>
    </row>
    <row r="30" spans="1:14" x14ac:dyDescent="0.25">
      <c r="A30" t="s">
        <v>1</v>
      </c>
      <c r="B30" t="s">
        <v>1</v>
      </c>
      <c r="C30" t="s">
        <v>334</v>
      </c>
      <c r="D30" t="s">
        <v>335</v>
      </c>
      <c r="E30" t="s">
        <v>577</v>
      </c>
      <c r="F30" t="s">
        <v>336</v>
      </c>
      <c r="G30" t="s">
        <v>337</v>
      </c>
      <c r="H30" t="s">
        <v>338</v>
      </c>
      <c r="I30" t="s">
        <v>339</v>
      </c>
      <c r="J30" t="s">
        <v>340</v>
      </c>
      <c r="K30" t="s">
        <v>341</v>
      </c>
      <c r="L30" t="s">
        <v>578</v>
      </c>
      <c r="M30" t="s">
        <v>342</v>
      </c>
      <c r="N30" t="s">
        <v>343</v>
      </c>
    </row>
    <row r="31" spans="1:14" x14ac:dyDescent="0.25">
      <c r="A31" t="s">
        <v>43</v>
      </c>
      <c r="B31" t="s">
        <v>344</v>
      </c>
      <c r="C31" t="s">
        <v>579</v>
      </c>
      <c r="D31" t="s">
        <v>140</v>
      </c>
      <c r="E31" t="s">
        <v>345</v>
      </c>
      <c r="F31" t="s">
        <v>580</v>
      </c>
      <c r="G31" t="s">
        <v>504</v>
      </c>
      <c r="H31" t="s">
        <v>114</v>
      </c>
      <c r="I31" t="s">
        <v>346</v>
      </c>
      <c r="J31" t="s">
        <v>347</v>
      </c>
      <c r="K31" t="s">
        <v>348</v>
      </c>
      <c r="L31" t="s">
        <v>581</v>
      </c>
      <c r="M31" t="s">
        <v>582</v>
      </c>
      <c r="N31" t="s">
        <v>349</v>
      </c>
    </row>
    <row r="32" spans="1:14" x14ac:dyDescent="0.25">
      <c r="A32" t="s">
        <v>25</v>
      </c>
      <c r="B32" t="s">
        <v>241</v>
      </c>
      <c r="C32" t="s">
        <v>350</v>
      </c>
      <c r="D32" t="s">
        <v>351</v>
      </c>
      <c r="E32" t="s">
        <v>352</v>
      </c>
      <c r="F32" t="s">
        <v>583</v>
      </c>
      <c r="G32" t="s">
        <v>353</v>
      </c>
      <c r="H32" t="s">
        <v>354</v>
      </c>
      <c r="I32" t="s">
        <v>287</v>
      </c>
      <c r="J32" t="s">
        <v>355</v>
      </c>
      <c r="K32" t="s">
        <v>584</v>
      </c>
      <c r="L32" t="s">
        <v>585</v>
      </c>
      <c r="M32" t="s">
        <v>356</v>
      </c>
      <c r="N32" t="s">
        <v>357</v>
      </c>
    </row>
    <row r="33" spans="1:14" x14ac:dyDescent="0.25">
      <c r="A33" t="s">
        <v>5</v>
      </c>
      <c r="B33" t="s">
        <v>358</v>
      </c>
      <c r="C33" t="s">
        <v>586</v>
      </c>
      <c r="D33" t="s">
        <v>359</v>
      </c>
      <c r="E33" t="s">
        <v>360</v>
      </c>
      <c r="F33" t="s">
        <v>361</v>
      </c>
      <c r="G33" t="s">
        <v>362</v>
      </c>
      <c r="H33" t="s">
        <v>363</v>
      </c>
      <c r="I33" t="s">
        <v>364</v>
      </c>
      <c r="J33" t="s">
        <v>365</v>
      </c>
      <c r="K33" t="s">
        <v>587</v>
      </c>
      <c r="L33" t="s">
        <v>588</v>
      </c>
      <c r="M33" t="s">
        <v>366</v>
      </c>
      <c r="N33" t="s">
        <v>589</v>
      </c>
    </row>
    <row r="34" spans="1:14" x14ac:dyDescent="0.25">
      <c r="A34" t="s">
        <v>13</v>
      </c>
      <c r="B34" t="s">
        <v>367</v>
      </c>
      <c r="C34" t="s">
        <v>368</v>
      </c>
      <c r="D34" t="s">
        <v>369</v>
      </c>
      <c r="E34" t="s">
        <v>370</v>
      </c>
      <c r="F34" t="s">
        <v>590</v>
      </c>
      <c r="G34" t="s">
        <v>371</v>
      </c>
      <c r="H34" t="s">
        <v>591</v>
      </c>
      <c r="I34" t="s">
        <v>592</v>
      </c>
      <c r="J34" t="s">
        <v>593</v>
      </c>
      <c r="K34" t="s">
        <v>594</v>
      </c>
      <c r="L34" t="s">
        <v>595</v>
      </c>
      <c r="M34" t="s">
        <v>372</v>
      </c>
      <c r="N34" t="s">
        <v>373</v>
      </c>
    </row>
    <row r="35" spans="1:14" x14ac:dyDescent="0.25">
      <c r="A35" t="s">
        <v>21</v>
      </c>
      <c r="B35" t="s">
        <v>358</v>
      </c>
      <c r="C35" t="s">
        <v>234</v>
      </c>
      <c r="D35" t="s">
        <v>374</v>
      </c>
      <c r="E35" t="s">
        <v>596</v>
      </c>
      <c r="F35" t="s">
        <v>597</v>
      </c>
      <c r="G35" t="s">
        <v>375</v>
      </c>
      <c r="H35" t="s">
        <v>376</v>
      </c>
      <c r="I35" t="s">
        <v>377</v>
      </c>
      <c r="J35" t="s">
        <v>314</v>
      </c>
      <c r="K35" t="s">
        <v>378</v>
      </c>
      <c r="L35" t="s">
        <v>598</v>
      </c>
      <c r="M35" t="s">
        <v>379</v>
      </c>
      <c r="N35" t="s">
        <v>380</v>
      </c>
    </row>
    <row r="36" spans="1:14" x14ac:dyDescent="0.25">
      <c r="A36" t="s">
        <v>22</v>
      </c>
      <c r="B36" t="s">
        <v>381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s="33" t="s">
        <v>503</v>
      </c>
      <c r="I36" t="s">
        <v>387</v>
      </c>
      <c r="J36" t="s">
        <v>388</v>
      </c>
      <c r="K36" t="s">
        <v>389</v>
      </c>
      <c r="L36" t="s">
        <v>599</v>
      </c>
      <c r="M36" s="33" t="s">
        <v>639</v>
      </c>
      <c r="N36" t="s">
        <v>391</v>
      </c>
    </row>
    <row r="37" spans="1:14" x14ac:dyDescent="0.25">
      <c r="A37" t="s">
        <v>36</v>
      </c>
      <c r="B37" t="s">
        <v>392</v>
      </c>
      <c r="C37" t="s">
        <v>393</v>
      </c>
      <c r="D37" t="s">
        <v>541</v>
      </c>
      <c r="E37" t="s">
        <v>600</v>
      </c>
      <c r="F37" t="s">
        <v>527</v>
      </c>
      <c r="G37" t="s">
        <v>394</v>
      </c>
      <c r="H37" t="s">
        <v>395</v>
      </c>
      <c r="I37" t="s">
        <v>171</v>
      </c>
      <c r="J37" t="s">
        <v>172</v>
      </c>
      <c r="K37" t="s">
        <v>212</v>
      </c>
      <c r="L37" t="s">
        <v>601</v>
      </c>
      <c r="M37" t="s">
        <v>185</v>
      </c>
      <c r="N37" t="s">
        <v>257</v>
      </c>
    </row>
    <row r="38" spans="1:14" x14ac:dyDescent="0.25">
      <c r="A38" t="s">
        <v>47</v>
      </c>
      <c r="B38" t="s">
        <v>139</v>
      </c>
      <c r="C38" t="s">
        <v>517</v>
      </c>
      <c r="D38" t="s">
        <v>396</v>
      </c>
      <c r="E38" t="s">
        <v>141</v>
      </c>
      <c r="F38" t="s">
        <v>397</v>
      </c>
      <c r="G38" t="s">
        <v>602</v>
      </c>
      <c r="H38" t="s">
        <v>398</v>
      </c>
      <c r="I38" t="s">
        <v>603</v>
      </c>
      <c r="J38" t="s">
        <v>323</v>
      </c>
      <c r="K38" t="s">
        <v>281</v>
      </c>
      <c r="L38" t="s">
        <v>604</v>
      </c>
      <c r="M38" t="s">
        <v>399</v>
      </c>
      <c r="N38" t="s">
        <v>400</v>
      </c>
    </row>
    <row r="39" spans="1:14" x14ac:dyDescent="0.25">
      <c r="A39" t="s">
        <v>42</v>
      </c>
      <c r="B39" t="s">
        <v>401</v>
      </c>
      <c r="C39" t="s">
        <v>318</v>
      </c>
      <c r="D39" t="s">
        <v>402</v>
      </c>
      <c r="E39" t="s">
        <v>605</v>
      </c>
      <c r="F39" t="s">
        <v>606</v>
      </c>
      <c r="G39" t="s">
        <v>403</v>
      </c>
      <c r="H39" t="s">
        <v>144</v>
      </c>
      <c r="I39" t="s">
        <v>603</v>
      </c>
      <c r="J39" t="s">
        <v>146</v>
      </c>
      <c r="K39" t="s">
        <v>518</v>
      </c>
      <c r="L39" t="s">
        <v>607</v>
      </c>
      <c r="M39" t="s">
        <v>404</v>
      </c>
      <c r="N39" t="s">
        <v>349</v>
      </c>
    </row>
    <row r="40" spans="1:14" x14ac:dyDescent="0.25">
      <c r="A40" t="s">
        <v>12</v>
      </c>
      <c r="B40" t="s">
        <v>267</v>
      </c>
      <c r="C40" t="s">
        <v>405</v>
      </c>
      <c r="D40" t="s">
        <v>608</v>
      </c>
      <c r="E40" t="s">
        <v>406</v>
      </c>
      <c r="F40" t="s">
        <v>609</v>
      </c>
      <c r="G40" t="s">
        <v>407</v>
      </c>
      <c r="H40" t="s">
        <v>408</v>
      </c>
      <c r="I40" t="s">
        <v>409</v>
      </c>
      <c r="J40" t="s">
        <v>410</v>
      </c>
      <c r="K40" t="s">
        <v>411</v>
      </c>
      <c r="L40" t="s">
        <v>610</v>
      </c>
      <c r="M40" t="s">
        <v>412</v>
      </c>
      <c r="N40" t="s">
        <v>413</v>
      </c>
    </row>
    <row r="41" spans="1:14" x14ac:dyDescent="0.25">
      <c r="A41" t="s">
        <v>50</v>
      </c>
      <c r="B41" t="s">
        <v>1</v>
      </c>
      <c r="C41" t="s">
        <v>414</v>
      </c>
      <c r="D41" t="s">
        <v>415</v>
      </c>
      <c r="E41" t="s">
        <v>416</v>
      </c>
      <c r="F41" t="s">
        <v>417</v>
      </c>
      <c r="G41" t="s">
        <v>418</v>
      </c>
      <c r="H41" t="s">
        <v>419</v>
      </c>
      <c r="I41" t="s">
        <v>420</v>
      </c>
      <c r="J41" t="s">
        <v>611</v>
      </c>
      <c r="K41" t="s">
        <v>315</v>
      </c>
      <c r="L41" t="s">
        <v>612</v>
      </c>
      <c r="M41" t="s">
        <v>421</v>
      </c>
      <c r="N41" t="s">
        <v>422</v>
      </c>
    </row>
    <row r="42" spans="1:14" x14ac:dyDescent="0.25">
      <c r="A42" t="s">
        <v>23</v>
      </c>
      <c r="B42" t="s">
        <v>267</v>
      </c>
      <c r="C42" t="s">
        <v>423</v>
      </c>
      <c r="D42" t="s">
        <v>613</v>
      </c>
      <c r="E42" t="s">
        <v>78</v>
      </c>
      <c r="F42" t="s">
        <v>424</v>
      </c>
      <c r="G42" t="s">
        <v>614</v>
      </c>
      <c r="H42" t="s">
        <v>425</v>
      </c>
      <c r="I42" t="s">
        <v>426</v>
      </c>
      <c r="J42" t="s">
        <v>427</v>
      </c>
      <c r="K42" t="s">
        <v>428</v>
      </c>
      <c r="L42" t="s">
        <v>615</v>
      </c>
      <c r="M42" t="s">
        <v>429</v>
      </c>
      <c r="N42" t="s">
        <v>430</v>
      </c>
    </row>
    <row r="43" spans="1:14" x14ac:dyDescent="0.25">
      <c r="A43" t="s">
        <v>49</v>
      </c>
      <c r="B43" t="s">
        <v>431</v>
      </c>
      <c r="C43" t="s">
        <v>432</v>
      </c>
      <c r="D43" t="s">
        <v>433</v>
      </c>
      <c r="E43" t="s">
        <v>100</v>
      </c>
      <c r="F43" t="s">
        <v>597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  <c r="L43" t="s">
        <v>616</v>
      </c>
      <c r="M43" t="s">
        <v>439</v>
      </c>
      <c r="N43" t="s">
        <v>440</v>
      </c>
    </row>
    <row r="44" spans="1:14" x14ac:dyDescent="0.25">
      <c r="A44" t="s">
        <v>24</v>
      </c>
      <c r="B44" t="s">
        <v>86</v>
      </c>
      <c r="C44" t="s">
        <v>441</v>
      </c>
      <c r="D44" t="s">
        <v>442</v>
      </c>
      <c r="E44" t="s">
        <v>443</v>
      </c>
      <c r="F44" t="s">
        <v>444</v>
      </c>
      <c r="G44" t="s">
        <v>90</v>
      </c>
      <c r="H44" t="s">
        <v>191</v>
      </c>
      <c r="I44" t="s">
        <v>445</v>
      </c>
      <c r="J44" t="s">
        <v>446</v>
      </c>
      <c r="K44" t="s">
        <v>617</v>
      </c>
      <c r="L44" t="s">
        <v>618</v>
      </c>
      <c r="M44" t="s">
        <v>619</v>
      </c>
      <c r="N44" t="s">
        <v>447</v>
      </c>
    </row>
    <row r="45" spans="1:14" x14ac:dyDescent="0.25">
      <c r="A45" t="s">
        <v>16</v>
      </c>
      <c r="B45" t="s">
        <v>267</v>
      </c>
      <c r="C45" t="s">
        <v>448</v>
      </c>
      <c r="D45" t="s">
        <v>449</v>
      </c>
      <c r="E45" t="s">
        <v>450</v>
      </c>
      <c r="F45" t="s">
        <v>451</v>
      </c>
      <c r="G45" t="s">
        <v>452</v>
      </c>
      <c r="H45" t="s">
        <v>453</v>
      </c>
      <c r="I45" t="s">
        <v>454</v>
      </c>
      <c r="J45" t="s">
        <v>455</v>
      </c>
      <c r="K45" t="s">
        <v>456</v>
      </c>
      <c r="L45" t="s">
        <v>620</v>
      </c>
      <c r="M45" t="s">
        <v>457</v>
      </c>
      <c r="N45" t="s">
        <v>458</v>
      </c>
    </row>
    <row r="46" spans="1:14" x14ac:dyDescent="0.25">
      <c r="A46" t="s">
        <v>10</v>
      </c>
      <c r="B46" t="s">
        <v>267</v>
      </c>
      <c r="C46" t="s">
        <v>459</v>
      </c>
      <c r="D46" t="s">
        <v>621</v>
      </c>
      <c r="E46" t="s">
        <v>460</v>
      </c>
      <c r="F46" t="s">
        <v>461</v>
      </c>
      <c r="G46" t="s">
        <v>462</v>
      </c>
      <c r="H46" t="s">
        <v>463</v>
      </c>
      <c r="I46" t="s">
        <v>464</v>
      </c>
      <c r="J46" t="s">
        <v>465</v>
      </c>
      <c r="K46" t="s">
        <v>622</v>
      </c>
      <c r="L46" t="s">
        <v>623</v>
      </c>
      <c r="M46" t="s">
        <v>624</v>
      </c>
      <c r="N46" t="s">
        <v>466</v>
      </c>
    </row>
    <row r="47" spans="1:14" x14ac:dyDescent="0.25">
      <c r="A47" t="s">
        <v>30</v>
      </c>
      <c r="B47" t="s">
        <v>267</v>
      </c>
      <c r="C47" t="s">
        <v>467</v>
      </c>
      <c r="D47" t="s">
        <v>468</v>
      </c>
      <c r="E47" t="s">
        <v>469</v>
      </c>
      <c r="F47" t="s">
        <v>470</v>
      </c>
      <c r="G47" t="s">
        <v>102</v>
      </c>
      <c r="H47" t="s">
        <v>471</v>
      </c>
      <c r="I47" t="s">
        <v>472</v>
      </c>
      <c r="J47" t="s">
        <v>473</v>
      </c>
      <c r="K47" t="s">
        <v>625</v>
      </c>
      <c r="L47" t="s">
        <v>626</v>
      </c>
      <c r="M47" t="s">
        <v>474</v>
      </c>
      <c r="N47" t="s">
        <v>475</v>
      </c>
    </row>
    <row r="48" spans="1:14" x14ac:dyDescent="0.25">
      <c r="A48" t="s">
        <v>14</v>
      </c>
      <c r="B48" t="s">
        <v>476</v>
      </c>
      <c r="C48" t="s">
        <v>477</v>
      </c>
      <c r="D48" t="s">
        <v>383</v>
      </c>
      <c r="E48" t="s">
        <v>627</v>
      </c>
      <c r="F48" t="s">
        <v>628</v>
      </c>
      <c r="G48" t="s">
        <v>478</v>
      </c>
      <c r="H48" t="s">
        <v>479</v>
      </c>
      <c r="I48" t="s">
        <v>480</v>
      </c>
      <c r="J48" t="s">
        <v>481</v>
      </c>
      <c r="K48" t="s">
        <v>136</v>
      </c>
      <c r="L48" t="s">
        <v>514</v>
      </c>
      <c r="M48" t="s">
        <v>390</v>
      </c>
      <c r="N48" t="s">
        <v>482</v>
      </c>
    </row>
    <row r="49" spans="1:14" x14ac:dyDescent="0.25">
      <c r="A49" t="s">
        <v>17</v>
      </c>
      <c r="B49" t="s">
        <v>250</v>
      </c>
      <c r="C49" t="s">
        <v>629</v>
      </c>
      <c r="D49" t="s">
        <v>483</v>
      </c>
      <c r="E49" t="s">
        <v>484</v>
      </c>
      <c r="F49" t="s">
        <v>253</v>
      </c>
      <c r="G49" t="s">
        <v>254</v>
      </c>
      <c r="H49" t="s">
        <v>255</v>
      </c>
      <c r="I49" t="s">
        <v>81</v>
      </c>
      <c r="J49" t="s">
        <v>280</v>
      </c>
      <c r="K49" t="s">
        <v>548</v>
      </c>
      <c r="L49" t="s">
        <v>630</v>
      </c>
      <c r="M49" t="s">
        <v>485</v>
      </c>
      <c r="N49" t="s">
        <v>486</v>
      </c>
    </row>
    <row r="50" spans="1:14" x14ac:dyDescent="0.25">
      <c r="A50" t="s">
        <v>18</v>
      </c>
      <c r="B50" t="s">
        <v>241</v>
      </c>
      <c r="C50" t="s">
        <v>631</v>
      </c>
      <c r="D50" t="s">
        <v>487</v>
      </c>
      <c r="E50" t="s">
        <v>488</v>
      </c>
      <c r="F50" t="s">
        <v>489</v>
      </c>
      <c r="G50" t="s">
        <v>632</v>
      </c>
      <c r="H50" t="s">
        <v>633</v>
      </c>
      <c r="I50" t="s">
        <v>634</v>
      </c>
      <c r="J50" t="s">
        <v>635</v>
      </c>
      <c r="K50" t="s">
        <v>490</v>
      </c>
      <c r="L50" t="s">
        <v>636</v>
      </c>
      <c r="M50" t="s">
        <v>637</v>
      </c>
      <c r="N50" t="s">
        <v>491</v>
      </c>
    </row>
    <row r="51" spans="1:14" x14ac:dyDescent="0.25">
      <c r="A51" t="s">
        <v>35</v>
      </c>
      <c r="B51" t="s">
        <v>401</v>
      </c>
      <c r="C51" t="s">
        <v>492</v>
      </c>
      <c r="D51" t="s">
        <v>493</v>
      </c>
      <c r="E51" t="s">
        <v>494</v>
      </c>
      <c r="F51" t="s">
        <v>495</v>
      </c>
      <c r="G51" t="s">
        <v>496</v>
      </c>
      <c r="H51" t="s">
        <v>497</v>
      </c>
      <c r="I51" t="s">
        <v>498</v>
      </c>
      <c r="J51" t="s">
        <v>499</v>
      </c>
      <c r="K51" t="s">
        <v>500</v>
      </c>
      <c r="L51" t="s">
        <v>638</v>
      </c>
      <c r="M51" t="s">
        <v>501</v>
      </c>
      <c r="N51" t="s">
        <v>502</v>
      </c>
    </row>
    <row r="53" spans="1:14" x14ac:dyDescent="0.25">
      <c r="D53" s="32"/>
    </row>
  </sheetData>
  <pageMargins left="0.7" right="0.7" top="0.75" bottom="0.75" header="0.3" footer="0.3"/>
  <pageSetup paperSize="9" orientation="portrait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:P52"/>
  <sheetViews>
    <sheetView workbookViewId="0">
      <selection activeCell="P3" sqref="P3"/>
    </sheetView>
  </sheetViews>
  <sheetFormatPr defaultRowHeight="15" x14ac:dyDescent="0.25"/>
  <cols>
    <col min="1" max="2" width="9.28515625" customWidth="1"/>
  </cols>
  <sheetData>
    <row r="1" spans="1:16" ht="20.25" thickBot="1" x14ac:dyDescent="0.35">
      <c r="A1" s="37" t="s">
        <v>640</v>
      </c>
    </row>
    <row r="2" spans="1:16" ht="15.75" thickTop="1" x14ac:dyDescent="0.25">
      <c r="A2" t="s">
        <v>0</v>
      </c>
      <c r="B2" t="s">
        <v>52</v>
      </c>
      <c r="C2" t="s">
        <v>54</v>
      </c>
      <c r="D2" t="s">
        <v>55</v>
      </c>
      <c r="E2" t="s">
        <v>56</v>
      </c>
      <c r="F2" t="s">
        <v>57</v>
      </c>
      <c r="G2" t="s">
        <v>51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650</v>
      </c>
      <c r="P2" t="s">
        <v>651</v>
      </c>
    </row>
    <row r="3" spans="1:16" x14ac:dyDescent="0.25">
      <c r="A3" t="str">
        <f>Data1!A2</f>
        <v>Atlanta</v>
      </c>
      <c r="B3" t="str">
        <f>Data1!B2</f>
        <v>Georgia</v>
      </c>
      <c r="C3" t="str">
        <f>Data1!C2</f>
        <v>M1H52L34</v>
      </c>
      <c r="D3" t="str">
        <f>Data1!D2</f>
        <v>M2H57L38</v>
      </c>
      <c r="E3" t="str">
        <f>Data1!E2</f>
        <v>M3H65L44</v>
      </c>
      <c r="F3" t="str">
        <f>Data1!F2</f>
        <v>M4H73L52</v>
      </c>
      <c r="G3" t="str">
        <f>Data1!G2</f>
        <v>M5H8ØL6Ø</v>
      </c>
      <c r="H3" t="str">
        <f>Data1!H2</f>
        <v>M6H86L68</v>
      </c>
      <c r="I3" t="str">
        <f>Data1!I2</f>
        <v>M7H89L71</v>
      </c>
      <c r="J3" t="str">
        <f>Data1!J2</f>
        <v>M8H88L71</v>
      </c>
      <c r="K3" t="str">
        <f>Data1!K2</f>
        <v>M9H82L65</v>
      </c>
      <c r="L3" t="str">
        <f>Data1!L2</f>
        <v>M1ØH73L54</v>
      </c>
      <c r="M3" t="str">
        <f>Data1!M2</f>
        <v>M11H64L45</v>
      </c>
      <c r="N3" t="str">
        <f>Data1!N2</f>
        <v>M12H54L37</v>
      </c>
      <c r="O3" t="str">
        <f>MID(Table1[[#This Row],[Jan]],FIND("H",Table1[[#This Row],[Jan]])+1,FIND("L",Table1[[#This Row],[Jan]])-FIND("H",Table1[[#This Row],[Jan]])-1)</f>
        <v>52</v>
      </c>
      <c r="P3" t="str">
        <f>MID(Table1[[#This Row],[Jan]],FIND("L",Table1[[#This Row],[Jan]])+1,2)</f>
        <v>34</v>
      </c>
    </row>
    <row r="4" spans="1:16" x14ac:dyDescent="0.25">
      <c r="A4" t="str">
        <f>Data1!A3</f>
        <v>Austin</v>
      </c>
      <c r="B4" t="str">
        <f>Data1!B3</f>
        <v>Texas</v>
      </c>
      <c r="C4" t="str">
        <f>Data1!C3</f>
        <v>M1H62L42</v>
      </c>
      <c r="D4" t="str">
        <f>Data1!D3</f>
        <v>M2H65L45</v>
      </c>
      <c r="E4" t="str">
        <f>Data1!E3</f>
        <v>M3H72L51</v>
      </c>
      <c r="F4" t="str">
        <f>Data1!F3</f>
        <v>M4H8ØL59</v>
      </c>
      <c r="G4" t="str">
        <f>Data1!G3</f>
        <v>M5H87L67</v>
      </c>
      <c r="H4" t="str">
        <f>Data1!H3</f>
        <v>M6H92L72</v>
      </c>
      <c r="I4" t="str">
        <f>Data1!I3</f>
        <v>M7H96L74</v>
      </c>
      <c r="J4" t="str">
        <f>Data1!J3</f>
        <v>M8H97L75</v>
      </c>
      <c r="K4" t="str">
        <f>Data1!K3</f>
        <v>M9H91L69</v>
      </c>
      <c r="L4" t="str">
        <f>Data1!L3</f>
        <v>M1ØH82L61</v>
      </c>
      <c r="M4" t="str">
        <f>Data1!M3</f>
        <v>M11H71L51</v>
      </c>
      <c r="N4" t="str">
        <f>Data1!N3</f>
        <v>M12H63L42</v>
      </c>
      <c r="O4" t="str">
        <f>MID(Table1[[#This Row],[Jan]],FIND("H",Table1[[#This Row],[Jan]])+1,FIND("L",Table1[[#This Row],[Jan]])-FIND("H",Table1[[#This Row],[Jan]])-1)</f>
        <v>62</v>
      </c>
      <c r="P4" t="str">
        <f>MID(Table1[[#This Row],[Jan]],FIND("L",Table1[[#This Row],[Jan]])+1,2)</f>
        <v>42</v>
      </c>
    </row>
    <row r="5" spans="1:16" x14ac:dyDescent="0.25">
      <c r="A5" t="str">
        <f>Data1!A4</f>
        <v>Baltimore</v>
      </c>
      <c r="B5" t="str">
        <f>Data1!B4</f>
        <v>Maryland</v>
      </c>
      <c r="C5" t="str">
        <f>Data1!C4</f>
        <v>M1H41L24</v>
      </c>
      <c r="D5" t="str">
        <f>Data1!D4</f>
        <v>M2H45L27</v>
      </c>
      <c r="E5" t="str">
        <f>Data1!E4</f>
        <v>M3H54L34</v>
      </c>
      <c r="F5" t="str">
        <f>Data1!F4</f>
        <v>M4H65L43</v>
      </c>
      <c r="G5" t="str">
        <f>Data1!G4</f>
        <v>M5H74L52</v>
      </c>
      <c r="H5" t="str">
        <f>Data1!H4</f>
        <v>M6H83L62</v>
      </c>
      <c r="I5" t="str">
        <f>Data1!I4</f>
        <v>M7H87L67</v>
      </c>
      <c r="J5" t="str">
        <f>Data1!J4</f>
        <v>M8H85L65</v>
      </c>
      <c r="K5" t="str">
        <f>Data1!K4</f>
        <v>M9H78L58</v>
      </c>
      <c r="L5" t="str">
        <f>Data1!L4</f>
        <v>M1ØH67L45</v>
      </c>
      <c r="M5" t="str">
        <f>Data1!M4</f>
        <v>M11H56L37</v>
      </c>
      <c r="N5" t="str">
        <f>Data1!N4</f>
        <v>M12H45L28</v>
      </c>
      <c r="O5" t="str">
        <f>MID(Table1[[#This Row],[Jan]],FIND("H",Table1[[#This Row],[Jan]])+1,FIND("L",Table1[[#This Row],[Jan]])-FIND("H",Table1[[#This Row],[Jan]])-1)</f>
        <v>41</v>
      </c>
      <c r="P5" t="str">
        <f>MID(Table1[[#This Row],[Jan]],FIND("L",Table1[[#This Row],[Jan]])+1,2)</f>
        <v>24</v>
      </c>
    </row>
    <row r="6" spans="1:16" x14ac:dyDescent="0.25">
      <c r="A6" t="str">
        <f>Data1!A5</f>
        <v>Birmingham</v>
      </c>
      <c r="B6" t="str">
        <f>Data1!B5</f>
        <v>Alabama</v>
      </c>
      <c r="C6" t="str">
        <f>Data1!C5</f>
        <v>M1H54L34</v>
      </c>
      <c r="D6" t="str">
        <f>Data1!D5</f>
        <v>M2H58L37</v>
      </c>
      <c r="E6" t="str">
        <f>Data1!E5</f>
        <v>M3H67L44</v>
      </c>
      <c r="F6" t="str">
        <f>Data1!F5</f>
        <v>M4H74L51</v>
      </c>
      <c r="G6" t="str">
        <f>Data1!G5</f>
        <v>M5H82L6Ø</v>
      </c>
      <c r="H6" t="str">
        <f>Data1!H5</f>
        <v>M6H88L68</v>
      </c>
      <c r="I6" t="str">
        <f>Data1!I5</f>
        <v>M7H91L71</v>
      </c>
      <c r="J6" t="str">
        <f>Data1!J5</f>
        <v>M8H91L71</v>
      </c>
      <c r="K6" t="str">
        <f>Data1!K5</f>
        <v>M9H85L64</v>
      </c>
      <c r="L6" t="str">
        <f>Data1!L5</f>
        <v>M1ØH75L53</v>
      </c>
      <c r="M6" t="str">
        <f>Data1!M5</f>
        <v>M11H65L44</v>
      </c>
      <c r="N6" t="str">
        <f>Data1!N5</f>
        <v>M12H56L36</v>
      </c>
      <c r="O6" t="str">
        <f>MID(Table1[[#This Row],[Jan]],FIND("H",Table1[[#This Row],[Jan]])+1,FIND("L",Table1[[#This Row],[Jan]])-FIND("H",Table1[[#This Row],[Jan]])-1)</f>
        <v>54</v>
      </c>
      <c r="P6" t="str">
        <f>MID(Table1[[#This Row],[Jan]],FIND("L",Table1[[#This Row],[Jan]])+1,2)</f>
        <v>34</v>
      </c>
    </row>
    <row r="7" spans="1:16" x14ac:dyDescent="0.25">
      <c r="A7" t="str">
        <f>Data1!A6</f>
        <v>Boston</v>
      </c>
      <c r="B7" t="str">
        <f>Data1!B6</f>
        <v>Massachusetts</v>
      </c>
      <c r="C7" t="str">
        <f>Data1!C6</f>
        <v>M1H36L22</v>
      </c>
      <c r="D7" t="str">
        <f>Data1!D6</f>
        <v>M2H39L25</v>
      </c>
      <c r="E7" t="str">
        <f>Data1!E6</f>
        <v>M3H45L31</v>
      </c>
      <c r="F7" t="str">
        <f>Data1!F6</f>
        <v>M4H56L41</v>
      </c>
      <c r="G7" t="str">
        <f>Data1!G6</f>
        <v>M5H66L5Ø</v>
      </c>
      <c r="H7" t="str">
        <f>Data1!H6</f>
        <v>M6H76L6Ø</v>
      </c>
      <c r="I7" t="str">
        <f>Data1!I6</f>
        <v>M7H81L65</v>
      </c>
      <c r="J7" t="str">
        <f>Data1!J6</f>
        <v>M8H8ØL65</v>
      </c>
      <c r="K7" t="str">
        <f>Data1!K6</f>
        <v>M9H72L57</v>
      </c>
      <c r="L7" t="str">
        <f>Data1!L6</f>
        <v>M1ØH61L47</v>
      </c>
      <c r="M7" t="str">
        <f>Data1!M6</f>
        <v>M11H52L38</v>
      </c>
      <c r="N7" t="str">
        <f>Data1!N6</f>
        <v>M12H41L28</v>
      </c>
      <c r="O7" t="str">
        <f>MID(Table1[[#This Row],[Jan]],FIND("H",Table1[[#This Row],[Jan]])+1,FIND("L",Table1[[#This Row],[Jan]])-FIND("H",Table1[[#This Row],[Jan]])-1)</f>
        <v>36</v>
      </c>
      <c r="P7" t="str">
        <f>MID(Table1[[#This Row],[Jan]],FIND("L",Table1[[#This Row],[Jan]])+1,2)</f>
        <v>22</v>
      </c>
    </row>
    <row r="8" spans="1:16" x14ac:dyDescent="0.25">
      <c r="A8" t="str">
        <f>Data1!A7</f>
        <v>Buffalo</v>
      </c>
      <c r="B8" t="str">
        <f>Data1!B7</f>
        <v>New York</v>
      </c>
      <c r="C8" t="str">
        <f>Data1!C7</f>
        <v>M1H31L19</v>
      </c>
      <c r="D8" t="str">
        <f>Data1!D7</f>
        <v>M2H33L19</v>
      </c>
      <c r="E8" t="str">
        <f>Data1!E7</f>
        <v>M3H42L26</v>
      </c>
      <c r="F8" t="str">
        <f>Data1!F7</f>
        <v>M4H55L37</v>
      </c>
      <c r="G8" t="str">
        <f>Data1!G7</f>
        <v>M5H67L47</v>
      </c>
      <c r="H8" t="str">
        <f>Data1!H7</f>
        <v>M6H75L57</v>
      </c>
      <c r="I8" t="str">
        <f>Data1!I7</f>
        <v>M7H8ØL62</v>
      </c>
      <c r="J8" t="str">
        <f>Data1!J7</f>
        <v>M8H78L61</v>
      </c>
      <c r="K8" t="str">
        <f>Data1!K7</f>
        <v>M9H71L53</v>
      </c>
      <c r="L8" t="str">
        <f>Data1!L7</f>
        <v>M1ØH59L43</v>
      </c>
      <c r="M8" t="str">
        <f>Data1!M7</f>
        <v>M11H48L34</v>
      </c>
      <c r="N8" t="str">
        <f>Data1!N7</f>
        <v>M12H36L24</v>
      </c>
      <c r="O8" t="str">
        <f>MID(Table1[[#This Row],[Jan]],FIND("H",Table1[[#This Row],[Jan]])+1,FIND("L",Table1[[#This Row],[Jan]])-FIND("H",Table1[[#This Row],[Jan]])-1)</f>
        <v>31</v>
      </c>
      <c r="P8" t="str">
        <f>MID(Table1[[#This Row],[Jan]],FIND("L",Table1[[#This Row],[Jan]])+1,2)</f>
        <v>19</v>
      </c>
    </row>
    <row r="9" spans="1:16" x14ac:dyDescent="0.25">
      <c r="A9" t="str">
        <f>Data1!A8</f>
        <v>Charlotte</v>
      </c>
      <c r="B9" t="str">
        <f>Data1!B8</f>
        <v>North Carolina</v>
      </c>
      <c r="C9" t="str">
        <f>Data1!C8</f>
        <v>M1H51L3Ø</v>
      </c>
      <c r="D9" t="str">
        <f>Data1!D8</f>
        <v>M2H55L33</v>
      </c>
      <c r="E9" t="str">
        <f>Data1!E8</f>
        <v>M3H63L39</v>
      </c>
      <c r="F9" t="str">
        <f>Data1!F8</f>
        <v>M4H72L47</v>
      </c>
      <c r="G9" t="str">
        <f>Data1!G8</f>
        <v>M5H79L56</v>
      </c>
      <c r="H9" t="str">
        <f>Data1!H8</f>
        <v>M6H86L65</v>
      </c>
      <c r="I9" t="str">
        <f>Data1!I8</f>
        <v>M7H89L68</v>
      </c>
      <c r="J9" t="str">
        <f>Data1!J8</f>
        <v>M8H88L67</v>
      </c>
      <c r="K9" t="str">
        <f>Data1!K8</f>
        <v>M9H81L6Ø</v>
      </c>
      <c r="L9" t="str">
        <f>Data1!L8</f>
        <v>M1ØH72L49</v>
      </c>
      <c r="M9" t="str">
        <f>Data1!M8</f>
        <v>M11H62L39</v>
      </c>
      <c r="N9" t="str">
        <f>Data1!N8</f>
        <v>M12H53L32</v>
      </c>
      <c r="O9" t="str">
        <f>MID(Table1[[#This Row],[Jan]],FIND("H",Table1[[#This Row],[Jan]])+1,FIND("L",Table1[[#This Row],[Jan]])-FIND("H",Table1[[#This Row],[Jan]])-1)</f>
        <v>51</v>
      </c>
      <c r="P9" t="str">
        <f>MID(Table1[[#This Row],[Jan]],FIND("L",Table1[[#This Row],[Jan]])+1,2)</f>
        <v>3Ø</v>
      </c>
    </row>
    <row r="10" spans="1:16" x14ac:dyDescent="0.25">
      <c r="A10" t="str">
        <f>Data1!A9</f>
        <v>Chicago</v>
      </c>
      <c r="B10" t="str">
        <f>Data1!B9</f>
        <v>Illinois</v>
      </c>
      <c r="C10" t="str">
        <f>Data1!C9</f>
        <v>M1H31L17</v>
      </c>
      <c r="D10" t="str">
        <f>Data1!D9</f>
        <v>M2H35L2Ø</v>
      </c>
      <c r="E10" t="str">
        <f>Data1!E9</f>
        <v>M3H47L29</v>
      </c>
      <c r="F10" t="str">
        <f>Data1!F9</f>
        <v>M4H59L39</v>
      </c>
      <c r="G10" t="str">
        <f>Data1!G9</f>
        <v>M5H7ØL48</v>
      </c>
      <c r="H10" t="str">
        <f>Data1!H9</f>
        <v>M6H8ØL58</v>
      </c>
      <c r="I10" t="str">
        <f>Data1!I9</f>
        <v>M7H84L64</v>
      </c>
      <c r="J10" t="str">
        <f>Data1!J9</f>
        <v>M8H82L63</v>
      </c>
      <c r="K10" t="str">
        <f>Data1!K9</f>
        <v>M9H75L54</v>
      </c>
      <c r="L10" t="str">
        <f>Data1!L9</f>
        <v>M1ØH62L43</v>
      </c>
      <c r="M10" t="str">
        <f>Data1!M9</f>
        <v>M11H48L32</v>
      </c>
      <c r="N10" t="str">
        <f>Data1!N9</f>
        <v>M12H35L21</v>
      </c>
      <c r="O10" t="str">
        <f>MID(Table1[[#This Row],[Jan]],FIND("H",Table1[[#This Row],[Jan]])+1,FIND("L",Table1[[#This Row],[Jan]])-FIND("H",Table1[[#This Row],[Jan]])-1)</f>
        <v>31</v>
      </c>
      <c r="P10" t="str">
        <f>MID(Table1[[#This Row],[Jan]],FIND("L",Table1[[#This Row],[Jan]])+1,2)</f>
        <v>17</v>
      </c>
    </row>
    <row r="11" spans="1:16" x14ac:dyDescent="0.25">
      <c r="A11" t="str">
        <f>Data1!A10</f>
        <v>Cincinnati</v>
      </c>
      <c r="B11" t="str">
        <f>Data1!B10</f>
        <v>Ohio</v>
      </c>
      <c r="C11" t="str">
        <f>Data1!C10</f>
        <v>M1H4ØL22</v>
      </c>
      <c r="D11" t="str">
        <f>Data1!D10</f>
        <v>M2H45L25</v>
      </c>
      <c r="E11" t="str">
        <f>Data1!E10</f>
        <v>M3H55L33</v>
      </c>
      <c r="F11" t="str">
        <f>Data1!F10</f>
        <v>M4H66L42</v>
      </c>
      <c r="G11" t="str">
        <f>Data1!G10</f>
        <v>M5H75L52</v>
      </c>
      <c r="H11" t="str">
        <f>Data1!H10</f>
        <v>M6H83L61</v>
      </c>
      <c r="I11" t="str">
        <f>Data1!I10</f>
        <v>M7H87L65</v>
      </c>
      <c r="J11" t="str">
        <f>Data1!J10</f>
        <v>M8H86L63</v>
      </c>
      <c r="K11" t="str">
        <f>Data1!K10</f>
        <v>M9H79L55</v>
      </c>
      <c r="L11" t="str">
        <f>Data1!L10</f>
        <v>M1ØH68L43</v>
      </c>
      <c r="M11" t="str">
        <f>Data1!M10</f>
        <v>M11H56L34</v>
      </c>
      <c r="N11" t="str">
        <f>Data1!N10</f>
        <v>M12H43L26</v>
      </c>
      <c r="O11" t="str">
        <f>MID(Table1[[#This Row],[Jan]],FIND("H",Table1[[#This Row],[Jan]])+1,FIND("L",Table1[[#This Row],[Jan]])-FIND("H",Table1[[#This Row],[Jan]])-1)</f>
        <v>4Ø</v>
      </c>
      <c r="P11" t="str">
        <f>MID(Table1[[#This Row],[Jan]],FIND("L",Table1[[#This Row],[Jan]])+1,2)</f>
        <v>22</v>
      </c>
    </row>
    <row r="12" spans="1:16" x14ac:dyDescent="0.25">
      <c r="A12" t="str">
        <f>Data1!A11</f>
        <v>Cleveland</v>
      </c>
      <c r="B12" t="str">
        <f>Data1!B11</f>
        <v>Ohio</v>
      </c>
      <c r="C12" t="str">
        <f>Data1!C11</f>
        <v>M1H34L22</v>
      </c>
      <c r="D12" t="str">
        <f>Data1!D11</f>
        <v>M2H38L24</v>
      </c>
      <c r="E12" t="str">
        <f>Data1!E11</f>
        <v>M3H47L3Ø</v>
      </c>
      <c r="F12" t="str">
        <f>Data1!F11</f>
        <v>M4H59L4Ø</v>
      </c>
      <c r="G12" t="str">
        <f>Data1!G11</f>
        <v>M5H7ØL5Ø</v>
      </c>
      <c r="H12" t="str">
        <f>Data1!H11</f>
        <v>M6H79L6Ø</v>
      </c>
      <c r="I12" t="str">
        <f>Data1!I11</f>
        <v>M7H83L64</v>
      </c>
      <c r="J12" t="str">
        <f>Data1!J11</f>
        <v>M8H81L63</v>
      </c>
      <c r="K12" t="str">
        <f>Data1!K11</f>
        <v>M9H74L56</v>
      </c>
      <c r="L12" t="str">
        <f>Data1!L11</f>
        <v>M1ØH62L45</v>
      </c>
      <c r="M12" t="str">
        <f>Data1!M11</f>
        <v>M11H51L37</v>
      </c>
      <c r="N12" t="str">
        <f>Data1!N11</f>
        <v>M12H38L26</v>
      </c>
      <c r="O12" t="str">
        <f>MID(Table1[[#This Row],[Jan]],FIND("H",Table1[[#This Row],[Jan]])+1,FIND("L",Table1[[#This Row],[Jan]])-FIND("H",Table1[[#This Row],[Jan]])-1)</f>
        <v>34</v>
      </c>
      <c r="P12" t="str">
        <f>MID(Table1[[#This Row],[Jan]],FIND("L",Table1[[#This Row],[Jan]])+1,2)</f>
        <v>22</v>
      </c>
    </row>
    <row r="13" spans="1:16" x14ac:dyDescent="0.25">
      <c r="A13" t="str">
        <f>Data1!A12</f>
        <v>Columbus</v>
      </c>
      <c r="B13" t="str">
        <f>Data1!B12</f>
        <v>Ohio</v>
      </c>
      <c r="C13" t="str">
        <f>Data1!C12</f>
        <v>M1H37L23</v>
      </c>
      <c r="D13" t="str">
        <f>Data1!D12</f>
        <v>M2H41L25</v>
      </c>
      <c r="E13" t="str">
        <f>Data1!E12</f>
        <v>M3H51L33</v>
      </c>
      <c r="F13" t="str">
        <f>Data1!F12</f>
        <v>M4H64L43</v>
      </c>
      <c r="G13" t="str">
        <f>Data1!G12</f>
        <v>M5H73L52</v>
      </c>
      <c r="H13" t="str">
        <f>Data1!H12</f>
        <v>M6H82L62</v>
      </c>
      <c r="I13" t="str">
        <f>Data1!I12</f>
        <v>M7H85L66</v>
      </c>
      <c r="J13" t="str">
        <f>Data1!J12</f>
        <v>M8H84L64</v>
      </c>
      <c r="K13" t="str">
        <f>Data1!K12</f>
        <v>M9H77L57</v>
      </c>
      <c r="L13" t="str">
        <f>Data1!L12</f>
        <v>M1ØH65L45</v>
      </c>
      <c r="M13" t="str">
        <f>Data1!M12</f>
        <v>M11H53L36</v>
      </c>
      <c r="N13" t="str">
        <f>Data1!N12</f>
        <v>M12H4ØL27</v>
      </c>
      <c r="O13" t="str">
        <f>MID(Table1[[#This Row],[Jan]],FIND("H",Table1[[#This Row],[Jan]])+1,FIND("L",Table1[[#This Row],[Jan]])-FIND("H",Table1[[#This Row],[Jan]])-1)</f>
        <v>37</v>
      </c>
      <c r="P13" t="str">
        <f>MID(Table1[[#This Row],[Jan]],FIND("L",Table1[[#This Row],[Jan]])+1,2)</f>
        <v>23</v>
      </c>
    </row>
    <row r="14" spans="1:16" x14ac:dyDescent="0.25">
      <c r="A14" t="str">
        <f>Data1!A13</f>
        <v>Dallas</v>
      </c>
      <c r="B14" t="str">
        <f>Data1!B13</f>
        <v>Texas</v>
      </c>
      <c r="C14" t="str">
        <f>Data1!C13</f>
        <v>M1H57L37</v>
      </c>
      <c r="D14" t="str">
        <f>Data1!D13</f>
        <v>M2H61L41</v>
      </c>
      <c r="E14" t="str">
        <f>Data1!E13</f>
        <v>M3H69L49</v>
      </c>
      <c r="F14" t="str">
        <f>Data1!F13</f>
        <v>M4H77L56</v>
      </c>
      <c r="G14" t="str">
        <f>Data1!G13</f>
        <v>M5H84L65</v>
      </c>
      <c r="H14" t="str">
        <f>Data1!H13</f>
        <v>M6H92L73</v>
      </c>
      <c r="I14" t="str">
        <f>Data1!I13</f>
        <v>M7H96L77</v>
      </c>
      <c r="J14" t="str">
        <f>Data1!J13</f>
        <v>M8H96L77</v>
      </c>
      <c r="K14" t="str">
        <f>Data1!K13</f>
        <v>M9H89L69</v>
      </c>
      <c r="L14" t="str">
        <f>Data1!L13</f>
        <v>M1ØH79L58</v>
      </c>
      <c r="M14" t="str">
        <f>Data1!M13</f>
        <v>M11H67L48</v>
      </c>
      <c r="N14" t="str">
        <f>Data1!N13</f>
        <v>M12H58L39</v>
      </c>
      <c r="O14" t="str">
        <f>MID(Table1[[#This Row],[Jan]],FIND("H",Table1[[#This Row],[Jan]])+1,FIND("L",Table1[[#This Row],[Jan]])-FIND("H",Table1[[#This Row],[Jan]])-1)</f>
        <v>57</v>
      </c>
      <c r="P14" t="str">
        <f>MID(Table1[[#This Row],[Jan]],FIND("L",Table1[[#This Row],[Jan]])+1,2)</f>
        <v>37</v>
      </c>
    </row>
    <row r="15" spans="1:16" x14ac:dyDescent="0.25">
      <c r="A15" t="str">
        <f>Data1!A14</f>
        <v>Denver</v>
      </c>
      <c r="B15" t="str">
        <f>Data1!B14</f>
        <v>Colorado</v>
      </c>
      <c r="C15" t="str">
        <f>Data1!C14</f>
        <v>M1H45L17</v>
      </c>
      <c r="D15" t="str">
        <f>Data1!D14</f>
        <v>M2H46L2Ø</v>
      </c>
      <c r="E15" t="str">
        <f>Data1!E14</f>
        <v>M3H54L26</v>
      </c>
      <c r="F15" t="str">
        <f>Data1!F14</f>
        <v>M4H61L34</v>
      </c>
      <c r="G15" t="str">
        <f>Data1!G14</f>
        <v>M5H71L44</v>
      </c>
      <c r="H15" t="str">
        <f>Data1!H14</f>
        <v>M6H81L53</v>
      </c>
      <c r="I15" t="str">
        <f>Data1!I14</f>
        <v>M7H88L59</v>
      </c>
      <c r="J15" t="str">
        <f>Data1!J14</f>
        <v>M8H86L57</v>
      </c>
      <c r="K15" t="str">
        <f>Data1!K14</f>
        <v>M9H77L48</v>
      </c>
      <c r="L15" t="str">
        <f>Data1!L14</f>
        <v>M1ØH65L36</v>
      </c>
      <c r="M15" t="str">
        <f>Data1!M14</f>
        <v>M11H52L25</v>
      </c>
      <c r="N15" t="str">
        <f>Data1!N14</f>
        <v>M12H43L17</v>
      </c>
      <c r="O15" t="str">
        <f>MID(Table1[[#This Row],[Jan]],FIND("H",Table1[[#This Row],[Jan]])+1,FIND("L",Table1[[#This Row],[Jan]])-FIND("H",Table1[[#This Row],[Jan]])-1)</f>
        <v>45</v>
      </c>
      <c r="P15" t="str">
        <f>MID(Table1[[#This Row],[Jan]],FIND("L",Table1[[#This Row],[Jan]])+1,2)</f>
        <v>17</v>
      </c>
    </row>
    <row r="16" spans="1:16" x14ac:dyDescent="0.25">
      <c r="A16" t="str">
        <f>Data1!A15</f>
        <v>Detroit</v>
      </c>
      <c r="B16" t="str">
        <f>Data1!B15</f>
        <v>Michigan</v>
      </c>
      <c r="C16" t="str">
        <f>Data1!C15</f>
        <v>M1H32L19</v>
      </c>
      <c r="D16" t="str">
        <f>Data1!D15</f>
        <v>M2H35L21</v>
      </c>
      <c r="E16" t="str">
        <f>Data1!E15</f>
        <v>M3H46L29</v>
      </c>
      <c r="F16" t="str">
        <f>Data1!F15</f>
        <v>M4H59L39</v>
      </c>
      <c r="G16" t="str">
        <f>Data1!G15</f>
        <v>M5H7ØL49</v>
      </c>
      <c r="H16" t="str">
        <f>Data1!H15</f>
        <v>M6H79L6Ø</v>
      </c>
      <c r="I16" t="str">
        <f>Data1!I15</f>
        <v>M7H83L64</v>
      </c>
      <c r="J16" t="str">
        <f>Data1!J15</f>
        <v>M8H81L63</v>
      </c>
      <c r="K16" t="str">
        <f>Data1!K15</f>
        <v>M9H74L55</v>
      </c>
      <c r="L16" t="str">
        <f>Data1!L15</f>
        <v>M1ØH62L43</v>
      </c>
      <c r="M16" t="str">
        <f>Data1!M15</f>
        <v>M11H49L34</v>
      </c>
      <c r="N16" t="str">
        <f>Data1!N15</f>
        <v>M12H36L24</v>
      </c>
      <c r="O16" t="str">
        <f>MID(Table1[[#This Row],[Jan]],FIND("H",Table1[[#This Row],[Jan]])+1,FIND("L",Table1[[#This Row],[Jan]])-FIND("H",Table1[[#This Row],[Jan]])-1)</f>
        <v>32</v>
      </c>
      <c r="P16" t="str">
        <f>MID(Table1[[#This Row],[Jan]],FIND("L",Table1[[#This Row],[Jan]])+1,2)</f>
        <v>19</v>
      </c>
    </row>
    <row r="17" spans="1:16" x14ac:dyDescent="0.25">
      <c r="A17" t="str">
        <f>Data1!A16</f>
        <v>Hartford</v>
      </c>
      <c r="B17" t="str">
        <f>Data1!B16</f>
        <v>Connecticut</v>
      </c>
      <c r="C17" t="str">
        <f>Data1!C16</f>
        <v>M1H35L18</v>
      </c>
      <c r="D17" t="str">
        <f>Data1!D16</f>
        <v>M2H39L21</v>
      </c>
      <c r="E17" t="str">
        <f>Data1!E16</f>
        <v>M3H48L28</v>
      </c>
      <c r="F17" t="str">
        <f>Data1!F16</f>
        <v>M4H61L38</v>
      </c>
      <c r="G17" t="str">
        <f>Data1!G16</f>
        <v>M5H71L48</v>
      </c>
      <c r="H17" t="str">
        <f>Data1!H16</f>
        <v>M6H8ØL57</v>
      </c>
      <c r="I17" t="str">
        <f>Data1!I16</f>
        <v>M7H85L63</v>
      </c>
      <c r="J17" t="str">
        <f>Data1!J16</f>
        <v>M8H83L61</v>
      </c>
      <c r="K17" t="str">
        <f>Data1!K16</f>
        <v>M9H75L53</v>
      </c>
      <c r="L17" t="str">
        <f>Data1!L16</f>
        <v>M1ØH63L41</v>
      </c>
      <c r="M17" t="str">
        <f>Data1!M16</f>
        <v>M11H52L33</v>
      </c>
      <c r="N17" t="str">
        <f>Data1!N16</f>
        <v>M12H4ØL23</v>
      </c>
      <c r="O17" t="str">
        <f>MID(Table1[[#This Row],[Jan]],FIND("H",Table1[[#This Row],[Jan]])+1,FIND("L",Table1[[#This Row],[Jan]])-FIND("H",Table1[[#This Row],[Jan]])-1)</f>
        <v>35</v>
      </c>
      <c r="P17" t="str">
        <f>MID(Table1[[#This Row],[Jan]],FIND("L",Table1[[#This Row],[Jan]])+1,2)</f>
        <v>18</v>
      </c>
    </row>
    <row r="18" spans="1:16" x14ac:dyDescent="0.25">
      <c r="A18" t="str">
        <f>Data1!A17</f>
        <v>Houston</v>
      </c>
      <c r="B18" t="str">
        <f>Data1!B17</f>
        <v>Texas</v>
      </c>
      <c r="C18" t="str">
        <f>Data1!C17</f>
        <v>M1H63L43</v>
      </c>
      <c r="D18" t="str">
        <f>Data1!D17</f>
        <v>M2H66L47</v>
      </c>
      <c r="E18" t="str">
        <f>Data1!E17</f>
        <v>M3H73L53</v>
      </c>
      <c r="F18" t="str">
        <f>Data1!F17</f>
        <v>M4H8ØL59</v>
      </c>
      <c r="G18" t="str">
        <f>Data1!G17</f>
        <v>M5H86L68</v>
      </c>
      <c r="H18" t="str">
        <f>Data1!H17</f>
        <v>M6H91L73</v>
      </c>
      <c r="I18" t="str">
        <f>Data1!I17</f>
        <v>M7H94L75</v>
      </c>
      <c r="J18" t="str">
        <f>Data1!J17</f>
        <v>M8H95L75</v>
      </c>
      <c r="K18" t="str">
        <f>Data1!K17</f>
        <v>M9H9ØL7Ø</v>
      </c>
      <c r="L18" t="str">
        <f>Data1!L17</f>
        <v>M1ØH82L61</v>
      </c>
      <c r="M18" t="str">
        <f>Data1!M17</f>
        <v>M11H73L52</v>
      </c>
      <c r="N18" t="str">
        <f>Data1!N17</f>
        <v>M12H64L45</v>
      </c>
      <c r="O18" t="str">
        <f>MID(Table1[[#This Row],[Jan]],FIND("H",Table1[[#This Row],[Jan]])+1,FIND("L",Table1[[#This Row],[Jan]])-FIND("H",Table1[[#This Row],[Jan]])-1)</f>
        <v>63</v>
      </c>
      <c r="P18" t="str">
        <f>MID(Table1[[#This Row],[Jan]],FIND("L",Table1[[#This Row],[Jan]])+1,2)</f>
        <v>43</v>
      </c>
    </row>
    <row r="19" spans="1:16" x14ac:dyDescent="0.25">
      <c r="A19" t="str">
        <f>Data1!A18</f>
        <v>Indianapolis</v>
      </c>
      <c r="B19" t="str">
        <f>Data1!B18</f>
        <v>Indiana</v>
      </c>
      <c r="C19" t="str">
        <f>Data1!C18</f>
        <v>M1H36L21</v>
      </c>
      <c r="D19" t="str">
        <f>Data1!D18</f>
        <v>M2H4ØL24</v>
      </c>
      <c r="E19" t="str">
        <f>Data1!E18</f>
        <v>M3H52L33</v>
      </c>
      <c r="F19" t="str">
        <f>Data1!F18</f>
        <v>M4H63L43</v>
      </c>
      <c r="G19" t="str">
        <f>Data1!G18</f>
        <v>M5H73L53</v>
      </c>
      <c r="H19" t="str">
        <f>Data1!H18</f>
        <v>M6H82L62</v>
      </c>
      <c r="I19" t="str">
        <f>Data1!I18</f>
        <v>M7H85L66</v>
      </c>
      <c r="J19" t="str">
        <f>Data1!J18</f>
        <v>M8H84L64</v>
      </c>
      <c r="K19" t="str">
        <f>Data1!K18</f>
        <v>M9H78L56</v>
      </c>
      <c r="L19" t="str">
        <f>Data1!L18</f>
        <v>M1ØH65L45</v>
      </c>
      <c r="M19" t="str">
        <f>Data1!M18</f>
        <v>M11H52L35</v>
      </c>
      <c r="N19" t="str">
        <f>Data1!N18</f>
        <v>M12H39L24</v>
      </c>
      <c r="O19" t="str">
        <f>MID(Table1[[#This Row],[Jan]],FIND("H",Table1[[#This Row],[Jan]])+1,FIND("L",Table1[[#This Row],[Jan]])-FIND("H",Table1[[#This Row],[Jan]])-1)</f>
        <v>36</v>
      </c>
      <c r="P19" t="str">
        <f>MID(Table1[[#This Row],[Jan]],FIND("L",Table1[[#This Row],[Jan]])+1,2)</f>
        <v>21</v>
      </c>
    </row>
    <row r="20" spans="1:16" x14ac:dyDescent="0.25">
      <c r="A20" t="str">
        <f>Data1!A19</f>
        <v>Jacksonville</v>
      </c>
      <c r="B20" t="str">
        <f>Data1!B19</f>
        <v>Florida</v>
      </c>
      <c r="C20" t="str">
        <f>Data1!C19</f>
        <v>M1H65L41</v>
      </c>
      <c r="D20" t="str">
        <f>Data1!D19</f>
        <v>M2H68L45</v>
      </c>
      <c r="E20" t="str">
        <f>Data1!E19</f>
        <v>M3H74L5Ø</v>
      </c>
      <c r="F20" t="str">
        <f>Data1!F19</f>
        <v>M4H79L55</v>
      </c>
      <c r="G20" t="str">
        <f>Data1!G19</f>
        <v>M5H86L63</v>
      </c>
      <c r="H20" t="str">
        <f>Data1!H19</f>
        <v>M6H9ØL7Ø</v>
      </c>
      <c r="I20" t="str">
        <f>Data1!I19</f>
        <v>M7H92L73</v>
      </c>
      <c r="J20" t="str">
        <f>Data1!J19</f>
        <v>M8H91L73</v>
      </c>
      <c r="K20" t="str">
        <f>Data1!K19</f>
        <v>M9H87L7Ø</v>
      </c>
      <c r="L20" t="str">
        <f>Data1!L19</f>
        <v>M1ØH8ØL61</v>
      </c>
      <c r="M20" t="str">
        <f>Data1!M19</f>
        <v>M11H74L51</v>
      </c>
      <c r="N20" t="str">
        <f>Data1!N19</f>
        <v>M12H67L44</v>
      </c>
      <c r="O20" t="str">
        <f>MID(Table1[[#This Row],[Jan]],FIND("H",Table1[[#This Row],[Jan]])+1,FIND("L",Table1[[#This Row],[Jan]])-FIND("H",Table1[[#This Row],[Jan]])-1)</f>
        <v>65</v>
      </c>
      <c r="P20" t="str">
        <f>MID(Table1[[#This Row],[Jan]],FIND("L",Table1[[#This Row],[Jan]])+1,2)</f>
        <v>41</v>
      </c>
    </row>
    <row r="21" spans="1:16" x14ac:dyDescent="0.25">
      <c r="A21" t="str">
        <f>Data1!A20</f>
        <v>Kansas City</v>
      </c>
      <c r="B21" t="str">
        <f>Data1!B20</f>
        <v>Missouri</v>
      </c>
      <c r="C21" t="str">
        <f>Data1!C20</f>
        <v>M1H4ØL22</v>
      </c>
      <c r="D21" t="str">
        <f>Data1!D20</f>
        <v>M2H45L26</v>
      </c>
      <c r="E21" t="str">
        <f>Data1!E20</f>
        <v>M3H56L36</v>
      </c>
      <c r="F21" t="str">
        <f>Data1!F20</f>
        <v>M4H67L47</v>
      </c>
      <c r="G21" t="str">
        <f>Data1!G20</f>
        <v>M5H76L57</v>
      </c>
      <c r="H21" t="str">
        <f>Data1!H20</f>
        <v>M6H85L67</v>
      </c>
      <c r="I21" t="str">
        <f>Data1!I20</f>
        <v>M7H9ØL72</v>
      </c>
      <c r="J21" t="str">
        <f>Data1!J20</f>
        <v>M8H89L7Ø</v>
      </c>
      <c r="K21" t="str">
        <f>Data1!K20</f>
        <v>M9H8ØL61</v>
      </c>
      <c r="L21" t="str">
        <f>Data1!L20</f>
        <v>M1ØH68L49</v>
      </c>
      <c r="M21" t="str">
        <f>Data1!M20</f>
        <v>M11H54L37</v>
      </c>
      <c r="N21" t="str">
        <f>Data1!N20</f>
        <v>M12H42L26</v>
      </c>
      <c r="O21" t="str">
        <f>MID(Table1[[#This Row],[Jan]],FIND("H",Table1[[#This Row],[Jan]])+1,FIND("L",Table1[[#This Row],[Jan]])-FIND("H",Table1[[#This Row],[Jan]])-1)</f>
        <v>4Ø</v>
      </c>
      <c r="P21" t="str">
        <f>MID(Table1[[#This Row],[Jan]],FIND("L",Table1[[#This Row],[Jan]])+1,2)</f>
        <v>22</v>
      </c>
    </row>
    <row r="22" spans="1:16" x14ac:dyDescent="0.25">
      <c r="A22" t="str">
        <f>Data1!A21</f>
        <v>Las Vegas</v>
      </c>
      <c r="B22" t="str">
        <f>Data1!B21</f>
        <v>Nevada</v>
      </c>
      <c r="C22" t="str">
        <f>Data1!C21</f>
        <v>M1H58L39</v>
      </c>
      <c r="D22" t="str">
        <f>Data1!D21</f>
        <v>M2H63L43</v>
      </c>
      <c r="E22" t="str">
        <f>Data1!E21</f>
        <v>M3H7ØL49</v>
      </c>
      <c r="F22" t="str">
        <f>Data1!F21</f>
        <v>M4H78L56</v>
      </c>
      <c r="G22" t="str">
        <f>Data1!G21</f>
        <v>M5H89L66</v>
      </c>
      <c r="H22" t="str">
        <f>Data1!H21</f>
        <v>M6H99L75</v>
      </c>
      <c r="I22" t="str">
        <f>Data1!I21</f>
        <v>M7H1Ø4L81</v>
      </c>
      <c r="J22" t="str">
        <f>Data1!J21</f>
        <v>M8H1Ø2L79</v>
      </c>
      <c r="K22" t="str">
        <f>Data1!K21</f>
        <v>M9H94L71</v>
      </c>
      <c r="L22" t="str">
        <f>Data1!L21</f>
        <v>M1ØH81L59</v>
      </c>
      <c r="M22" t="str">
        <f>Data1!M21</f>
        <v>M11H66L47</v>
      </c>
      <c r="N22" t="str">
        <f>Data1!N21</f>
        <v>M12H57L39</v>
      </c>
      <c r="O22" t="str">
        <f>MID(Table1[[#This Row],[Jan]],FIND("H",Table1[[#This Row],[Jan]])+1,FIND("L",Table1[[#This Row],[Jan]])-FIND("H",Table1[[#This Row],[Jan]])-1)</f>
        <v>58</v>
      </c>
      <c r="P22" t="str">
        <f>MID(Table1[[#This Row],[Jan]],FIND("L",Table1[[#This Row],[Jan]])+1,2)</f>
        <v>39</v>
      </c>
    </row>
    <row r="23" spans="1:16" x14ac:dyDescent="0.25">
      <c r="A23" t="str">
        <f>Data1!A22</f>
        <v>Los Angeles</v>
      </c>
      <c r="B23" t="str">
        <f>Data1!B22</f>
        <v>California</v>
      </c>
      <c r="C23" t="str">
        <f>Data1!C22</f>
        <v>M1H68L48</v>
      </c>
      <c r="D23" t="str">
        <f>Data1!D22</f>
        <v>M2H69L49</v>
      </c>
      <c r="E23" t="str">
        <f>Data1!E22</f>
        <v>M3H7ØL51</v>
      </c>
      <c r="F23" t="str">
        <f>Data1!F22</f>
        <v>M4H73L54</v>
      </c>
      <c r="G23" t="str">
        <f>Data1!G22</f>
        <v>M5H75L57</v>
      </c>
      <c r="H23" t="str">
        <f>Data1!H22</f>
        <v>M6H78L6Ø</v>
      </c>
      <c r="I23" t="str">
        <f>Data1!I22</f>
        <v>M7H83L64</v>
      </c>
      <c r="J23" t="str">
        <f>Data1!J22</f>
        <v>M8H84L64</v>
      </c>
      <c r="K23" t="str">
        <f>Data1!K22</f>
        <v>M9H83L63</v>
      </c>
      <c r="L23" t="str">
        <f>Data1!L22</f>
        <v>M1ØH79L59</v>
      </c>
      <c r="M23" t="str">
        <f>Data1!M22</f>
        <v>M11H73L52</v>
      </c>
      <c r="N23" t="str">
        <f>Data1!N22</f>
        <v>M12H68L48</v>
      </c>
      <c r="O23" t="str">
        <f>MID(Table1[[#This Row],[Jan]],FIND("H",Table1[[#This Row],[Jan]])+1,FIND("L",Table1[[#This Row],[Jan]])-FIND("H",Table1[[#This Row],[Jan]])-1)</f>
        <v>68</v>
      </c>
      <c r="P23" t="str">
        <f>MID(Table1[[#This Row],[Jan]],FIND("L",Table1[[#This Row],[Jan]])+1,2)</f>
        <v>48</v>
      </c>
    </row>
    <row r="24" spans="1:16" x14ac:dyDescent="0.25">
      <c r="A24" t="str">
        <f>Data1!A23</f>
        <v>Louisville</v>
      </c>
      <c r="B24" t="str">
        <f>Data1!B23</f>
        <v>Kentucky</v>
      </c>
      <c r="C24" t="str">
        <f>Data1!C23</f>
        <v>M1H43L27</v>
      </c>
      <c r="D24" t="str">
        <f>Data1!D23</f>
        <v>M2H48L3Ø</v>
      </c>
      <c r="E24" t="str">
        <f>Data1!E23</f>
        <v>M3H58L38</v>
      </c>
      <c r="F24" t="str">
        <f>Data1!F23</f>
        <v>M4H69L47</v>
      </c>
      <c r="G24" t="str">
        <f>Data1!G23</f>
        <v>M5H77L57</v>
      </c>
      <c r="H24" t="str">
        <f>Data1!H23</f>
        <v>M6H85L66</v>
      </c>
      <c r="I24" t="str">
        <f>Data1!I23</f>
        <v>M7H89L7Ø</v>
      </c>
      <c r="J24" t="str">
        <f>Data1!J23</f>
        <v>M8H88L69</v>
      </c>
      <c r="K24" t="str">
        <f>Data1!K23</f>
        <v>M9H82L61</v>
      </c>
      <c r="L24" t="str">
        <f>Data1!L23</f>
        <v>M1ØH7ØL49</v>
      </c>
      <c r="M24" t="str">
        <f>Data1!M23</f>
        <v>M11H58L4Ø</v>
      </c>
      <c r="N24" t="str">
        <f>Data1!N23</f>
        <v>M12H46L3Ø</v>
      </c>
      <c r="O24" t="str">
        <f>MID(Table1[[#This Row],[Jan]],FIND("H",Table1[[#This Row],[Jan]])+1,FIND("L",Table1[[#This Row],[Jan]])-FIND("H",Table1[[#This Row],[Jan]])-1)</f>
        <v>43</v>
      </c>
      <c r="P24" t="str">
        <f>MID(Table1[[#This Row],[Jan]],FIND("L",Table1[[#This Row],[Jan]])+1,2)</f>
        <v>27</v>
      </c>
    </row>
    <row r="25" spans="1:16" x14ac:dyDescent="0.25">
      <c r="A25" t="str">
        <f>Data1!A24</f>
        <v>Memphis</v>
      </c>
      <c r="B25" t="str">
        <f>Data1!B24</f>
        <v>Tennessee</v>
      </c>
      <c r="C25" t="str">
        <f>Data1!C24</f>
        <v>M1H5ØL33</v>
      </c>
      <c r="D25" t="str">
        <f>Data1!D24</f>
        <v>M2H55L36</v>
      </c>
      <c r="E25" t="str">
        <f>Data1!E24</f>
        <v>M3H64L44</v>
      </c>
      <c r="F25" t="str">
        <f>Data1!F24</f>
        <v>M4H73L53</v>
      </c>
      <c r="G25" t="str">
        <f>Data1!G24</f>
        <v>M5H81L62</v>
      </c>
      <c r="H25" t="str">
        <f>Data1!H24</f>
        <v>M6H89L7Ø</v>
      </c>
      <c r="I25" t="str">
        <f>Data1!I24</f>
        <v>M7H92L74</v>
      </c>
      <c r="J25" t="str">
        <f>Data1!J24</f>
        <v>M8H91L73</v>
      </c>
      <c r="K25" t="str">
        <f>Data1!K24</f>
        <v>M9H85L65</v>
      </c>
      <c r="L25" t="str">
        <f>Data1!L24</f>
        <v>M1ØH74L54</v>
      </c>
      <c r="M25" t="str">
        <f>Data1!M24</f>
        <v>M11H63L44</v>
      </c>
      <c r="N25" t="str">
        <f>Data1!N24</f>
        <v>M12H52L35</v>
      </c>
      <c r="O25" t="str">
        <f>MID(Table1[[#This Row],[Jan]],FIND("H",Table1[[#This Row],[Jan]])+1,FIND("L",Table1[[#This Row],[Jan]])-FIND("H",Table1[[#This Row],[Jan]])-1)</f>
        <v>5Ø</v>
      </c>
      <c r="P25" t="str">
        <f>MID(Table1[[#This Row],[Jan]],FIND("L",Table1[[#This Row],[Jan]])+1,2)</f>
        <v>33</v>
      </c>
    </row>
    <row r="26" spans="1:16" x14ac:dyDescent="0.25">
      <c r="A26" t="str">
        <f>Data1!A25</f>
        <v>Miami</v>
      </c>
      <c r="B26" t="str">
        <f>Data1!B25</f>
        <v>Florida</v>
      </c>
      <c r="C26" t="str">
        <f>Data1!C25</f>
        <v>M1H76L6Ø</v>
      </c>
      <c r="D26" t="str">
        <f>Data1!D25</f>
        <v>M2H78L62</v>
      </c>
      <c r="E26" t="str">
        <f>Data1!E25</f>
        <v>M3H8ØL65</v>
      </c>
      <c r="F26" t="str">
        <f>Data1!F25</f>
        <v>M4H83L68</v>
      </c>
      <c r="G26" t="str">
        <f>Data1!G25</f>
        <v>M5H87L73</v>
      </c>
      <c r="H26" t="str">
        <f>Data1!H25</f>
        <v>M6H9ØL76</v>
      </c>
      <c r="I26" t="str">
        <f>Data1!I25</f>
        <v>M7H91L77</v>
      </c>
      <c r="J26" t="str">
        <f>Data1!J25</f>
        <v>M8H91L77</v>
      </c>
      <c r="K26" t="str">
        <f>Data1!K25</f>
        <v>M9H89L77</v>
      </c>
      <c r="L26" t="str">
        <f>Data1!L25</f>
        <v>M1ØH86L74</v>
      </c>
      <c r="M26" t="str">
        <f>Data1!M25</f>
        <v>M11H82L68</v>
      </c>
      <c r="N26" t="str">
        <f>Data1!N25</f>
        <v>M12H78L63</v>
      </c>
      <c r="O26" t="str">
        <f>MID(Table1[[#This Row],[Jan]],FIND("H",Table1[[#This Row],[Jan]])+1,FIND("L",Table1[[#This Row],[Jan]])-FIND("H",Table1[[#This Row],[Jan]])-1)</f>
        <v>76</v>
      </c>
      <c r="P26" t="str">
        <f>MID(Table1[[#This Row],[Jan]],FIND("L",Table1[[#This Row],[Jan]])+1,2)</f>
        <v>6Ø</v>
      </c>
    </row>
    <row r="27" spans="1:16" x14ac:dyDescent="0.25">
      <c r="A27" t="str">
        <f>Data1!A26</f>
        <v>Milwaukee</v>
      </c>
      <c r="B27" t="str">
        <f>Data1!B26</f>
        <v>Wisconsin</v>
      </c>
      <c r="C27" t="str">
        <f>Data1!C26</f>
        <v>M1H29L16</v>
      </c>
      <c r="D27" t="str">
        <f>Data1!D26</f>
        <v>M2H33L19</v>
      </c>
      <c r="E27" t="str">
        <f>Data1!E26</f>
        <v>M3H42L28</v>
      </c>
      <c r="F27" t="str">
        <f>Data1!F26</f>
        <v>M4H54L37</v>
      </c>
      <c r="G27" t="str">
        <f>Data1!G26</f>
        <v>M5H65L47</v>
      </c>
      <c r="H27" t="str">
        <f>Data1!H26</f>
        <v>M6H75L57</v>
      </c>
      <c r="I27" t="str">
        <f>Data1!I26</f>
        <v>M7H8ØL64</v>
      </c>
      <c r="J27" t="str">
        <f>Data1!J26</f>
        <v>M8H79L63</v>
      </c>
      <c r="K27" t="str">
        <f>Data1!K26</f>
        <v>M9H71L55</v>
      </c>
      <c r="L27" t="str">
        <f>Data1!L26</f>
        <v>M1ØH59L43</v>
      </c>
      <c r="M27" t="str">
        <f>Data1!M26</f>
        <v>M11H46L32</v>
      </c>
      <c r="N27" t="str">
        <f>Data1!N26</f>
        <v>M12H33L2Ø</v>
      </c>
      <c r="O27" t="str">
        <f>MID(Table1[[#This Row],[Jan]],FIND("H",Table1[[#This Row],[Jan]])+1,FIND("L",Table1[[#This Row],[Jan]])-FIND("H",Table1[[#This Row],[Jan]])-1)</f>
        <v>29</v>
      </c>
      <c r="P27" t="str">
        <f>MID(Table1[[#This Row],[Jan]],FIND("L",Table1[[#This Row],[Jan]])+1,2)</f>
        <v>16</v>
      </c>
    </row>
    <row r="28" spans="1:16" x14ac:dyDescent="0.25">
      <c r="A28" t="str">
        <f>Data1!A27</f>
        <v>Minneapolis</v>
      </c>
      <c r="B28" t="str">
        <f>Data1!B27</f>
        <v>Minnesota</v>
      </c>
      <c r="C28" t="str">
        <f>Data1!C27</f>
        <v>M1H24L8</v>
      </c>
      <c r="D28" t="str">
        <f>Data1!D27</f>
        <v>M2H29L13</v>
      </c>
      <c r="E28" t="str">
        <f>Data1!E27</f>
        <v>M3H41L24</v>
      </c>
      <c r="F28" t="str">
        <f>Data1!F27</f>
        <v>M4H58L37</v>
      </c>
      <c r="G28" t="str">
        <f>Data1!G27</f>
        <v>M5H69L49</v>
      </c>
      <c r="H28" t="str">
        <f>Data1!H27</f>
        <v>M6H79L59</v>
      </c>
      <c r="I28" t="str">
        <f>Data1!I27</f>
        <v>M7H83L64</v>
      </c>
      <c r="J28" t="str">
        <f>Data1!J27</f>
        <v>M8H81L62</v>
      </c>
      <c r="K28" t="str">
        <f>Data1!K27</f>
        <v>M9H72L52</v>
      </c>
      <c r="L28" t="str">
        <f>Data1!L27</f>
        <v>M1ØH58L4Ø</v>
      </c>
      <c r="M28" t="str">
        <f>Data1!M27</f>
        <v>M11H41L26</v>
      </c>
      <c r="N28" t="str">
        <f>Data1!N27</f>
        <v>M12H27L12</v>
      </c>
      <c r="O28" t="str">
        <f>MID(Table1[[#This Row],[Jan]],FIND("H",Table1[[#This Row],[Jan]])+1,FIND("L",Table1[[#This Row],[Jan]])-FIND("H",Table1[[#This Row],[Jan]])-1)</f>
        <v>24</v>
      </c>
      <c r="P28" t="str">
        <f>MID(Table1[[#This Row],[Jan]],FIND("L",Table1[[#This Row],[Jan]])+1,2)</f>
        <v>8</v>
      </c>
    </row>
    <row r="29" spans="1:16" x14ac:dyDescent="0.25">
      <c r="A29" t="str">
        <f>Data1!A28</f>
        <v>Nashville</v>
      </c>
      <c r="B29" t="str">
        <f>Data1!B28</f>
        <v>Tennessee</v>
      </c>
      <c r="C29" t="str">
        <f>Data1!C28</f>
        <v>M1H47L28</v>
      </c>
      <c r="D29" t="str">
        <f>Data1!D28</f>
        <v>M2H52L32</v>
      </c>
      <c r="E29" t="str">
        <f>Data1!E28</f>
        <v>M3H61L39</v>
      </c>
      <c r="F29" t="str">
        <f>Data1!F28</f>
        <v>M4H71L48</v>
      </c>
      <c r="G29" t="str">
        <f>Data1!G28</f>
        <v>M5H78L57</v>
      </c>
      <c r="H29" t="str">
        <f>Data1!H28</f>
        <v>M6H86L65</v>
      </c>
      <c r="I29" t="str">
        <f>Data1!I28</f>
        <v>M7H89L7Ø</v>
      </c>
      <c r="J29" t="str">
        <f>Data1!J28</f>
        <v>M8H89L68</v>
      </c>
      <c r="K29" t="str">
        <f>Data1!K28</f>
        <v>M9H82L61</v>
      </c>
      <c r="L29" t="str">
        <f>Data1!L28</f>
        <v>M1ØH72L49</v>
      </c>
      <c r="M29" t="str">
        <f>Data1!M28</f>
        <v>M11H6ØL39</v>
      </c>
      <c r="N29" t="str">
        <f>Data1!N28</f>
        <v>M12H5ØL31</v>
      </c>
      <c r="O29" t="str">
        <f>MID(Table1[[#This Row],[Jan]],FIND("H",Table1[[#This Row],[Jan]])+1,FIND("L",Table1[[#This Row],[Jan]])-FIND("H",Table1[[#This Row],[Jan]])-1)</f>
        <v>47</v>
      </c>
      <c r="P29" t="str">
        <f>MID(Table1[[#This Row],[Jan]],FIND("L",Table1[[#This Row],[Jan]])+1,2)</f>
        <v>28</v>
      </c>
    </row>
    <row r="30" spans="1:16" x14ac:dyDescent="0.25">
      <c r="A30" t="str">
        <f>Data1!A29</f>
        <v>New Orleans</v>
      </c>
      <c r="B30" t="str">
        <f>Data1!B29</f>
        <v>Louisiana</v>
      </c>
      <c r="C30" t="str">
        <f>Data1!C29</f>
        <v>M1H62L45</v>
      </c>
      <c r="D30" t="str">
        <f>Data1!D29</f>
        <v>M2H65L48</v>
      </c>
      <c r="E30" t="str">
        <f>Data1!E29</f>
        <v>M3H72L54</v>
      </c>
      <c r="F30" t="str">
        <f>Data1!F29</f>
        <v>M4H78L6Ø</v>
      </c>
      <c r="G30" t="str">
        <f>Data1!G29</f>
        <v>M5H85L68</v>
      </c>
      <c r="H30" t="str">
        <f>Data1!H29</f>
        <v>M6H9ØL74</v>
      </c>
      <c r="I30" t="str">
        <f>Data1!I29</f>
        <v>M7H91L75</v>
      </c>
      <c r="J30" t="str">
        <f>Data1!J29</f>
        <v>M8H91L75</v>
      </c>
      <c r="K30" t="str">
        <f>Data1!K29</f>
        <v>M9H88L72</v>
      </c>
      <c r="L30" t="str">
        <f>Data1!L29</f>
        <v>M1ØH8ØL63</v>
      </c>
      <c r="M30" t="str">
        <f>Data1!M29</f>
        <v>M11H72L54</v>
      </c>
      <c r="N30" t="str">
        <f>Data1!N29</f>
        <v>M12H64L47</v>
      </c>
      <c r="O30" t="str">
        <f>MID(Table1[[#This Row],[Jan]],FIND("H",Table1[[#This Row],[Jan]])+1,FIND("L",Table1[[#This Row],[Jan]])-FIND("H",Table1[[#This Row],[Jan]])-1)</f>
        <v>62</v>
      </c>
      <c r="P30" t="str">
        <f>MID(Table1[[#This Row],[Jan]],FIND("L",Table1[[#This Row],[Jan]])+1,2)</f>
        <v>45</v>
      </c>
    </row>
    <row r="31" spans="1:16" x14ac:dyDescent="0.25">
      <c r="A31" t="str">
        <f>Data1!A30</f>
        <v>New York</v>
      </c>
      <c r="B31" t="str">
        <f>Data1!B30</f>
        <v>New York</v>
      </c>
      <c r="C31" t="str">
        <f>Data1!C30</f>
        <v>M1H38L27</v>
      </c>
      <c r="D31" t="str">
        <f>Data1!D30</f>
        <v>M2H42L29</v>
      </c>
      <c r="E31" t="str">
        <f>Data1!E30</f>
        <v>M3H5ØL35</v>
      </c>
      <c r="F31" t="str">
        <f>Data1!F30</f>
        <v>M4H61L45</v>
      </c>
      <c r="G31" t="str">
        <f>Data1!G30</f>
        <v>M5H71L54</v>
      </c>
      <c r="H31" t="str">
        <f>Data1!H30</f>
        <v>M6H79L64</v>
      </c>
      <c r="I31" t="str">
        <f>Data1!I30</f>
        <v>M7H84L69</v>
      </c>
      <c r="J31" t="str">
        <f>Data1!J30</f>
        <v>M8H83L68</v>
      </c>
      <c r="K31" t="str">
        <f>Data1!K30</f>
        <v>M9H75L61</v>
      </c>
      <c r="L31" t="str">
        <f>Data1!L30</f>
        <v>M1ØH64L5Ø</v>
      </c>
      <c r="M31" t="str">
        <f>Data1!M30</f>
        <v>M11H54L42</v>
      </c>
      <c r="N31" t="str">
        <f>Data1!N30</f>
        <v>M12H43L32</v>
      </c>
      <c r="O31" t="str">
        <f>MID(Table1[[#This Row],[Jan]],FIND("H",Table1[[#This Row],[Jan]])+1,FIND("L",Table1[[#This Row],[Jan]])-FIND("H",Table1[[#This Row],[Jan]])-1)</f>
        <v>38</v>
      </c>
      <c r="P31" t="str">
        <f>MID(Table1[[#This Row],[Jan]],FIND("L",Table1[[#This Row],[Jan]])+1,2)</f>
        <v>27</v>
      </c>
    </row>
    <row r="32" spans="1:16" x14ac:dyDescent="0.25">
      <c r="A32" t="str">
        <f>Data1!A31</f>
        <v>Oklahoma City</v>
      </c>
      <c r="B32" t="str">
        <f>Data1!B31</f>
        <v>Oklahoma</v>
      </c>
      <c r="C32" t="str">
        <f>Data1!C31</f>
        <v>M1H5ØL29</v>
      </c>
      <c r="D32" t="str">
        <f>Data1!D31</f>
        <v>M2H55L33</v>
      </c>
      <c r="E32" t="str">
        <f>Data1!E31</f>
        <v>M3H63L41</v>
      </c>
      <c r="F32" t="str">
        <f>Data1!F31</f>
        <v>M4H72L5Ø</v>
      </c>
      <c r="G32" t="str">
        <f>Data1!G31</f>
        <v>M5H8ØL6Ø</v>
      </c>
      <c r="H32" t="str">
        <f>Data1!H31</f>
        <v>M6H88L68</v>
      </c>
      <c r="I32" t="str">
        <f>Data1!I31</f>
        <v>M7H94L72</v>
      </c>
      <c r="J32" t="str">
        <f>Data1!J31</f>
        <v>M8H93L71</v>
      </c>
      <c r="K32" t="str">
        <f>Data1!K31</f>
        <v>M9H85L63</v>
      </c>
      <c r="L32" t="str">
        <f>Data1!L31</f>
        <v>M1ØH73L52</v>
      </c>
      <c r="M32" t="str">
        <f>Data1!M31</f>
        <v>M11H62L4Ø</v>
      </c>
      <c r="N32" t="str">
        <f>Data1!N31</f>
        <v>M12H51L31</v>
      </c>
      <c r="O32" t="str">
        <f>MID(Table1[[#This Row],[Jan]],FIND("H",Table1[[#This Row],[Jan]])+1,FIND("L",Table1[[#This Row],[Jan]])-FIND("H",Table1[[#This Row],[Jan]])-1)</f>
        <v>5Ø</v>
      </c>
      <c r="P32" t="str">
        <f>MID(Table1[[#This Row],[Jan]],FIND("L",Table1[[#This Row],[Jan]])+1,2)</f>
        <v>29</v>
      </c>
    </row>
    <row r="33" spans="1:16" x14ac:dyDescent="0.25">
      <c r="A33" t="str">
        <f>Data1!A32</f>
        <v>Orlando</v>
      </c>
      <c r="B33" t="str">
        <f>Data1!B32</f>
        <v>Florida</v>
      </c>
      <c r="C33" t="str">
        <f>Data1!C32</f>
        <v>M1H71L49</v>
      </c>
      <c r="D33" t="str">
        <f>Data1!D32</f>
        <v>M2H74L52</v>
      </c>
      <c r="E33" t="str">
        <f>Data1!E32</f>
        <v>M3H78L56</v>
      </c>
      <c r="F33" t="str">
        <f>Data1!F32</f>
        <v>M4H83L6Ø</v>
      </c>
      <c r="G33" t="str">
        <f>Data1!G32</f>
        <v>M5H88L66</v>
      </c>
      <c r="H33" t="str">
        <f>Data1!H32</f>
        <v>M6H91L72</v>
      </c>
      <c r="I33" t="str">
        <f>Data1!I32</f>
        <v>M7H92L74</v>
      </c>
      <c r="J33" t="str">
        <f>Data1!J32</f>
        <v>M8H92L74</v>
      </c>
      <c r="K33" t="str">
        <f>Data1!K32</f>
        <v>M9H9ØL73</v>
      </c>
      <c r="L33" t="str">
        <f>Data1!L32</f>
        <v>M1ØH85L66</v>
      </c>
      <c r="M33" t="str">
        <f>Data1!M32</f>
        <v>M11H78L59</v>
      </c>
      <c r="N33" t="str">
        <f>Data1!N32</f>
        <v>M12H73L52</v>
      </c>
      <c r="O33" t="str">
        <f>MID(Table1[[#This Row],[Jan]],FIND("H",Table1[[#This Row],[Jan]])+1,FIND("L",Table1[[#This Row],[Jan]])-FIND("H",Table1[[#This Row],[Jan]])-1)</f>
        <v>71</v>
      </c>
      <c r="P33" t="str">
        <f>MID(Table1[[#This Row],[Jan]],FIND("L",Table1[[#This Row],[Jan]])+1,2)</f>
        <v>49</v>
      </c>
    </row>
    <row r="34" spans="1:16" x14ac:dyDescent="0.25">
      <c r="A34" t="str">
        <f>Data1!A33</f>
        <v>Philadelphia</v>
      </c>
      <c r="B34" t="str">
        <f>Data1!B33</f>
        <v>Pennsylvania</v>
      </c>
      <c r="C34" t="str">
        <f>Data1!C33</f>
        <v>M1H4ØL26</v>
      </c>
      <c r="D34" t="str">
        <f>Data1!D33</f>
        <v>M2H44L28</v>
      </c>
      <c r="E34" t="str">
        <f>Data1!E33</f>
        <v>M3H53L34</v>
      </c>
      <c r="F34" t="str">
        <f>Data1!F33</f>
        <v>M4H64L44</v>
      </c>
      <c r="G34" t="str">
        <f>Data1!G33</f>
        <v>M5H74L54</v>
      </c>
      <c r="H34" t="str">
        <f>Data1!H33</f>
        <v>M6H83L64</v>
      </c>
      <c r="I34" t="str">
        <f>Data1!I33</f>
        <v>M7H87L69</v>
      </c>
      <c r="J34" t="str">
        <f>Data1!J33</f>
        <v>M8H85L68</v>
      </c>
      <c r="K34" t="str">
        <f>Data1!K33</f>
        <v>M9H78L6Ø</v>
      </c>
      <c r="L34" t="str">
        <f>Data1!L33</f>
        <v>M1ØH67L48</v>
      </c>
      <c r="M34" t="str">
        <f>Data1!M33</f>
        <v>M11H56L39</v>
      </c>
      <c r="N34" t="str">
        <f>Data1!N33</f>
        <v>M12H45L3Ø</v>
      </c>
      <c r="O34" t="str">
        <f>MID(Table1[[#This Row],[Jan]],FIND("H",Table1[[#This Row],[Jan]])+1,FIND("L",Table1[[#This Row],[Jan]])-FIND("H",Table1[[#This Row],[Jan]])-1)</f>
        <v>4Ø</v>
      </c>
      <c r="P34" t="str">
        <f>MID(Table1[[#This Row],[Jan]],FIND("L",Table1[[#This Row],[Jan]])+1,2)</f>
        <v>26</v>
      </c>
    </row>
    <row r="35" spans="1:16" x14ac:dyDescent="0.25">
      <c r="A35" t="str">
        <f>Data1!A34</f>
        <v>Phoenix</v>
      </c>
      <c r="B35" t="str">
        <f>Data1!B34</f>
        <v>Arizona</v>
      </c>
      <c r="C35" t="str">
        <f>Data1!C34</f>
        <v>M1H69L46</v>
      </c>
      <c r="D35" t="str">
        <f>Data1!D34</f>
        <v>M2H72L49</v>
      </c>
      <c r="E35" t="str">
        <f>Data1!E34</f>
        <v>M3H78L54</v>
      </c>
      <c r="F35" t="str">
        <f>Data1!F34</f>
        <v>M4H86L6Ø</v>
      </c>
      <c r="G35" t="str">
        <f>Data1!G34</f>
        <v>M5H95L69</v>
      </c>
      <c r="H35" t="str">
        <f>Data1!H34</f>
        <v>M6H1Ø4L77</v>
      </c>
      <c r="I35" t="str">
        <f>Data1!I34</f>
        <v>M7H1Ø6L83</v>
      </c>
      <c r="J35" t="str">
        <f>Data1!J34</f>
        <v>M8H1Ø4L82</v>
      </c>
      <c r="K35" t="str">
        <f>Data1!K34</f>
        <v>M9H1ØØL75</v>
      </c>
      <c r="L35" t="str">
        <f>Data1!L34</f>
        <v>M1ØH89L64</v>
      </c>
      <c r="M35" t="str">
        <f>Data1!M34</f>
        <v>M11H76L52</v>
      </c>
      <c r="N35" t="str">
        <f>Data1!N34</f>
        <v>M12H67L45</v>
      </c>
      <c r="O35" t="str">
        <f>MID(Table1[[#This Row],[Jan]],FIND("H",Table1[[#This Row],[Jan]])+1,FIND("L",Table1[[#This Row],[Jan]])-FIND("H",Table1[[#This Row],[Jan]])-1)</f>
        <v>69</v>
      </c>
      <c r="P35" t="str">
        <f>MID(Table1[[#This Row],[Jan]],FIND("L",Table1[[#This Row],[Jan]])+1,2)</f>
        <v>46</v>
      </c>
    </row>
    <row r="36" spans="1:16" x14ac:dyDescent="0.25">
      <c r="A36" t="str">
        <f>Data1!A35</f>
        <v>Pittsburgh</v>
      </c>
      <c r="B36" t="str">
        <f>Data1!B35</f>
        <v>Pennsylvania</v>
      </c>
      <c r="C36" t="str">
        <f>Data1!C35</f>
        <v>M1H36L21</v>
      </c>
      <c r="D36" t="str">
        <f>Data1!D35</f>
        <v>M2H39L23</v>
      </c>
      <c r="E36" t="str">
        <f>Data1!E35</f>
        <v>M3H49L3Ø</v>
      </c>
      <c r="F36" t="str">
        <f>Data1!F35</f>
        <v>M4H62L4Ø</v>
      </c>
      <c r="G36" t="str">
        <f>Data1!G35</f>
        <v>M5H71L49</v>
      </c>
      <c r="H36" t="str">
        <f>Data1!H35</f>
        <v>M6H79L58</v>
      </c>
      <c r="I36" t="str">
        <f>Data1!I35</f>
        <v>M7H83L63</v>
      </c>
      <c r="J36" t="str">
        <f>Data1!J35</f>
        <v>M8H81L62</v>
      </c>
      <c r="K36" t="str">
        <f>Data1!K35</f>
        <v>M9H74L54</v>
      </c>
      <c r="L36" t="str">
        <f>Data1!L35</f>
        <v>M1ØH63L43</v>
      </c>
      <c r="M36" t="str">
        <f>Data1!M35</f>
        <v>M11H51L35</v>
      </c>
      <c r="N36" t="str">
        <f>Data1!N35</f>
        <v>M12H39L25</v>
      </c>
      <c r="O36" t="str">
        <f>MID(Table1[[#This Row],[Jan]],FIND("H",Table1[[#This Row],[Jan]])+1,FIND("L",Table1[[#This Row],[Jan]])-FIND("H",Table1[[#This Row],[Jan]])-1)</f>
        <v>36</v>
      </c>
      <c r="P36" t="str">
        <f>MID(Table1[[#This Row],[Jan]],FIND("L",Table1[[#This Row],[Jan]])+1,2)</f>
        <v>21</v>
      </c>
    </row>
    <row r="37" spans="1:16" x14ac:dyDescent="0.25">
      <c r="A37" t="str">
        <f>Data1!A36</f>
        <v>Portland</v>
      </c>
      <c r="B37" t="str">
        <f>Data1!B36</f>
        <v>Oregon</v>
      </c>
      <c r="C37" t="str">
        <f>Data1!C36</f>
        <v>M1H47L36</v>
      </c>
      <c r="D37" t="str">
        <f>Data1!D36</f>
        <v>M2H51L37</v>
      </c>
      <c r="E37" t="str">
        <f>Data1!E36</f>
        <v>M3H57L39</v>
      </c>
      <c r="F37" t="str">
        <f>Data1!F36</f>
        <v>M4H62L43</v>
      </c>
      <c r="G37" t="str">
        <f>Data1!G36</f>
        <v>M5H69L48</v>
      </c>
      <c r="H37" t="str">
        <f>Data1!H36</f>
        <v>M6H7 3L52</v>
      </c>
      <c r="I37" t="str">
        <f>Data1!I36</f>
        <v>M7H81L56</v>
      </c>
      <c r="J37" t="str">
        <f>Data1!J36</f>
        <v>M8H81L57</v>
      </c>
      <c r="K37" t="str">
        <f>Data1!K36</f>
        <v>M9H75L52</v>
      </c>
      <c r="L37" t="str">
        <f>Data1!L36</f>
        <v>M1ØH64L46</v>
      </c>
      <c r="M37" t="str">
        <f>Data1!M36</f>
        <v>M11H 5 2L41</v>
      </c>
      <c r="N37" t="str">
        <f>Data1!N36</f>
        <v>M12H45L35</v>
      </c>
      <c r="O37" t="str">
        <f>MID(Table1[[#This Row],[Jan]],FIND("H",Table1[[#This Row],[Jan]])+1,FIND("L",Table1[[#This Row],[Jan]])-FIND("H",Table1[[#This Row],[Jan]])-1)</f>
        <v>47</v>
      </c>
      <c r="P37" t="str">
        <f>MID(Table1[[#This Row],[Jan]],FIND("L",Table1[[#This Row],[Jan]])+1,2)</f>
        <v>36</v>
      </c>
    </row>
    <row r="38" spans="1:16" x14ac:dyDescent="0.25">
      <c r="A38" t="str">
        <f>Data1!A37</f>
        <v>Providence</v>
      </c>
      <c r="B38" t="str">
        <f>Data1!B37</f>
        <v>Rhode Island</v>
      </c>
      <c r="C38" t="str">
        <f>Data1!C37</f>
        <v>M1H37L21</v>
      </c>
      <c r="D38" t="str">
        <f>Data1!D37</f>
        <v>M2H4ØL24</v>
      </c>
      <c r="E38" t="str">
        <f>Data1!E37</f>
        <v>M3H48L3Ø</v>
      </c>
      <c r="F38" t="str">
        <f>Data1!F37</f>
        <v>M4H59L4Ø</v>
      </c>
      <c r="G38" t="str">
        <f>Data1!G37</f>
        <v>M5H68L49</v>
      </c>
      <c r="H38" t="str">
        <f>Data1!H37</f>
        <v>M6H78L58</v>
      </c>
      <c r="I38" t="str">
        <f>Data1!I37</f>
        <v>M7H83L64</v>
      </c>
      <c r="J38" t="str">
        <f>Data1!J37</f>
        <v>M8H81L63</v>
      </c>
      <c r="K38" t="str">
        <f>Data1!K37</f>
        <v>M9H74L55</v>
      </c>
      <c r="L38" t="str">
        <f>Data1!L37</f>
        <v>M1ØH63L44</v>
      </c>
      <c r="M38" t="str">
        <f>Data1!M37</f>
        <v>M11H53L36</v>
      </c>
      <c r="N38" t="str">
        <f>Data1!N37</f>
        <v>M12H42L26</v>
      </c>
      <c r="O38" t="str">
        <f>MID(Table1[[#This Row],[Jan]],FIND("H",Table1[[#This Row],[Jan]])+1,FIND("L",Table1[[#This Row],[Jan]])-FIND("H",Table1[[#This Row],[Jan]])-1)</f>
        <v>37</v>
      </c>
      <c r="P38" t="str">
        <f>MID(Table1[[#This Row],[Jan]],FIND("L",Table1[[#This Row],[Jan]])+1,2)</f>
        <v>21</v>
      </c>
    </row>
    <row r="39" spans="1:16" x14ac:dyDescent="0.25">
      <c r="A39" t="str">
        <f>Data1!A38</f>
        <v>Raleigh</v>
      </c>
      <c r="B39" t="str">
        <f>Data1!B38</f>
        <v>North Carolina</v>
      </c>
      <c r="C39" t="str">
        <f>Data1!C38</f>
        <v>M1H51L3Ø</v>
      </c>
      <c r="D39" t="str">
        <f>Data1!D38</f>
        <v>M2H55L32</v>
      </c>
      <c r="E39" t="str">
        <f>Data1!E38</f>
        <v>M3H63L39</v>
      </c>
      <c r="F39" t="str">
        <f>Data1!F38</f>
        <v>M4H72L48</v>
      </c>
      <c r="G39" t="str">
        <f>Data1!G38</f>
        <v>M5H8ØL57</v>
      </c>
      <c r="H39" t="str">
        <f>Data1!H38</f>
        <v>M6H87L66</v>
      </c>
      <c r="I39" t="str">
        <f>Data1!I38</f>
        <v>M7H9ØL69</v>
      </c>
      <c r="J39" t="str">
        <f>Data1!J38</f>
        <v>M8H89L68</v>
      </c>
      <c r="K39" t="str">
        <f>Data1!K38</f>
        <v>M9H82L61</v>
      </c>
      <c r="L39" t="str">
        <f>Data1!L38</f>
        <v>M1ØH73L5Ø</v>
      </c>
      <c r="M39" t="str">
        <f>Data1!M38</f>
        <v>M11H63L41</v>
      </c>
      <c r="N39" t="str">
        <f>Data1!N38</f>
        <v>M12H54L33</v>
      </c>
      <c r="O39" t="str">
        <f>MID(Table1[[#This Row],[Jan]],FIND("H",Table1[[#This Row],[Jan]])+1,FIND("L",Table1[[#This Row],[Jan]])-FIND("H",Table1[[#This Row],[Jan]])-1)</f>
        <v>51</v>
      </c>
      <c r="P39" t="str">
        <f>MID(Table1[[#This Row],[Jan]],FIND("L",Table1[[#This Row],[Jan]])+1,2)</f>
        <v>3Ø</v>
      </c>
    </row>
    <row r="40" spans="1:16" x14ac:dyDescent="0.25">
      <c r="A40" t="str">
        <f>Data1!A39</f>
        <v>Richmond</v>
      </c>
      <c r="B40" t="str">
        <f>Data1!B39</f>
        <v>Virginia</v>
      </c>
      <c r="C40" t="str">
        <f>Data1!C39</f>
        <v>M1H47L28</v>
      </c>
      <c r="D40" t="str">
        <f>Data1!D39</f>
        <v>M2H51L31</v>
      </c>
      <c r="E40" t="str">
        <f>Data1!E39</f>
        <v>M3H6ØL37</v>
      </c>
      <c r="F40" t="str">
        <f>Data1!F39</f>
        <v>M4H7ØL46</v>
      </c>
      <c r="G40" t="str">
        <f>Data1!G39</f>
        <v>M5H78L55</v>
      </c>
      <c r="H40" t="str">
        <f>Data1!H39</f>
        <v>M6H86L65</v>
      </c>
      <c r="I40" t="str">
        <f>Data1!I39</f>
        <v>M7H9ØL69</v>
      </c>
      <c r="J40" t="str">
        <f>Data1!J39</f>
        <v>M8H88L67</v>
      </c>
      <c r="K40" t="str">
        <f>Data1!K39</f>
        <v>M9H81L6Ø</v>
      </c>
      <c r="L40" t="str">
        <f>Data1!L39</f>
        <v>M1ØH71L48</v>
      </c>
      <c r="M40" t="str">
        <f>Data1!M39</f>
        <v>M11H61L39</v>
      </c>
      <c r="N40" t="str">
        <f>Data1!N39</f>
        <v>M12H51L31</v>
      </c>
      <c r="O40" t="str">
        <f>MID(Table1[[#This Row],[Jan]],FIND("H",Table1[[#This Row],[Jan]])+1,FIND("L",Table1[[#This Row],[Jan]])-FIND("H",Table1[[#This Row],[Jan]])-1)</f>
        <v>47</v>
      </c>
      <c r="P40" t="str">
        <f>MID(Table1[[#This Row],[Jan]],FIND("L",Table1[[#This Row],[Jan]])+1,2)</f>
        <v>28</v>
      </c>
    </row>
    <row r="41" spans="1:16" x14ac:dyDescent="0.25">
      <c r="A41" t="str">
        <f>Data1!A40</f>
        <v>Riverside</v>
      </c>
      <c r="B41" t="str">
        <f>Data1!B40</f>
        <v>California</v>
      </c>
      <c r="C41" t="str">
        <f>Data1!C40</f>
        <v>M1H69L43</v>
      </c>
      <c r="D41" t="str">
        <f>Data1!D40</f>
        <v>M2H7ØL45</v>
      </c>
      <c r="E41" t="str">
        <f>Data1!E40</f>
        <v>M3H73L46</v>
      </c>
      <c r="F41" t="str">
        <f>Data1!F40</f>
        <v>M4H78L5Ø</v>
      </c>
      <c r="G41" t="str">
        <f>Data1!G40</f>
        <v>M5H83L55</v>
      </c>
      <c r="H41" t="str">
        <f>Data1!H40</f>
        <v>M6H89L59</v>
      </c>
      <c r="I41" t="str">
        <f>Data1!I40</f>
        <v>M7H95L64</v>
      </c>
      <c r="J41" t="str">
        <f>Data1!J40</f>
        <v>M8H96L65</v>
      </c>
      <c r="K41" t="str">
        <f>Data1!K40</f>
        <v>M9H92L61</v>
      </c>
      <c r="L41" t="str">
        <f>Data1!L40</f>
        <v>M1ØH83L55</v>
      </c>
      <c r="M41" t="str">
        <f>Data1!M40</f>
        <v>M11H75L47</v>
      </c>
      <c r="N41" t="str">
        <f>Data1!N40</f>
        <v>M12H69L42</v>
      </c>
      <c r="O41" t="str">
        <f>MID(Table1[[#This Row],[Jan]],FIND("H",Table1[[#This Row],[Jan]])+1,FIND("L",Table1[[#This Row],[Jan]])-FIND("H",Table1[[#This Row],[Jan]])-1)</f>
        <v>69</v>
      </c>
      <c r="P41" t="str">
        <f>MID(Table1[[#This Row],[Jan]],FIND("L",Table1[[#This Row],[Jan]])+1,2)</f>
        <v>43</v>
      </c>
    </row>
    <row r="42" spans="1:16" x14ac:dyDescent="0.25">
      <c r="A42" t="str">
        <f>Data1!A41</f>
        <v>Rochester</v>
      </c>
      <c r="B42" t="str">
        <f>Data1!B41</f>
        <v>New York</v>
      </c>
      <c r="C42" t="str">
        <f>Data1!C41</f>
        <v>M1H32L18</v>
      </c>
      <c r="D42" t="str">
        <f>Data1!D41</f>
        <v>M2H34L19</v>
      </c>
      <c r="E42" t="str">
        <f>Data1!E41</f>
        <v>M3H43L26</v>
      </c>
      <c r="F42" t="str">
        <f>Data1!F41</f>
        <v>M4H56L37</v>
      </c>
      <c r="G42" t="str">
        <f>Data1!G41</f>
        <v>M5H68L46</v>
      </c>
      <c r="H42" t="str">
        <f>Data1!H41</f>
        <v>M6H77L56</v>
      </c>
      <c r="I42" t="str">
        <f>Data1!I41</f>
        <v>M7H81L61</v>
      </c>
      <c r="J42" t="str">
        <f>Data1!J41</f>
        <v>M8H79L6Ø</v>
      </c>
      <c r="K42" t="str">
        <f>Data1!K41</f>
        <v>M9H72L52</v>
      </c>
      <c r="L42" t="str">
        <f>Data1!L41</f>
        <v>M1ØH6ØL42</v>
      </c>
      <c r="M42" t="str">
        <f>Data1!M41</f>
        <v>M11H48L33</v>
      </c>
      <c r="N42" t="str">
        <f>Data1!N41</f>
        <v>M12H37L24</v>
      </c>
      <c r="O42" t="str">
        <f>MID(Table1[[#This Row],[Jan]],FIND("H",Table1[[#This Row],[Jan]])+1,FIND("L",Table1[[#This Row],[Jan]])-FIND("H",Table1[[#This Row],[Jan]])-1)</f>
        <v>32</v>
      </c>
      <c r="P42" t="str">
        <f>MID(Table1[[#This Row],[Jan]],FIND("L",Table1[[#This Row],[Jan]])+1,2)</f>
        <v>18</v>
      </c>
    </row>
    <row r="43" spans="1:16" x14ac:dyDescent="0.25">
      <c r="A43" t="str">
        <f>Data1!A42</f>
        <v>Sacramento</v>
      </c>
      <c r="B43" t="str">
        <f>Data1!B42</f>
        <v>California</v>
      </c>
      <c r="C43" t="str">
        <f>Data1!C42</f>
        <v>M1H54L39</v>
      </c>
      <c r="D43" t="str">
        <f>Data1!D42</f>
        <v>M2H6ØL41</v>
      </c>
      <c r="E43" t="str">
        <f>Data1!E42</f>
        <v>M3H65L44</v>
      </c>
      <c r="F43" t="str">
        <f>Data1!F42</f>
        <v>M4H71L46</v>
      </c>
      <c r="G43" t="str">
        <f>Data1!G42</f>
        <v>M5H8ØL51</v>
      </c>
      <c r="H43" t="str">
        <f>Data1!H42</f>
        <v>M6H87L56</v>
      </c>
      <c r="I43" t="str">
        <f>Data1!I42</f>
        <v>M7H92L58</v>
      </c>
      <c r="J43" t="str">
        <f>Data1!J42</f>
        <v>M8H91L58</v>
      </c>
      <c r="K43" t="str">
        <f>Data1!K42</f>
        <v>M9H87L56</v>
      </c>
      <c r="L43" t="str">
        <f>Data1!L42</f>
        <v>M1ØH78L5Ø</v>
      </c>
      <c r="M43" t="str">
        <f>Data1!M42</f>
        <v>M11H64L43</v>
      </c>
      <c r="N43" t="str">
        <f>Data1!N42</f>
        <v>M12H54L38</v>
      </c>
      <c r="O43" t="str">
        <f>MID(Table1[[#This Row],[Jan]],FIND("H",Table1[[#This Row],[Jan]])+1,FIND("L",Table1[[#This Row],[Jan]])-FIND("H",Table1[[#This Row],[Jan]])-1)</f>
        <v>54</v>
      </c>
      <c r="P43" t="str">
        <f>MID(Table1[[#This Row],[Jan]],FIND("L",Table1[[#This Row],[Jan]])+1,2)</f>
        <v>39</v>
      </c>
    </row>
    <row r="44" spans="1:16" x14ac:dyDescent="0.25">
      <c r="A44" t="str">
        <f>Data1!A43</f>
        <v>Salt Lake City</v>
      </c>
      <c r="B44" t="str">
        <f>Data1!B43</f>
        <v>Utah</v>
      </c>
      <c r="C44" t="str">
        <f>Data1!C43</f>
        <v>M1H37L22</v>
      </c>
      <c r="D44" t="str">
        <f>Data1!D43</f>
        <v>M2H43L25</v>
      </c>
      <c r="E44" t="str">
        <f>Data1!E43</f>
        <v>M3H54L34</v>
      </c>
      <c r="F44" t="str">
        <f>Data1!F43</f>
        <v>M4H62L4Ø</v>
      </c>
      <c r="G44" t="str">
        <f>Data1!G43</f>
        <v>M5H72L48</v>
      </c>
      <c r="H44" t="str">
        <f>Data1!H43</f>
        <v>M6H83L56</v>
      </c>
      <c r="I44" t="str">
        <f>Data1!I43</f>
        <v>M7H93L65</v>
      </c>
      <c r="J44" t="str">
        <f>Data1!J43</f>
        <v>M8H91L63</v>
      </c>
      <c r="K44" t="str">
        <f>Data1!K43</f>
        <v>M9H79L53</v>
      </c>
      <c r="L44" t="str">
        <f>Data1!L43</f>
        <v>M1ØH65L41</v>
      </c>
      <c r="M44" t="str">
        <f>Data1!M43</f>
        <v>M11H49L31</v>
      </c>
      <c r="N44" t="str">
        <f>Data1!N43</f>
        <v>M12H38L23</v>
      </c>
      <c r="O44" t="str">
        <f>MID(Table1[[#This Row],[Jan]],FIND("H",Table1[[#This Row],[Jan]])+1,FIND("L",Table1[[#This Row],[Jan]])-FIND("H",Table1[[#This Row],[Jan]])-1)</f>
        <v>37</v>
      </c>
      <c r="P44" t="str">
        <f>MID(Table1[[#This Row],[Jan]],FIND("L",Table1[[#This Row],[Jan]])+1,2)</f>
        <v>22</v>
      </c>
    </row>
    <row r="45" spans="1:16" x14ac:dyDescent="0.25">
      <c r="A45" t="str">
        <f>Data1!A44</f>
        <v>San Antonio</v>
      </c>
      <c r="B45" t="str">
        <f>Data1!B44</f>
        <v>Texas</v>
      </c>
      <c r="C45" t="str">
        <f>Data1!C44</f>
        <v>M1H63L41</v>
      </c>
      <c r="D45" t="str">
        <f>Data1!D44</f>
        <v>M2H67L44</v>
      </c>
      <c r="E45" t="str">
        <f>Data1!E44</f>
        <v>M3H74L51</v>
      </c>
      <c r="F45" t="str">
        <f>Data1!F44</f>
        <v>M4H81L58</v>
      </c>
      <c r="G45" t="str">
        <f>Data1!G44</f>
        <v>M5H87L67</v>
      </c>
      <c r="H45" t="str">
        <f>Data1!H44</f>
        <v>M6H92L73</v>
      </c>
      <c r="I45" t="str">
        <f>Data1!I44</f>
        <v>M7H95L75</v>
      </c>
      <c r="J45" t="str">
        <f>Data1!J44</f>
        <v>M8H96L75</v>
      </c>
      <c r="K45" t="str">
        <f>Data1!K44</f>
        <v>M9H9ØL69</v>
      </c>
      <c r="L45" t="str">
        <f>Data1!L44</f>
        <v>M1ØH82L6Ø</v>
      </c>
      <c r="M45" t="str">
        <f>Data1!M44</f>
        <v>M11H72L5Ø</v>
      </c>
      <c r="N45" t="str">
        <f>Data1!N44</f>
        <v>M12H64L42</v>
      </c>
      <c r="O45" t="str">
        <f>MID(Table1[[#This Row],[Jan]],FIND("H",Table1[[#This Row],[Jan]])+1,FIND("L",Table1[[#This Row],[Jan]])-FIND("H",Table1[[#This Row],[Jan]])-1)</f>
        <v>63</v>
      </c>
      <c r="P45" t="str">
        <f>MID(Table1[[#This Row],[Jan]],FIND("L",Table1[[#This Row],[Jan]])+1,2)</f>
        <v>41</v>
      </c>
    </row>
    <row r="46" spans="1:16" x14ac:dyDescent="0.25">
      <c r="A46" t="str">
        <f>Data1!A45</f>
        <v>San Diego</v>
      </c>
      <c r="B46" t="str">
        <f>Data1!B45</f>
        <v>California</v>
      </c>
      <c r="C46" t="str">
        <f>Data1!C45</f>
        <v>M1H65L49</v>
      </c>
      <c r="D46" t="str">
        <f>Data1!D45</f>
        <v>M2H65L51</v>
      </c>
      <c r="E46" t="str">
        <f>Data1!E45</f>
        <v>M3H66L53</v>
      </c>
      <c r="F46" t="str">
        <f>Data1!F45</f>
        <v>M4H68L56</v>
      </c>
      <c r="G46" t="str">
        <f>Data1!G45</f>
        <v>M5H69L59</v>
      </c>
      <c r="H46" t="str">
        <f>Data1!H45</f>
        <v>M6H71L62</v>
      </c>
      <c r="I46" t="str">
        <f>Data1!I45</f>
        <v>M7H75L65</v>
      </c>
      <c r="J46" t="str">
        <f>Data1!J45</f>
        <v>M8H76L67</v>
      </c>
      <c r="K46" t="str">
        <f>Data1!K45</f>
        <v>M9H76L65</v>
      </c>
      <c r="L46" t="str">
        <f>Data1!L45</f>
        <v>M1ØH73L61</v>
      </c>
      <c r="M46" t="str">
        <f>Data1!M45</f>
        <v>M11H69L54</v>
      </c>
      <c r="N46" t="str">
        <f>Data1!N45</f>
        <v>M12H65L48</v>
      </c>
      <c r="O46" t="str">
        <f>MID(Table1[[#This Row],[Jan]],FIND("H",Table1[[#This Row],[Jan]])+1,FIND("L",Table1[[#This Row],[Jan]])-FIND("H",Table1[[#This Row],[Jan]])-1)</f>
        <v>65</v>
      </c>
      <c r="P46" t="str">
        <f>MID(Table1[[#This Row],[Jan]],FIND("L",Table1[[#This Row],[Jan]])+1,2)</f>
        <v>49</v>
      </c>
    </row>
    <row r="47" spans="1:16" x14ac:dyDescent="0.25">
      <c r="A47" t="str">
        <f>Data1!A46</f>
        <v>San Francisco</v>
      </c>
      <c r="B47" t="str">
        <f>Data1!B46</f>
        <v>California</v>
      </c>
      <c r="C47" t="str">
        <f>Data1!C46</f>
        <v>M1H57L46</v>
      </c>
      <c r="D47" t="str">
        <f>Data1!D46</f>
        <v>M2H6ØL48</v>
      </c>
      <c r="E47" t="str">
        <f>Data1!E46</f>
        <v>M3H62L49</v>
      </c>
      <c r="F47" t="str">
        <f>Data1!F46</f>
        <v>M4H63L49</v>
      </c>
      <c r="G47" t="str">
        <f>Data1!G46</f>
        <v>M5H64L51</v>
      </c>
      <c r="H47" t="str">
        <f>Data1!H46</f>
        <v>M6H66L53</v>
      </c>
      <c r="I47" t="str">
        <f>Data1!I46</f>
        <v>M7H67L54</v>
      </c>
      <c r="J47" t="str">
        <f>Data1!J46</f>
        <v>M8H68L55</v>
      </c>
      <c r="K47" t="str">
        <f>Data1!K46</f>
        <v>M9H7ØL55</v>
      </c>
      <c r="L47" t="str">
        <f>Data1!L46</f>
        <v>M1ØH69L54</v>
      </c>
      <c r="M47" t="str">
        <f>Data1!M46</f>
        <v>M11H63L5Ø</v>
      </c>
      <c r="N47" t="str">
        <f>Data1!N46</f>
        <v>M12H57L46</v>
      </c>
      <c r="O47" t="str">
        <f>MID(Table1[[#This Row],[Jan]],FIND("H",Table1[[#This Row],[Jan]])+1,FIND("L",Table1[[#This Row],[Jan]])-FIND("H",Table1[[#This Row],[Jan]])-1)</f>
        <v>57</v>
      </c>
      <c r="P47" t="str">
        <f>MID(Table1[[#This Row],[Jan]],FIND("L",Table1[[#This Row],[Jan]])+1,2)</f>
        <v>46</v>
      </c>
    </row>
    <row r="48" spans="1:16" x14ac:dyDescent="0.25">
      <c r="A48" t="str">
        <f>Data1!A47</f>
        <v>San Jose</v>
      </c>
      <c r="B48" t="str">
        <f>Data1!B47</f>
        <v>California</v>
      </c>
      <c r="C48" t="str">
        <f>Data1!C47</f>
        <v>M1H58L42</v>
      </c>
      <c r="D48" t="str">
        <f>Data1!D47</f>
        <v>M2H62L45</v>
      </c>
      <c r="E48" t="str">
        <f>Data1!E47</f>
        <v>M3H66L47</v>
      </c>
      <c r="F48" t="str">
        <f>Data1!F47</f>
        <v>M4H69L49</v>
      </c>
      <c r="G48" t="str">
        <f>Data1!G47</f>
        <v>M5H74L52</v>
      </c>
      <c r="H48" t="str">
        <f>Data1!H47</f>
        <v>M6H79L56</v>
      </c>
      <c r="I48" t="str">
        <f>Data1!I47</f>
        <v>M7H82L58</v>
      </c>
      <c r="J48" t="str">
        <f>Data1!J47</f>
        <v>M8H82L58</v>
      </c>
      <c r="K48" t="str">
        <f>Data1!K47</f>
        <v>M9H8ØL57</v>
      </c>
      <c r="L48" t="str">
        <f>Data1!L47</f>
        <v>M1ØH74L53</v>
      </c>
      <c r="M48" t="str">
        <f>Data1!M47</f>
        <v>M11H64L46</v>
      </c>
      <c r="N48" t="str">
        <f>Data1!N47</f>
        <v>M12H58L42</v>
      </c>
      <c r="O48" t="str">
        <f>MID(Table1[[#This Row],[Jan]],FIND("H",Table1[[#This Row],[Jan]])+1,FIND("L",Table1[[#This Row],[Jan]])-FIND("H",Table1[[#This Row],[Jan]])-1)</f>
        <v>58</v>
      </c>
      <c r="P48" t="str">
        <f>MID(Table1[[#This Row],[Jan]],FIND("L",Table1[[#This Row],[Jan]])+1,2)</f>
        <v>42</v>
      </c>
    </row>
    <row r="49" spans="1:16" x14ac:dyDescent="0.25">
      <c r="A49" t="str">
        <f>Data1!A48</f>
        <v>Seattle</v>
      </c>
      <c r="B49" t="str">
        <f>Data1!B48</f>
        <v>Washington</v>
      </c>
      <c r="C49" t="str">
        <f>Data1!C48</f>
        <v>M1H49L37</v>
      </c>
      <c r="D49" t="str">
        <f>Data1!D48</f>
        <v>M2H51L37</v>
      </c>
      <c r="E49" t="str">
        <f>Data1!E48</f>
        <v>M3H55L4Ø</v>
      </c>
      <c r="F49" t="str">
        <f>Data1!F48</f>
        <v>M4H6ØL43</v>
      </c>
      <c r="G49" t="str">
        <f>Data1!G48</f>
        <v>M5H66L49</v>
      </c>
      <c r="H49" t="str">
        <f>Data1!H48</f>
        <v>M6H71L53</v>
      </c>
      <c r="I49" t="str">
        <f>Data1!I48</f>
        <v>M7H76L57</v>
      </c>
      <c r="J49" t="str">
        <f>Data1!J48</f>
        <v>M8H76L57</v>
      </c>
      <c r="K49" t="str">
        <f>Data1!K48</f>
        <v>M9H71L53</v>
      </c>
      <c r="L49" t="str">
        <f>Data1!L48</f>
        <v>M1ØH61L47</v>
      </c>
      <c r="M49" t="str">
        <f>Data1!M48</f>
        <v>M11H52L41</v>
      </c>
      <c r="N49" t="str">
        <f>Data1!N48</f>
        <v>M12H47L36</v>
      </c>
      <c r="O49" t="str">
        <f>MID(Table1[[#This Row],[Jan]],FIND("H",Table1[[#This Row],[Jan]])+1,FIND("L",Table1[[#This Row],[Jan]])-FIND("H",Table1[[#This Row],[Jan]])-1)</f>
        <v>49</v>
      </c>
      <c r="P49" t="str">
        <f>MID(Table1[[#This Row],[Jan]],FIND("L",Table1[[#This Row],[Jan]])+1,2)</f>
        <v>37</v>
      </c>
    </row>
    <row r="50" spans="1:16" x14ac:dyDescent="0.25">
      <c r="A50" t="str">
        <f>Data1!A49</f>
        <v>St. Louis</v>
      </c>
      <c r="B50" t="str">
        <f>Data1!B49</f>
        <v>Missouri</v>
      </c>
      <c r="C50" t="str">
        <f>Data1!C49</f>
        <v>M1H4ØL24</v>
      </c>
      <c r="D50" t="str">
        <f>Data1!D49</f>
        <v>M2H45L28</v>
      </c>
      <c r="E50" t="str">
        <f>Data1!E49</f>
        <v>M3H56L37</v>
      </c>
      <c r="F50" t="str">
        <f>Data1!F49</f>
        <v>M4H67L47</v>
      </c>
      <c r="G50" t="str">
        <f>Data1!G49</f>
        <v>M5H76L57</v>
      </c>
      <c r="H50" t="str">
        <f>Data1!H49</f>
        <v>M6H85L67</v>
      </c>
      <c r="I50" t="str">
        <f>Data1!I49</f>
        <v>M7H89L71</v>
      </c>
      <c r="J50" t="str">
        <f>Data1!J49</f>
        <v>M8H88L69</v>
      </c>
      <c r="K50" t="str">
        <f>Data1!K49</f>
        <v>M9H8ØL61</v>
      </c>
      <c r="L50" t="str">
        <f>Data1!L49</f>
        <v>M1ØH69L49</v>
      </c>
      <c r="M50" t="str">
        <f>Data1!M49</f>
        <v>M11H56L38</v>
      </c>
      <c r="N50" t="str">
        <f>Data1!N49</f>
        <v>M12H43L27</v>
      </c>
      <c r="O50" t="str">
        <f>MID(Table1[[#This Row],[Jan]],FIND("H",Table1[[#This Row],[Jan]])+1,FIND("L",Table1[[#This Row],[Jan]])-FIND("H",Table1[[#This Row],[Jan]])-1)</f>
        <v>4Ø</v>
      </c>
      <c r="P50" t="str">
        <f>MID(Table1[[#This Row],[Jan]],FIND("L",Table1[[#This Row],[Jan]])+1,2)</f>
        <v>24</v>
      </c>
    </row>
    <row r="51" spans="1:16" x14ac:dyDescent="0.25">
      <c r="A51" t="str">
        <f>Data1!A50</f>
        <v>Tampa</v>
      </c>
      <c r="B51" t="str">
        <f>Data1!B50</f>
        <v>Florida</v>
      </c>
      <c r="C51" t="str">
        <f>Data1!C50</f>
        <v>M1H7ØL52</v>
      </c>
      <c r="D51" t="str">
        <f>Data1!D50</f>
        <v>M2H73L54</v>
      </c>
      <c r="E51" t="str">
        <f>Data1!E50</f>
        <v>M3H76L58</v>
      </c>
      <c r="F51" t="str">
        <f>Data1!F50</f>
        <v>M4H81L63</v>
      </c>
      <c r="G51" t="str">
        <f>Data1!G50</f>
        <v>M5H87L7Ø</v>
      </c>
      <c r="H51" t="str">
        <f>Data1!H50</f>
        <v>M6H9ØL75</v>
      </c>
      <c r="I51" t="str">
        <f>Data1!I50</f>
        <v>M7H9ØL76</v>
      </c>
      <c r="J51" t="str">
        <f>Data1!J50</f>
        <v>M8H9ØL76</v>
      </c>
      <c r="K51" t="str">
        <f>Data1!K50</f>
        <v>M9H89L75</v>
      </c>
      <c r="L51" t="str">
        <f>Data1!L50</f>
        <v>M1ØH84L68</v>
      </c>
      <c r="M51" t="str">
        <f>Data1!M50</f>
        <v>M11H78L6Ø</v>
      </c>
      <c r="N51" t="str">
        <f>Data1!N50</f>
        <v>M12H72L54</v>
      </c>
      <c r="O51" t="str">
        <f>MID(Table1[[#This Row],[Jan]],FIND("H",Table1[[#This Row],[Jan]])+1,FIND("L",Table1[[#This Row],[Jan]])-FIND("H",Table1[[#This Row],[Jan]])-1)</f>
        <v>7Ø</v>
      </c>
      <c r="P51" t="str">
        <f>MID(Table1[[#This Row],[Jan]],FIND("L",Table1[[#This Row],[Jan]])+1,2)</f>
        <v>52</v>
      </c>
    </row>
    <row r="52" spans="1:16" x14ac:dyDescent="0.25">
      <c r="A52" t="str">
        <f>Data1!A51</f>
        <v>Virginia Beach</v>
      </c>
      <c r="B52" t="str">
        <f>Data1!B51</f>
        <v>Virginia</v>
      </c>
      <c r="C52" t="str">
        <f>Data1!C51</f>
        <v>M1H48L33</v>
      </c>
      <c r="D52" t="str">
        <f>Data1!D51</f>
        <v>M2H51L34</v>
      </c>
      <c r="E52" t="str">
        <f>Data1!E51</f>
        <v>M3H58L41</v>
      </c>
      <c r="F52" t="str">
        <f>Data1!F51</f>
        <v>M4H68L49</v>
      </c>
      <c r="G52" t="str">
        <f>Data1!G51</f>
        <v>M5H75L58</v>
      </c>
      <c r="H52" t="str">
        <f>Data1!H51</f>
        <v>M6H84L67</v>
      </c>
      <c r="I52" t="str">
        <f>Data1!I51</f>
        <v>M7H87L72</v>
      </c>
      <c r="J52" t="str">
        <f>Data1!J51</f>
        <v>M8H85L71</v>
      </c>
      <c r="K52" t="str">
        <f>Data1!K51</f>
        <v>M9H79L65</v>
      </c>
      <c r="L52" t="str">
        <f>Data1!L51</f>
        <v>M1ØH7ØL54</v>
      </c>
      <c r="M52" t="str">
        <f>Data1!M51</f>
        <v>M11H61L45</v>
      </c>
      <c r="N52" t="str">
        <f>Data1!N51</f>
        <v>M12H52L36</v>
      </c>
      <c r="O52" t="str">
        <f>MID(Table1[[#This Row],[Jan]],FIND("H",Table1[[#This Row],[Jan]])+1,FIND("L",Table1[[#This Row],[Jan]])-FIND("H",Table1[[#This Row],[Jan]])-1)</f>
        <v>48</v>
      </c>
      <c r="P52" t="str">
        <f>MID(Table1[[#This Row],[Jan]],FIND("L",Table1[[#This Row],[Jan]])+1,2)</f>
        <v>33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O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H23" sqref="H23"/>
    </sheetView>
  </sheetViews>
  <sheetFormatPr defaultRowHeight="15" x14ac:dyDescent="0.25"/>
  <cols>
    <col min="2" max="3" width="20.7109375" customWidth="1"/>
  </cols>
  <sheetData>
    <row r="3" spans="2:15" x14ac:dyDescent="0.25">
      <c r="B3" s="14" t="s">
        <v>53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2:15" x14ac:dyDescent="0.25">
      <c r="B4" s="13" t="s">
        <v>0</v>
      </c>
      <c r="C4" s="9" t="s">
        <v>52</v>
      </c>
      <c r="D4" s="10" t="str">
        <f t="array" ref="D4:O4">ListsMonthShort</f>
        <v>Jan</v>
      </c>
      <c r="E4" s="11" t="str">
        <v>Feb</v>
      </c>
      <c r="F4" s="11" t="str">
        <v>Mar</v>
      </c>
      <c r="G4" s="11" t="str">
        <v>Apr</v>
      </c>
      <c r="H4" s="11" t="str">
        <v>May</v>
      </c>
      <c r="I4" s="11" t="str">
        <v>Jun</v>
      </c>
      <c r="J4" s="11" t="str">
        <v>Jul</v>
      </c>
      <c r="K4" s="11" t="str">
        <v>Aug</v>
      </c>
      <c r="L4" s="11" t="str">
        <v>Sep</v>
      </c>
      <c r="M4" s="11" t="str">
        <v>Oct</v>
      </c>
      <c r="N4" s="11" t="str">
        <v>Nov</v>
      </c>
      <c r="O4" s="12" t="str">
        <v>Dec</v>
      </c>
    </row>
    <row r="5" spans="2:15" x14ac:dyDescent="0.25">
      <c r="B5" s="6" t="str">
        <f t="array" ref="B5:B54">ListCity</f>
        <v>Atlanta</v>
      </c>
      <c r="C5" s="1" t="str">
        <f>INDEX(State,MATCH(B5,City,0))</f>
        <v>Georgia</v>
      </c>
      <c r="D5" s="1">
        <f>VALUE(SUBSTITUTE(SUBSTITUTE(MID(Workings_1!C3,FIND("H",Workings_1!C3)+1, FIND("L",Workings_1!C3)-FIND("H",Workings_1!C3)-1),"Ø","0"),CHAR(32),""))</f>
        <v>52</v>
      </c>
      <c r="E5" s="1">
        <f>VALUE(SUBSTITUTE(SUBSTITUTE(MID(Workings_1!D3,FIND("H",Workings_1!D3)+1, FIND("L",Workings_1!D3)-FIND("H",Workings_1!D3)-1),"Ø","0"),CHAR(32),""))</f>
        <v>57</v>
      </c>
      <c r="F5" s="1">
        <f>VALUE(SUBSTITUTE(SUBSTITUTE(MID(Workings_1!E3,FIND("H",Workings_1!E3)+1, FIND("L",Workings_1!E3)-FIND("H",Workings_1!E3)-1),"Ø","0"),CHAR(32),""))</f>
        <v>65</v>
      </c>
      <c r="G5" s="1">
        <f>VALUE(SUBSTITUTE(SUBSTITUTE(MID(Workings_1!F3,FIND("H",Workings_1!F3)+1, FIND("L",Workings_1!F3)-FIND("H",Workings_1!F3)-1),"Ø","0"),CHAR(32),""))</f>
        <v>73</v>
      </c>
      <c r="H5" s="1">
        <f>VALUE(SUBSTITUTE(SUBSTITUTE(MID(Workings_1!G3,FIND("H",Workings_1!G3)+1, FIND("L",Workings_1!G3)-FIND("H",Workings_1!G3)-1),"Ø","0"),CHAR(32),""))</f>
        <v>80</v>
      </c>
      <c r="I5" s="1">
        <f>VALUE(SUBSTITUTE(SUBSTITUTE(MID(Workings_1!H3,FIND("H",Workings_1!H3)+1, FIND("L",Workings_1!H3)-FIND("H",Workings_1!H3)-1),"Ø","0"),CHAR(32),""))</f>
        <v>86</v>
      </c>
      <c r="J5" s="1">
        <f>VALUE(SUBSTITUTE(SUBSTITUTE(MID(Workings_1!I3,FIND("H",Workings_1!I3)+1, FIND("L",Workings_1!I3)-FIND("H",Workings_1!I3)-1),"Ø","0"),CHAR(32),""))</f>
        <v>89</v>
      </c>
      <c r="K5" s="1">
        <f>VALUE(SUBSTITUTE(SUBSTITUTE(MID(Workings_1!J3,FIND("H",Workings_1!J3)+1, FIND("L",Workings_1!J3)-FIND("H",Workings_1!J3)-1),"Ø","0"),CHAR(32),""))</f>
        <v>88</v>
      </c>
      <c r="L5" s="1">
        <f>VALUE(SUBSTITUTE(SUBSTITUTE(MID(Workings_1!K3,FIND("H",Workings_1!K3)+1, FIND("L",Workings_1!K3)-FIND("H",Workings_1!K3)-1),"Ø","0"),CHAR(32),""))</f>
        <v>82</v>
      </c>
      <c r="M5" s="1">
        <f>VALUE(SUBSTITUTE(SUBSTITUTE(MID(Workings_1!L3,FIND("H",Workings_1!L3)+1, FIND("L",Workings_1!L3)-FIND("H",Workings_1!L3)-1),"Ø","0"),CHAR(32),""))</f>
        <v>73</v>
      </c>
      <c r="N5" s="1">
        <f>VALUE(SUBSTITUTE(SUBSTITUTE(MID(Workings_1!M3,FIND("H",Workings_1!M3)+1, FIND("L",Workings_1!M3)-FIND("H",Workings_1!M3)-1),"Ø","0"),CHAR(32),""))</f>
        <v>64</v>
      </c>
      <c r="O5" s="1">
        <f>VALUE(SUBSTITUTE(SUBSTITUTE(MID(Workings_1!N3,FIND("H",Workings_1!N3)+1, FIND("L",Workings_1!N3)-FIND("H",Workings_1!N3)-1),"Ø","0"),CHAR(32),""))</f>
        <v>54</v>
      </c>
    </row>
    <row r="6" spans="2:15" x14ac:dyDescent="0.25">
      <c r="B6" s="7" t="str">
        <v>Austin</v>
      </c>
      <c r="C6" s="1" t="str">
        <f>INDEX(State,MATCH(B6,City,0))</f>
        <v>Texas</v>
      </c>
      <c r="D6" s="1">
        <f>VALUE(SUBSTITUTE(SUBSTITUTE(MID(Workings_1!C4,FIND("H",Workings_1!C4)+1, FIND("L",Workings_1!C4)-FIND("H",Workings_1!C4)-1),"Ø","0"),CHAR(32),""))</f>
        <v>62</v>
      </c>
      <c r="E6" s="1">
        <f>VALUE(SUBSTITUTE(SUBSTITUTE(MID(Workings_1!D4,FIND("H",Workings_1!D4)+1, FIND("L",Workings_1!D4)-FIND("H",Workings_1!D4)-1),"Ø","0"),CHAR(32),""))</f>
        <v>65</v>
      </c>
      <c r="F6" s="1">
        <f>VALUE(SUBSTITUTE(SUBSTITUTE(MID(Workings_1!E4,FIND("H",Workings_1!E4)+1, FIND("L",Workings_1!E4)-FIND("H",Workings_1!E4)-1),"Ø","0"),CHAR(32),""))</f>
        <v>72</v>
      </c>
      <c r="G6" s="1">
        <f>VALUE(SUBSTITUTE(SUBSTITUTE(MID(Workings_1!F4,FIND("H",Workings_1!F4)+1, FIND("L",Workings_1!F4)-FIND("H",Workings_1!F4)-1),"Ø","0"),CHAR(32),""))</f>
        <v>80</v>
      </c>
      <c r="H6" s="1">
        <f>VALUE(SUBSTITUTE(SUBSTITUTE(MID(Workings_1!G4,FIND("H",Workings_1!G4)+1, FIND("L",Workings_1!G4)-FIND("H",Workings_1!G4)-1),"Ø","0"),CHAR(32),""))</f>
        <v>87</v>
      </c>
      <c r="I6" s="1">
        <f>VALUE(SUBSTITUTE(SUBSTITUTE(MID(Workings_1!H4,FIND("H",Workings_1!H4)+1, FIND("L",Workings_1!H4)-FIND("H",Workings_1!H4)-1),"Ø","0"),CHAR(32),""))</f>
        <v>92</v>
      </c>
      <c r="J6" s="1">
        <f>VALUE(SUBSTITUTE(SUBSTITUTE(MID(Workings_1!I4,FIND("H",Workings_1!I4)+1, FIND("L",Workings_1!I4)-FIND("H",Workings_1!I4)-1),"Ø","0"),CHAR(32),""))</f>
        <v>96</v>
      </c>
      <c r="K6" s="1">
        <f>VALUE(SUBSTITUTE(SUBSTITUTE(MID(Workings_1!J4,FIND("H",Workings_1!J4)+1, FIND("L",Workings_1!J4)-FIND("H",Workings_1!J4)-1),"Ø","0"),CHAR(32),""))</f>
        <v>97</v>
      </c>
      <c r="L6" s="1">
        <f>VALUE(SUBSTITUTE(SUBSTITUTE(MID(Workings_1!K4,FIND("H",Workings_1!K4)+1, FIND("L",Workings_1!K4)-FIND("H",Workings_1!K4)-1),"Ø","0"),CHAR(32),""))</f>
        <v>91</v>
      </c>
      <c r="M6" s="1">
        <f>VALUE(SUBSTITUTE(SUBSTITUTE(MID(Workings_1!L4,FIND("H",Workings_1!L4)+1, FIND("L",Workings_1!L4)-FIND("H",Workings_1!L4)-1),"Ø","0"),CHAR(32),""))</f>
        <v>82</v>
      </c>
      <c r="N6" s="1">
        <f>VALUE(SUBSTITUTE(SUBSTITUTE(MID(Workings_1!M4,FIND("H",Workings_1!M4)+1, FIND("L",Workings_1!M4)-FIND("H",Workings_1!M4)-1),"Ø","0"),CHAR(32),""))</f>
        <v>71</v>
      </c>
      <c r="O6" s="1">
        <f>VALUE(SUBSTITUTE(SUBSTITUTE(MID(Workings_1!N4,FIND("H",Workings_1!N4)+1, FIND("L",Workings_1!N4)-FIND("H",Workings_1!N4)-1),"Ø","0"),CHAR(32),""))</f>
        <v>63</v>
      </c>
    </row>
    <row r="7" spans="2:15" x14ac:dyDescent="0.25">
      <c r="B7" s="7" t="str">
        <v>Baltimore</v>
      </c>
      <c r="C7" s="1" t="str">
        <f>INDEX(State,MATCH(B7,City,0))</f>
        <v>Maryland</v>
      </c>
      <c r="D7" s="1">
        <f>VALUE(SUBSTITUTE(SUBSTITUTE(MID(Workings_1!C5,FIND("H",Workings_1!C5)+1, FIND("L",Workings_1!C5)-FIND("H",Workings_1!C5)-1),"Ø","0"),CHAR(32),""))</f>
        <v>41</v>
      </c>
      <c r="E7" s="1">
        <f>VALUE(SUBSTITUTE(SUBSTITUTE(MID(Workings_1!D5,FIND("H",Workings_1!D5)+1, FIND("L",Workings_1!D5)-FIND("H",Workings_1!D5)-1),"Ø","0"),CHAR(32),""))</f>
        <v>45</v>
      </c>
      <c r="F7" s="1">
        <f>VALUE(SUBSTITUTE(SUBSTITUTE(MID(Workings_1!E5,FIND("H",Workings_1!E5)+1, FIND("L",Workings_1!E5)-FIND("H",Workings_1!E5)-1),"Ø","0"),CHAR(32),""))</f>
        <v>54</v>
      </c>
      <c r="G7" s="1">
        <f>VALUE(SUBSTITUTE(SUBSTITUTE(MID(Workings_1!F5,FIND("H",Workings_1!F5)+1, FIND("L",Workings_1!F5)-FIND("H",Workings_1!F5)-1),"Ø","0"),CHAR(32),""))</f>
        <v>65</v>
      </c>
      <c r="H7" s="1">
        <f>VALUE(SUBSTITUTE(SUBSTITUTE(MID(Workings_1!G5,FIND("H",Workings_1!G5)+1, FIND("L",Workings_1!G5)-FIND("H",Workings_1!G5)-1),"Ø","0"),CHAR(32),""))</f>
        <v>74</v>
      </c>
      <c r="I7" s="1">
        <f>VALUE(SUBSTITUTE(SUBSTITUTE(MID(Workings_1!H5,FIND("H",Workings_1!H5)+1, FIND("L",Workings_1!H5)-FIND("H",Workings_1!H5)-1),"Ø","0"),CHAR(32),""))</f>
        <v>83</v>
      </c>
      <c r="J7" s="1">
        <f>VALUE(SUBSTITUTE(SUBSTITUTE(MID(Workings_1!I5,FIND("H",Workings_1!I5)+1, FIND("L",Workings_1!I5)-FIND("H",Workings_1!I5)-1),"Ø","0"),CHAR(32),""))</f>
        <v>87</v>
      </c>
      <c r="K7" s="1">
        <f>VALUE(SUBSTITUTE(SUBSTITUTE(MID(Workings_1!J5,FIND("H",Workings_1!J5)+1, FIND("L",Workings_1!J5)-FIND("H",Workings_1!J5)-1),"Ø","0"),CHAR(32),""))</f>
        <v>85</v>
      </c>
      <c r="L7" s="1">
        <f>VALUE(SUBSTITUTE(SUBSTITUTE(MID(Workings_1!K5,FIND("H",Workings_1!K5)+1, FIND("L",Workings_1!K5)-FIND("H",Workings_1!K5)-1),"Ø","0"),CHAR(32),""))</f>
        <v>78</v>
      </c>
      <c r="M7" s="1">
        <f>VALUE(SUBSTITUTE(SUBSTITUTE(MID(Workings_1!L5,FIND("H",Workings_1!L5)+1, FIND("L",Workings_1!L5)-FIND("H",Workings_1!L5)-1),"Ø","0"),CHAR(32),""))</f>
        <v>67</v>
      </c>
      <c r="N7" s="1">
        <f>VALUE(SUBSTITUTE(SUBSTITUTE(MID(Workings_1!M5,FIND("H",Workings_1!M5)+1, FIND("L",Workings_1!M5)-FIND("H",Workings_1!M5)-1),"Ø","0"),CHAR(32),""))</f>
        <v>56</v>
      </c>
      <c r="O7" s="1">
        <f>VALUE(SUBSTITUTE(SUBSTITUTE(MID(Workings_1!N5,FIND("H",Workings_1!N5)+1, FIND("L",Workings_1!N5)-FIND("H",Workings_1!N5)-1),"Ø","0"),CHAR(32),""))</f>
        <v>45</v>
      </c>
    </row>
    <row r="8" spans="2:15" x14ac:dyDescent="0.25">
      <c r="B8" s="7" t="str">
        <v>Birmingham</v>
      </c>
      <c r="C8" s="1" t="str">
        <f>INDEX(State,MATCH(B8,City,0))</f>
        <v>Alabama</v>
      </c>
      <c r="D8" s="1">
        <f>VALUE(SUBSTITUTE(SUBSTITUTE(MID(Workings_1!C6,FIND("H",Workings_1!C6)+1, FIND("L",Workings_1!C6)-FIND("H",Workings_1!C6)-1),"Ø","0"),CHAR(32),""))</f>
        <v>54</v>
      </c>
      <c r="E8" s="1">
        <f>VALUE(SUBSTITUTE(SUBSTITUTE(MID(Workings_1!D6,FIND("H",Workings_1!D6)+1, FIND("L",Workings_1!D6)-FIND("H",Workings_1!D6)-1),"Ø","0"),CHAR(32),""))</f>
        <v>58</v>
      </c>
      <c r="F8" s="1">
        <f>VALUE(SUBSTITUTE(SUBSTITUTE(MID(Workings_1!E6,FIND("H",Workings_1!E6)+1, FIND("L",Workings_1!E6)-FIND("H",Workings_1!E6)-1),"Ø","0"),CHAR(32),""))</f>
        <v>67</v>
      </c>
      <c r="G8" s="1">
        <f>VALUE(SUBSTITUTE(SUBSTITUTE(MID(Workings_1!F6,FIND("H",Workings_1!F6)+1, FIND("L",Workings_1!F6)-FIND("H",Workings_1!F6)-1),"Ø","0"),CHAR(32),""))</f>
        <v>74</v>
      </c>
      <c r="H8" s="1">
        <f>VALUE(SUBSTITUTE(SUBSTITUTE(MID(Workings_1!G6,FIND("H",Workings_1!G6)+1, FIND("L",Workings_1!G6)-FIND("H",Workings_1!G6)-1),"Ø","0"),CHAR(32),""))</f>
        <v>82</v>
      </c>
      <c r="I8" s="1">
        <f>VALUE(SUBSTITUTE(SUBSTITUTE(MID(Workings_1!H6,FIND("H",Workings_1!H6)+1, FIND("L",Workings_1!H6)-FIND("H",Workings_1!H6)-1),"Ø","0"),CHAR(32),""))</f>
        <v>88</v>
      </c>
      <c r="J8" s="1">
        <f>VALUE(SUBSTITUTE(SUBSTITUTE(MID(Workings_1!I6,FIND("H",Workings_1!I6)+1, FIND("L",Workings_1!I6)-FIND("H",Workings_1!I6)-1),"Ø","0"),CHAR(32),""))</f>
        <v>91</v>
      </c>
      <c r="K8" s="1">
        <f>VALUE(SUBSTITUTE(SUBSTITUTE(MID(Workings_1!J6,FIND("H",Workings_1!J6)+1, FIND("L",Workings_1!J6)-FIND("H",Workings_1!J6)-1),"Ø","0"),CHAR(32),""))</f>
        <v>91</v>
      </c>
      <c r="L8" s="1">
        <f>VALUE(SUBSTITUTE(SUBSTITUTE(MID(Workings_1!K6,FIND("H",Workings_1!K6)+1, FIND("L",Workings_1!K6)-FIND("H",Workings_1!K6)-1),"Ø","0"),CHAR(32),""))</f>
        <v>85</v>
      </c>
      <c r="M8" s="1">
        <f>VALUE(SUBSTITUTE(SUBSTITUTE(MID(Workings_1!L6,FIND("H",Workings_1!L6)+1, FIND("L",Workings_1!L6)-FIND("H",Workings_1!L6)-1),"Ø","0"),CHAR(32),""))</f>
        <v>75</v>
      </c>
      <c r="N8" s="1">
        <f>VALUE(SUBSTITUTE(SUBSTITUTE(MID(Workings_1!M6,FIND("H",Workings_1!M6)+1, FIND("L",Workings_1!M6)-FIND("H",Workings_1!M6)-1),"Ø","0"),CHAR(32),""))</f>
        <v>65</v>
      </c>
      <c r="O8" s="1">
        <f>VALUE(SUBSTITUTE(SUBSTITUTE(MID(Workings_1!N6,FIND("H",Workings_1!N6)+1, FIND("L",Workings_1!N6)-FIND("H",Workings_1!N6)-1),"Ø","0"),CHAR(32),""))</f>
        <v>56</v>
      </c>
    </row>
    <row r="9" spans="2:15" x14ac:dyDescent="0.25">
      <c r="B9" s="7" t="str">
        <v>Boston</v>
      </c>
      <c r="C9" s="1" t="str">
        <f>INDEX(State,MATCH(B9,City,0))</f>
        <v>Massachusetts</v>
      </c>
      <c r="D9" s="1">
        <f>VALUE(SUBSTITUTE(SUBSTITUTE(MID(Workings_1!C7,FIND("H",Workings_1!C7)+1, FIND("L",Workings_1!C7)-FIND("H",Workings_1!C7)-1),"Ø","0"),CHAR(32),""))</f>
        <v>36</v>
      </c>
      <c r="E9" s="1">
        <f>VALUE(SUBSTITUTE(SUBSTITUTE(MID(Workings_1!D7,FIND("H",Workings_1!D7)+1, FIND("L",Workings_1!D7)-FIND("H",Workings_1!D7)-1),"Ø","0"),CHAR(32),""))</f>
        <v>39</v>
      </c>
      <c r="F9" s="1">
        <f>VALUE(SUBSTITUTE(SUBSTITUTE(MID(Workings_1!E7,FIND("H",Workings_1!E7)+1, FIND("L",Workings_1!E7)-FIND("H",Workings_1!E7)-1),"Ø","0"),CHAR(32),""))</f>
        <v>45</v>
      </c>
      <c r="G9" s="1">
        <f>VALUE(SUBSTITUTE(SUBSTITUTE(MID(Workings_1!F7,FIND("H",Workings_1!F7)+1, FIND("L",Workings_1!F7)-FIND("H",Workings_1!F7)-1),"Ø","0"),CHAR(32),""))</f>
        <v>56</v>
      </c>
      <c r="H9" s="1">
        <f>VALUE(SUBSTITUTE(SUBSTITUTE(MID(Workings_1!G7,FIND("H",Workings_1!G7)+1, FIND("L",Workings_1!G7)-FIND("H",Workings_1!G7)-1),"Ø","0"),CHAR(32),""))</f>
        <v>66</v>
      </c>
      <c r="I9" s="1">
        <f>VALUE(SUBSTITUTE(SUBSTITUTE(MID(Workings_1!H7,FIND("H",Workings_1!H7)+1, FIND("L",Workings_1!H7)-FIND("H",Workings_1!H7)-1),"Ø","0"),CHAR(32),""))</f>
        <v>76</v>
      </c>
      <c r="J9" s="1">
        <f>VALUE(SUBSTITUTE(SUBSTITUTE(MID(Workings_1!I7,FIND("H",Workings_1!I7)+1, FIND("L",Workings_1!I7)-FIND("H",Workings_1!I7)-1),"Ø","0"),CHAR(32),""))</f>
        <v>81</v>
      </c>
      <c r="K9" s="1">
        <f>VALUE(SUBSTITUTE(SUBSTITUTE(MID(Workings_1!J7,FIND("H",Workings_1!J7)+1, FIND("L",Workings_1!J7)-FIND("H",Workings_1!J7)-1),"Ø","0"),CHAR(32),""))</f>
        <v>80</v>
      </c>
      <c r="L9" s="1">
        <f>VALUE(SUBSTITUTE(SUBSTITUTE(MID(Workings_1!K7,FIND("H",Workings_1!K7)+1, FIND("L",Workings_1!K7)-FIND("H",Workings_1!K7)-1),"Ø","0"),CHAR(32),""))</f>
        <v>72</v>
      </c>
      <c r="M9" s="1">
        <f>VALUE(SUBSTITUTE(SUBSTITUTE(MID(Workings_1!L7,FIND("H",Workings_1!L7)+1, FIND("L",Workings_1!L7)-FIND("H",Workings_1!L7)-1),"Ø","0"),CHAR(32),""))</f>
        <v>61</v>
      </c>
      <c r="N9" s="1">
        <f>VALUE(SUBSTITUTE(SUBSTITUTE(MID(Workings_1!M7,FIND("H",Workings_1!M7)+1, FIND("L",Workings_1!M7)-FIND("H",Workings_1!M7)-1),"Ø","0"),CHAR(32),""))</f>
        <v>52</v>
      </c>
      <c r="O9" s="1">
        <f>VALUE(SUBSTITUTE(SUBSTITUTE(MID(Workings_1!N7,FIND("H",Workings_1!N7)+1, FIND("L",Workings_1!N7)-FIND("H",Workings_1!N7)-1),"Ø","0"),CHAR(32),""))</f>
        <v>41</v>
      </c>
    </row>
    <row r="10" spans="2:15" x14ac:dyDescent="0.25">
      <c r="B10" s="7" t="str">
        <v>Buffalo</v>
      </c>
      <c r="C10" s="1" t="str">
        <f>INDEX(State,MATCH(B10,City,0))</f>
        <v>New York</v>
      </c>
      <c r="D10" s="1">
        <f>VALUE(SUBSTITUTE(SUBSTITUTE(MID(Workings_1!C8,FIND("H",Workings_1!C8)+1, FIND("L",Workings_1!C8)-FIND("H",Workings_1!C8)-1),"Ø","0"),CHAR(32),""))</f>
        <v>31</v>
      </c>
      <c r="E10" s="1">
        <f>VALUE(SUBSTITUTE(SUBSTITUTE(MID(Workings_1!D8,FIND("H",Workings_1!D8)+1, FIND("L",Workings_1!D8)-FIND("H",Workings_1!D8)-1),"Ø","0"),CHAR(32),""))</f>
        <v>33</v>
      </c>
      <c r="F10" s="1">
        <f>VALUE(SUBSTITUTE(SUBSTITUTE(MID(Workings_1!E8,FIND("H",Workings_1!E8)+1, FIND("L",Workings_1!E8)-FIND("H",Workings_1!E8)-1),"Ø","0"),CHAR(32),""))</f>
        <v>42</v>
      </c>
      <c r="G10" s="1">
        <f>VALUE(SUBSTITUTE(SUBSTITUTE(MID(Workings_1!F8,FIND("H",Workings_1!F8)+1, FIND("L",Workings_1!F8)-FIND("H",Workings_1!F8)-1),"Ø","0"),CHAR(32),""))</f>
        <v>55</v>
      </c>
      <c r="H10" s="1">
        <f>VALUE(SUBSTITUTE(SUBSTITUTE(MID(Workings_1!G8,FIND("H",Workings_1!G8)+1, FIND("L",Workings_1!G8)-FIND("H",Workings_1!G8)-1),"Ø","0"),CHAR(32),""))</f>
        <v>67</v>
      </c>
      <c r="I10" s="1">
        <f>VALUE(SUBSTITUTE(SUBSTITUTE(MID(Workings_1!H8,FIND("H",Workings_1!H8)+1, FIND("L",Workings_1!H8)-FIND("H",Workings_1!H8)-1),"Ø","0"),CHAR(32),""))</f>
        <v>75</v>
      </c>
      <c r="J10" s="1">
        <f>VALUE(SUBSTITUTE(SUBSTITUTE(MID(Workings_1!I8,FIND("H",Workings_1!I8)+1, FIND("L",Workings_1!I8)-FIND("H",Workings_1!I8)-1),"Ø","0"),CHAR(32),""))</f>
        <v>80</v>
      </c>
      <c r="K10" s="1">
        <f>VALUE(SUBSTITUTE(SUBSTITUTE(MID(Workings_1!J8,FIND("H",Workings_1!J8)+1, FIND("L",Workings_1!J8)-FIND("H",Workings_1!J8)-1),"Ø","0"),CHAR(32),""))</f>
        <v>78</v>
      </c>
      <c r="L10" s="1">
        <f>VALUE(SUBSTITUTE(SUBSTITUTE(MID(Workings_1!K8,FIND("H",Workings_1!K8)+1, FIND("L",Workings_1!K8)-FIND("H",Workings_1!K8)-1),"Ø","0"),CHAR(32),""))</f>
        <v>71</v>
      </c>
      <c r="M10" s="1">
        <f>VALUE(SUBSTITUTE(SUBSTITUTE(MID(Workings_1!L8,FIND("H",Workings_1!L8)+1, FIND("L",Workings_1!L8)-FIND("H",Workings_1!L8)-1),"Ø","0"),CHAR(32),""))</f>
        <v>59</v>
      </c>
      <c r="N10" s="1">
        <f>VALUE(SUBSTITUTE(SUBSTITUTE(MID(Workings_1!M8,FIND("H",Workings_1!M8)+1, FIND("L",Workings_1!M8)-FIND("H",Workings_1!M8)-1),"Ø","0"),CHAR(32),""))</f>
        <v>48</v>
      </c>
      <c r="O10" s="1">
        <f>VALUE(SUBSTITUTE(SUBSTITUTE(MID(Workings_1!N8,FIND("H",Workings_1!N8)+1, FIND("L",Workings_1!N8)-FIND("H",Workings_1!N8)-1),"Ø","0"),CHAR(32),""))</f>
        <v>36</v>
      </c>
    </row>
    <row r="11" spans="2:15" x14ac:dyDescent="0.25">
      <c r="B11" s="7" t="str">
        <v>Charlotte</v>
      </c>
      <c r="C11" s="1" t="str">
        <f>INDEX(State,MATCH(B11,City,0))</f>
        <v>North Carolina</v>
      </c>
      <c r="D11" s="1">
        <f>VALUE(SUBSTITUTE(SUBSTITUTE(MID(Workings_1!C9,FIND("H",Workings_1!C9)+1, FIND("L",Workings_1!C9)-FIND("H",Workings_1!C9)-1),"Ø","0"),CHAR(32),""))</f>
        <v>51</v>
      </c>
      <c r="E11" s="1">
        <f>VALUE(SUBSTITUTE(SUBSTITUTE(MID(Workings_1!D9,FIND("H",Workings_1!D9)+1, FIND("L",Workings_1!D9)-FIND("H",Workings_1!D9)-1),"Ø","0"),CHAR(32),""))</f>
        <v>55</v>
      </c>
      <c r="F11" s="1">
        <f>VALUE(SUBSTITUTE(SUBSTITUTE(MID(Workings_1!E9,FIND("H",Workings_1!E9)+1, FIND("L",Workings_1!E9)-FIND("H",Workings_1!E9)-1),"Ø","0"),CHAR(32),""))</f>
        <v>63</v>
      </c>
      <c r="G11" s="1">
        <f>VALUE(SUBSTITUTE(SUBSTITUTE(MID(Workings_1!F9,FIND("H",Workings_1!F9)+1, FIND("L",Workings_1!F9)-FIND("H",Workings_1!F9)-1),"Ø","0"),CHAR(32),""))</f>
        <v>72</v>
      </c>
      <c r="H11" s="1">
        <f>VALUE(SUBSTITUTE(SUBSTITUTE(MID(Workings_1!G9,FIND("H",Workings_1!G9)+1, FIND("L",Workings_1!G9)-FIND("H",Workings_1!G9)-1),"Ø","0"),CHAR(32),""))</f>
        <v>79</v>
      </c>
      <c r="I11" s="1">
        <f>VALUE(SUBSTITUTE(SUBSTITUTE(MID(Workings_1!H9,FIND("H",Workings_1!H9)+1, FIND("L",Workings_1!H9)-FIND("H",Workings_1!H9)-1),"Ø","0"),CHAR(32),""))</f>
        <v>86</v>
      </c>
      <c r="J11" s="1">
        <f>VALUE(SUBSTITUTE(SUBSTITUTE(MID(Workings_1!I9,FIND("H",Workings_1!I9)+1, FIND("L",Workings_1!I9)-FIND("H",Workings_1!I9)-1),"Ø","0"),CHAR(32),""))</f>
        <v>89</v>
      </c>
      <c r="K11" s="1">
        <f>VALUE(SUBSTITUTE(SUBSTITUTE(MID(Workings_1!J9,FIND("H",Workings_1!J9)+1, FIND("L",Workings_1!J9)-FIND("H",Workings_1!J9)-1),"Ø","0"),CHAR(32),""))</f>
        <v>88</v>
      </c>
      <c r="L11" s="1">
        <f>VALUE(SUBSTITUTE(SUBSTITUTE(MID(Workings_1!K9,FIND("H",Workings_1!K9)+1, FIND("L",Workings_1!K9)-FIND("H",Workings_1!K9)-1),"Ø","0"),CHAR(32),""))</f>
        <v>81</v>
      </c>
      <c r="M11" s="1">
        <f>VALUE(SUBSTITUTE(SUBSTITUTE(MID(Workings_1!L9,FIND("H",Workings_1!L9)+1, FIND("L",Workings_1!L9)-FIND("H",Workings_1!L9)-1),"Ø","0"),CHAR(32),""))</f>
        <v>72</v>
      </c>
      <c r="N11" s="1">
        <f>VALUE(SUBSTITUTE(SUBSTITUTE(MID(Workings_1!M9,FIND("H",Workings_1!M9)+1, FIND("L",Workings_1!M9)-FIND("H",Workings_1!M9)-1),"Ø","0"),CHAR(32),""))</f>
        <v>62</v>
      </c>
      <c r="O11" s="1">
        <f>VALUE(SUBSTITUTE(SUBSTITUTE(MID(Workings_1!N9,FIND("H",Workings_1!N9)+1, FIND("L",Workings_1!N9)-FIND("H",Workings_1!N9)-1),"Ø","0"),CHAR(32),""))</f>
        <v>53</v>
      </c>
    </row>
    <row r="12" spans="2:15" x14ac:dyDescent="0.25">
      <c r="B12" s="7" t="str">
        <v>Chicago</v>
      </c>
      <c r="C12" s="1" t="str">
        <f>INDEX(State,MATCH(B12,City,0))</f>
        <v>Illinois</v>
      </c>
      <c r="D12" s="1">
        <f>VALUE(SUBSTITUTE(SUBSTITUTE(MID(Workings_1!C10,FIND("H",Workings_1!C10)+1, FIND("L",Workings_1!C10)-FIND("H",Workings_1!C10)-1),"Ø","0"),CHAR(32),""))</f>
        <v>31</v>
      </c>
      <c r="E12" s="1">
        <f>VALUE(SUBSTITUTE(SUBSTITUTE(MID(Workings_1!D10,FIND("H",Workings_1!D10)+1, FIND("L",Workings_1!D10)-FIND("H",Workings_1!D10)-1),"Ø","0"),CHAR(32),""))</f>
        <v>35</v>
      </c>
      <c r="F12" s="1">
        <f>VALUE(SUBSTITUTE(SUBSTITUTE(MID(Workings_1!E10,FIND("H",Workings_1!E10)+1, FIND("L",Workings_1!E10)-FIND("H",Workings_1!E10)-1),"Ø","0"),CHAR(32),""))</f>
        <v>47</v>
      </c>
      <c r="G12" s="1">
        <f>VALUE(SUBSTITUTE(SUBSTITUTE(MID(Workings_1!F10,FIND("H",Workings_1!F10)+1, FIND("L",Workings_1!F10)-FIND("H",Workings_1!F10)-1),"Ø","0"),CHAR(32),""))</f>
        <v>59</v>
      </c>
      <c r="H12" s="1">
        <f>VALUE(SUBSTITUTE(SUBSTITUTE(MID(Workings_1!G10,FIND("H",Workings_1!G10)+1, FIND("L",Workings_1!G10)-FIND("H",Workings_1!G10)-1),"Ø","0"),CHAR(32),""))</f>
        <v>70</v>
      </c>
      <c r="I12" s="1">
        <f>VALUE(SUBSTITUTE(SUBSTITUTE(MID(Workings_1!H10,FIND("H",Workings_1!H10)+1, FIND("L",Workings_1!H10)-FIND("H",Workings_1!H10)-1),"Ø","0"),CHAR(32),""))</f>
        <v>80</v>
      </c>
      <c r="J12" s="1">
        <f>VALUE(SUBSTITUTE(SUBSTITUTE(MID(Workings_1!I10,FIND("H",Workings_1!I10)+1, FIND("L",Workings_1!I10)-FIND("H",Workings_1!I10)-1),"Ø","0"),CHAR(32),""))</f>
        <v>84</v>
      </c>
      <c r="K12" s="1">
        <f>VALUE(SUBSTITUTE(SUBSTITUTE(MID(Workings_1!J10,FIND("H",Workings_1!J10)+1, FIND("L",Workings_1!J10)-FIND("H",Workings_1!J10)-1),"Ø","0"),CHAR(32),""))</f>
        <v>82</v>
      </c>
      <c r="L12" s="1">
        <f>VALUE(SUBSTITUTE(SUBSTITUTE(MID(Workings_1!K10,FIND("H",Workings_1!K10)+1, FIND("L",Workings_1!K10)-FIND("H",Workings_1!K10)-1),"Ø","0"),CHAR(32),""))</f>
        <v>75</v>
      </c>
      <c r="M12" s="1">
        <f>VALUE(SUBSTITUTE(SUBSTITUTE(MID(Workings_1!L10,FIND("H",Workings_1!L10)+1, FIND("L",Workings_1!L10)-FIND("H",Workings_1!L10)-1),"Ø","0"),CHAR(32),""))</f>
        <v>62</v>
      </c>
      <c r="N12" s="1">
        <f>VALUE(SUBSTITUTE(SUBSTITUTE(MID(Workings_1!M10,FIND("H",Workings_1!M10)+1, FIND("L",Workings_1!M10)-FIND("H",Workings_1!M10)-1),"Ø","0"),CHAR(32),""))</f>
        <v>48</v>
      </c>
      <c r="O12" s="1">
        <f>VALUE(SUBSTITUTE(SUBSTITUTE(MID(Workings_1!N10,FIND("H",Workings_1!N10)+1, FIND("L",Workings_1!N10)-FIND("H",Workings_1!N10)-1),"Ø","0"),CHAR(32),""))</f>
        <v>35</v>
      </c>
    </row>
    <row r="13" spans="2:15" x14ac:dyDescent="0.25">
      <c r="B13" s="7" t="str">
        <v>Cincinnati</v>
      </c>
      <c r="C13" s="1" t="str">
        <f>INDEX(State,MATCH(B13,City,0))</f>
        <v>Ohio</v>
      </c>
      <c r="D13" s="1">
        <f>VALUE(SUBSTITUTE(SUBSTITUTE(MID(Workings_1!C11,FIND("H",Workings_1!C11)+1, FIND("L",Workings_1!C11)-FIND("H",Workings_1!C11)-1),"Ø","0"),CHAR(32),""))</f>
        <v>40</v>
      </c>
      <c r="E13" s="1">
        <f>VALUE(SUBSTITUTE(SUBSTITUTE(MID(Workings_1!D11,FIND("H",Workings_1!D11)+1, FIND("L",Workings_1!D11)-FIND("H",Workings_1!D11)-1),"Ø","0"),CHAR(32),""))</f>
        <v>45</v>
      </c>
      <c r="F13" s="1">
        <f>VALUE(SUBSTITUTE(SUBSTITUTE(MID(Workings_1!E11,FIND("H",Workings_1!E11)+1, FIND("L",Workings_1!E11)-FIND("H",Workings_1!E11)-1),"Ø","0"),CHAR(32),""))</f>
        <v>55</v>
      </c>
      <c r="G13" s="1">
        <f>VALUE(SUBSTITUTE(SUBSTITUTE(MID(Workings_1!F11,FIND("H",Workings_1!F11)+1, FIND("L",Workings_1!F11)-FIND("H",Workings_1!F11)-1),"Ø","0"),CHAR(32),""))</f>
        <v>66</v>
      </c>
      <c r="H13" s="1">
        <f>VALUE(SUBSTITUTE(SUBSTITUTE(MID(Workings_1!G11,FIND("H",Workings_1!G11)+1, FIND("L",Workings_1!G11)-FIND("H",Workings_1!G11)-1),"Ø","0"),CHAR(32),""))</f>
        <v>75</v>
      </c>
      <c r="I13" s="1">
        <f>VALUE(SUBSTITUTE(SUBSTITUTE(MID(Workings_1!H11,FIND("H",Workings_1!H11)+1, FIND("L",Workings_1!H11)-FIND("H",Workings_1!H11)-1),"Ø","0"),CHAR(32),""))</f>
        <v>83</v>
      </c>
      <c r="J13" s="1">
        <f>VALUE(SUBSTITUTE(SUBSTITUTE(MID(Workings_1!I11,FIND("H",Workings_1!I11)+1, FIND("L",Workings_1!I11)-FIND("H",Workings_1!I11)-1),"Ø","0"),CHAR(32),""))</f>
        <v>87</v>
      </c>
      <c r="K13" s="1">
        <f>VALUE(SUBSTITUTE(SUBSTITUTE(MID(Workings_1!J11,FIND("H",Workings_1!J11)+1, FIND("L",Workings_1!J11)-FIND("H",Workings_1!J11)-1),"Ø","0"),CHAR(32),""))</f>
        <v>86</v>
      </c>
      <c r="L13" s="1">
        <f>VALUE(SUBSTITUTE(SUBSTITUTE(MID(Workings_1!K11,FIND("H",Workings_1!K11)+1, FIND("L",Workings_1!K11)-FIND("H",Workings_1!K11)-1),"Ø","0"),CHAR(32),""))</f>
        <v>79</v>
      </c>
      <c r="M13" s="1">
        <f>VALUE(SUBSTITUTE(SUBSTITUTE(MID(Workings_1!L11,FIND("H",Workings_1!L11)+1, FIND("L",Workings_1!L11)-FIND("H",Workings_1!L11)-1),"Ø","0"),CHAR(32),""))</f>
        <v>68</v>
      </c>
      <c r="N13" s="1">
        <f>VALUE(SUBSTITUTE(SUBSTITUTE(MID(Workings_1!M11,FIND("H",Workings_1!M11)+1, FIND("L",Workings_1!M11)-FIND("H",Workings_1!M11)-1),"Ø","0"),CHAR(32),""))</f>
        <v>56</v>
      </c>
      <c r="O13" s="1">
        <f>VALUE(SUBSTITUTE(SUBSTITUTE(MID(Workings_1!N11,FIND("H",Workings_1!N11)+1, FIND("L",Workings_1!N11)-FIND("H",Workings_1!N11)-1),"Ø","0"),CHAR(32),""))</f>
        <v>43</v>
      </c>
    </row>
    <row r="14" spans="2:15" x14ac:dyDescent="0.25">
      <c r="B14" s="7" t="str">
        <v>Cleveland</v>
      </c>
      <c r="C14" s="1" t="str">
        <f>INDEX(State,MATCH(B14,City,0))</f>
        <v>Ohio</v>
      </c>
      <c r="D14" s="1">
        <f>VALUE(SUBSTITUTE(SUBSTITUTE(MID(Workings_1!C12,FIND("H",Workings_1!C12)+1, FIND("L",Workings_1!C12)-FIND("H",Workings_1!C12)-1),"Ø","0"),CHAR(32),""))</f>
        <v>34</v>
      </c>
      <c r="E14" s="1">
        <f>VALUE(SUBSTITUTE(SUBSTITUTE(MID(Workings_1!D12,FIND("H",Workings_1!D12)+1, FIND("L",Workings_1!D12)-FIND("H",Workings_1!D12)-1),"Ø","0"),CHAR(32),""))</f>
        <v>38</v>
      </c>
      <c r="F14" s="1">
        <f>VALUE(SUBSTITUTE(SUBSTITUTE(MID(Workings_1!E12,FIND("H",Workings_1!E12)+1, FIND("L",Workings_1!E12)-FIND("H",Workings_1!E12)-1),"Ø","0"),CHAR(32),""))</f>
        <v>47</v>
      </c>
      <c r="G14" s="1">
        <f>VALUE(SUBSTITUTE(SUBSTITUTE(MID(Workings_1!F12,FIND("H",Workings_1!F12)+1, FIND("L",Workings_1!F12)-FIND("H",Workings_1!F12)-1),"Ø","0"),CHAR(32),""))</f>
        <v>59</v>
      </c>
      <c r="H14" s="1">
        <f>VALUE(SUBSTITUTE(SUBSTITUTE(MID(Workings_1!G12,FIND("H",Workings_1!G12)+1, FIND("L",Workings_1!G12)-FIND("H",Workings_1!G12)-1),"Ø","0"),CHAR(32),""))</f>
        <v>70</v>
      </c>
      <c r="I14" s="1">
        <f>VALUE(SUBSTITUTE(SUBSTITUTE(MID(Workings_1!H12,FIND("H",Workings_1!H12)+1, FIND("L",Workings_1!H12)-FIND("H",Workings_1!H12)-1),"Ø","0"),CHAR(32),""))</f>
        <v>79</v>
      </c>
      <c r="J14" s="1">
        <f>VALUE(SUBSTITUTE(SUBSTITUTE(MID(Workings_1!I12,FIND("H",Workings_1!I12)+1, FIND("L",Workings_1!I12)-FIND("H",Workings_1!I12)-1),"Ø","0"),CHAR(32),""))</f>
        <v>83</v>
      </c>
      <c r="K14" s="1">
        <f>VALUE(SUBSTITUTE(SUBSTITUTE(MID(Workings_1!J12,FIND("H",Workings_1!J12)+1, FIND("L",Workings_1!J12)-FIND("H",Workings_1!J12)-1),"Ø","0"),CHAR(32),""))</f>
        <v>81</v>
      </c>
      <c r="L14" s="1">
        <f>VALUE(SUBSTITUTE(SUBSTITUTE(MID(Workings_1!K12,FIND("H",Workings_1!K12)+1, FIND("L",Workings_1!K12)-FIND("H",Workings_1!K12)-1),"Ø","0"),CHAR(32),""))</f>
        <v>74</v>
      </c>
      <c r="M14" s="1">
        <f>VALUE(SUBSTITUTE(SUBSTITUTE(MID(Workings_1!L12,FIND("H",Workings_1!L12)+1, FIND("L",Workings_1!L12)-FIND("H",Workings_1!L12)-1),"Ø","0"),CHAR(32),""))</f>
        <v>62</v>
      </c>
      <c r="N14" s="1">
        <f>VALUE(SUBSTITUTE(SUBSTITUTE(MID(Workings_1!M12,FIND("H",Workings_1!M12)+1, FIND("L",Workings_1!M12)-FIND("H",Workings_1!M12)-1),"Ø","0"),CHAR(32),""))</f>
        <v>51</v>
      </c>
      <c r="O14" s="1">
        <f>VALUE(SUBSTITUTE(SUBSTITUTE(MID(Workings_1!N12,FIND("H",Workings_1!N12)+1, FIND("L",Workings_1!N12)-FIND("H",Workings_1!N12)-1),"Ø","0"),CHAR(32),""))</f>
        <v>38</v>
      </c>
    </row>
    <row r="15" spans="2:15" x14ac:dyDescent="0.25">
      <c r="B15" s="7" t="str">
        <v>Columbus</v>
      </c>
      <c r="C15" s="1" t="str">
        <f>INDEX(State,MATCH(B15,City,0))</f>
        <v>Ohio</v>
      </c>
      <c r="D15" s="1">
        <f>VALUE(SUBSTITUTE(SUBSTITUTE(MID(Workings_1!C13,FIND("H",Workings_1!C13)+1, FIND("L",Workings_1!C13)-FIND("H",Workings_1!C13)-1),"Ø","0"),CHAR(32),""))</f>
        <v>37</v>
      </c>
      <c r="E15" s="1">
        <f>VALUE(SUBSTITUTE(SUBSTITUTE(MID(Workings_1!D13,FIND("H",Workings_1!D13)+1, FIND("L",Workings_1!D13)-FIND("H",Workings_1!D13)-1),"Ø","0"),CHAR(32),""))</f>
        <v>41</v>
      </c>
      <c r="F15" s="1">
        <f>VALUE(SUBSTITUTE(SUBSTITUTE(MID(Workings_1!E13,FIND("H",Workings_1!E13)+1, FIND("L",Workings_1!E13)-FIND("H",Workings_1!E13)-1),"Ø","0"),CHAR(32),""))</f>
        <v>51</v>
      </c>
      <c r="G15" s="1">
        <f>VALUE(SUBSTITUTE(SUBSTITUTE(MID(Workings_1!F13,FIND("H",Workings_1!F13)+1, FIND("L",Workings_1!F13)-FIND("H",Workings_1!F13)-1),"Ø","0"),CHAR(32),""))</f>
        <v>64</v>
      </c>
      <c r="H15" s="1">
        <f>VALUE(SUBSTITUTE(SUBSTITUTE(MID(Workings_1!G13,FIND("H",Workings_1!G13)+1, FIND("L",Workings_1!G13)-FIND("H",Workings_1!G13)-1),"Ø","0"),CHAR(32),""))</f>
        <v>73</v>
      </c>
      <c r="I15" s="1">
        <f>VALUE(SUBSTITUTE(SUBSTITUTE(MID(Workings_1!H13,FIND("H",Workings_1!H13)+1, FIND("L",Workings_1!H13)-FIND("H",Workings_1!H13)-1),"Ø","0"),CHAR(32),""))</f>
        <v>82</v>
      </c>
      <c r="J15" s="1">
        <f>VALUE(SUBSTITUTE(SUBSTITUTE(MID(Workings_1!I13,FIND("H",Workings_1!I13)+1, FIND("L",Workings_1!I13)-FIND("H",Workings_1!I13)-1),"Ø","0"),CHAR(32),""))</f>
        <v>85</v>
      </c>
      <c r="K15" s="1">
        <f>VALUE(SUBSTITUTE(SUBSTITUTE(MID(Workings_1!J13,FIND("H",Workings_1!J13)+1, FIND("L",Workings_1!J13)-FIND("H",Workings_1!J13)-1),"Ø","0"),CHAR(32),""))</f>
        <v>84</v>
      </c>
      <c r="L15" s="1">
        <f>VALUE(SUBSTITUTE(SUBSTITUTE(MID(Workings_1!K13,FIND("H",Workings_1!K13)+1, FIND("L",Workings_1!K13)-FIND("H",Workings_1!K13)-1),"Ø","0"),CHAR(32),""))</f>
        <v>77</v>
      </c>
      <c r="M15" s="1">
        <f>VALUE(SUBSTITUTE(SUBSTITUTE(MID(Workings_1!L13,FIND("H",Workings_1!L13)+1, FIND("L",Workings_1!L13)-FIND("H",Workings_1!L13)-1),"Ø","0"),CHAR(32),""))</f>
        <v>65</v>
      </c>
      <c r="N15" s="1">
        <f>VALUE(SUBSTITUTE(SUBSTITUTE(MID(Workings_1!M13,FIND("H",Workings_1!M13)+1, FIND("L",Workings_1!M13)-FIND("H",Workings_1!M13)-1),"Ø","0"),CHAR(32),""))</f>
        <v>53</v>
      </c>
      <c r="O15" s="1">
        <f>VALUE(SUBSTITUTE(SUBSTITUTE(MID(Workings_1!N13,FIND("H",Workings_1!N13)+1, FIND("L",Workings_1!N13)-FIND("H",Workings_1!N13)-1),"Ø","0"),CHAR(32),""))</f>
        <v>40</v>
      </c>
    </row>
    <row r="16" spans="2:15" x14ac:dyDescent="0.25">
      <c r="B16" s="7" t="str">
        <v>Dallas</v>
      </c>
      <c r="C16" s="1" t="str">
        <f>INDEX(State,MATCH(B16,City,0))</f>
        <v>Texas</v>
      </c>
      <c r="D16" s="1">
        <f>VALUE(SUBSTITUTE(SUBSTITUTE(MID(Workings_1!C14,FIND("H",Workings_1!C14)+1, FIND("L",Workings_1!C14)-FIND("H",Workings_1!C14)-1),"Ø","0"),CHAR(32),""))</f>
        <v>57</v>
      </c>
      <c r="E16" s="1">
        <f>VALUE(SUBSTITUTE(SUBSTITUTE(MID(Workings_1!D14,FIND("H",Workings_1!D14)+1, FIND("L",Workings_1!D14)-FIND("H",Workings_1!D14)-1),"Ø","0"),CHAR(32),""))</f>
        <v>61</v>
      </c>
      <c r="F16" s="1">
        <f>VALUE(SUBSTITUTE(SUBSTITUTE(MID(Workings_1!E14,FIND("H",Workings_1!E14)+1, FIND("L",Workings_1!E14)-FIND("H",Workings_1!E14)-1),"Ø","0"),CHAR(32),""))</f>
        <v>69</v>
      </c>
      <c r="G16" s="1">
        <f>VALUE(SUBSTITUTE(SUBSTITUTE(MID(Workings_1!F14,FIND("H",Workings_1!F14)+1, FIND("L",Workings_1!F14)-FIND("H",Workings_1!F14)-1),"Ø","0"),CHAR(32),""))</f>
        <v>77</v>
      </c>
      <c r="H16" s="1">
        <f>VALUE(SUBSTITUTE(SUBSTITUTE(MID(Workings_1!G14,FIND("H",Workings_1!G14)+1, FIND("L",Workings_1!G14)-FIND("H",Workings_1!G14)-1),"Ø","0"),CHAR(32),""))</f>
        <v>84</v>
      </c>
      <c r="I16" s="1">
        <f>VALUE(SUBSTITUTE(SUBSTITUTE(MID(Workings_1!H14,FIND("H",Workings_1!H14)+1, FIND("L",Workings_1!H14)-FIND("H",Workings_1!H14)-1),"Ø","0"),CHAR(32),""))</f>
        <v>92</v>
      </c>
      <c r="J16" s="1">
        <f>VALUE(SUBSTITUTE(SUBSTITUTE(MID(Workings_1!I14,FIND("H",Workings_1!I14)+1, FIND("L",Workings_1!I14)-FIND("H",Workings_1!I14)-1),"Ø","0"),CHAR(32),""))</f>
        <v>96</v>
      </c>
      <c r="K16" s="1">
        <f>VALUE(SUBSTITUTE(SUBSTITUTE(MID(Workings_1!J14,FIND("H",Workings_1!J14)+1, FIND("L",Workings_1!J14)-FIND("H",Workings_1!J14)-1),"Ø","0"),CHAR(32),""))</f>
        <v>96</v>
      </c>
      <c r="L16" s="1">
        <f>VALUE(SUBSTITUTE(SUBSTITUTE(MID(Workings_1!K14,FIND("H",Workings_1!K14)+1, FIND("L",Workings_1!K14)-FIND("H",Workings_1!K14)-1),"Ø","0"),CHAR(32),""))</f>
        <v>89</v>
      </c>
      <c r="M16" s="1">
        <f>VALUE(SUBSTITUTE(SUBSTITUTE(MID(Workings_1!L14,FIND("H",Workings_1!L14)+1, FIND("L",Workings_1!L14)-FIND("H",Workings_1!L14)-1),"Ø","0"),CHAR(32),""))</f>
        <v>79</v>
      </c>
      <c r="N16" s="1">
        <f>VALUE(SUBSTITUTE(SUBSTITUTE(MID(Workings_1!M14,FIND("H",Workings_1!M14)+1, FIND("L",Workings_1!M14)-FIND("H",Workings_1!M14)-1),"Ø","0"),CHAR(32),""))</f>
        <v>67</v>
      </c>
      <c r="O16" s="1">
        <f>VALUE(SUBSTITUTE(SUBSTITUTE(MID(Workings_1!N14,FIND("H",Workings_1!N14)+1, FIND("L",Workings_1!N14)-FIND("H",Workings_1!N14)-1),"Ø","0"),CHAR(32),""))</f>
        <v>58</v>
      </c>
    </row>
    <row r="17" spans="2:15" x14ac:dyDescent="0.25">
      <c r="B17" s="7" t="str">
        <v>Denver</v>
      </c>
      <c r="C17" s="1" t="str">
        <f>INDEX(State,MATCH(B17,City,0))</f>
        <v>Colorado</v>
      </c>
      <c r="D17" s="1">
        <f>VALUE(SUBSTITUTE(SUBSTITUTE(MID(Workings_1!C15,FIND("H",Workings_1!C15)+1, FIND("L",Workings_1!C15)-FIND("H",Workings_1!C15)-1),"Ø","0"),CHAR(32),""))</f>
        <v>45</v>
      </c>
      <c r="E17" s="1">
        <f>VALUE(SUBSTITUTE(SUBSTITUTE(MID(Workings_1!D15,FIND("H",Workings_1!D15)+1, FIND("L",Workings_1!D15)-FIND("H",Workings_1!D15)-1),"Ø","0"),CHAR(32),""))</f>
        <v>46</v>
      </c>
      <c r="F17" s="1">
        <f>VALUE(SUBSTITUTE(SUBSTITUTE(MID(Workings_1!E15,FIND("H",Workings_1!E15)+1, FIND("L",Workings_1!E15)-FIND("H",Workings_1!E15)-1),"Ø","0"),CHAR(32),""))</f>
        <v>54</v>
      </c>
      <c r="G17" s="1">
        <f>VALUE(SUBSTITUTE(SUBSTITUTE(MID(Workings_1!F15,FIND("H",Workings_1!F15)+1, FIND("L",Workings_1!F15)-FIND("H",Workings_1!F15)-1),"Ø","0"),CHAR(32),""))</f>
        <v>61</v>
      </c>
      <c r="H17" s="1">
        <f>VALUE(SUBSTITUTE(SUBSTITUTE(MID(Workings_1!G15,FIND("H",Workings_1!G15)+1, FIND("L",Workings_1!G15)-FIND("H",Workings_1!G15)-1),"Ø","0"),CHAR(32),""))</f>
        <v>71</v>
      </c>
      <c r="I17" s="1">
        <f>VALUE(SUBSTITUTE(SUBSTITUTE(MID(Workings_1!H15,FIND("H",Workings_1!H15)+1, FIND("L",Workings_1!H15)-FIND("H",Workings_1!H15)-1),"Ø","0"),CHAR(32),""))</f>
        <v>81</v>
      </c>
      <c r="J17" s="1">
        <f>VALUE(SUBSTITUTE(SUBSTITUTE(MID(Workings_1!I15,FIND("H",Workings_1!I15)+1, FIND("L",Workings_1!I15)-FIND("H",Workings_1!I15)-1),"Ø","0"),CHAR(32),""))</f>
        <v>88</v>
      </c>
      <c r="K17" s="1">
        <f>VALUE(SUBSTITUTE(SUBSTITUTE(MID(Workings_1!J15,FIND("H",Workings_1!J15)+1, FIND("L",Workings_1!J15)-FIND("H",Workings_1!J15)-1),"Ø","0"),CHAR(32),""))</f>
        <v>86</v>
      </c>
      <c r="L17" s="1">
        <f>VALUE(SUBSTITUTE(SUBSTITUTE(MID(Workings_1!K15,FIND("H",Workings_1!K15)+1, FIND("L",Workings_1!K15)-FIND("H",Workings_1!K15)-1),"Ø","0"),CHAR(32),""))</f>
        <v>77</v>
      </c>
      <c r="M17" s="1">
        <f>VALUE(SUBSTITUTE(SUBSTITUTE(MID(Workings_1!L15,FIND("H",Workings_1!L15)+1, FIND("L",Workings_1!L15)-FIND("H",Workings_1!L15)-1),"Ø","0"),CHAR(32),""))</f>
        <v>65</v>
      </c>
      <c r="N17" s="1">
        <f>VALUE(SUBSTITUTE(SUBSTITUTE(MID(Workings_1!M15,FIND("H",Workings_1!M15)+1, FIND("L",Workings_1!M15)-FIND("H",Workings_1!M15)-1),"Ø","0"),CHAR(32),""))</f>
        <v>52</v>
      </c>
      <c r="O17" s="1">
        <f>VALUE(SUBSTITUTE(SUBSTITUTE(MID(Workings_1!N15,FIND("H",Workings_1!N15)+1, FIND("L",Workings_1!N15)-FIND("H",Workings_1!N15)-1),"Ø","0"),CHAR(32),""))</f>
        <v>43</v>
      </c>
    </row>
    <row r="18" spans="2:15" x14ac:dyDescent="0.25">
      <c r="B18" s="7" t="str">
        <v>Detroit</v>
      </c>
      <c r="C18" s="1" t="str">
        <f>INDEX(State,MATCH(B18,City,0))</f>
        <v>Michigan</v>
      </c>
      <c r="D18" s="1">
        <f>VALUE(SUBSTITUTE(SUBSTITUTE(MID(Workings_1!C16,FIND("H",Workings_1!C16)+1, FIND("L",Workings_1!C16)-FIND("H",Workings_1!C16)-1),"Ø","0"),CHAR(32),""))</f>
        <v>32</v>
      </c>
      <c r="E18" s="1">
        <f>VALUE(SUBSTITUTE(SUBSTITUTE(MID(Workings_1!D16,FIND("H",Workings_1!D16)+1, FIND("L",Workings_1!D16)-FIND("H",Workings_1!D16)-1),"Ø","0"),CHAR(32),""))</f>
        <v>35</v>
      </c>
      <c r="F18" s="1">
        <f>VALUE(SUBSTITUTE(SUBSTITUTE(MID(Workings_1!E16,FIND("H",Workings_1!E16)+1, FIND("L",Workings_1!E16)-FIND("H",Workings_1!E16)-1),"Ø","0"),CHAR(32),""))</f>
        <v>46</v>
      </c>
      <c r="G18" s="1">
        <f>VALUE(SUBSTITUTE(SUBSTITUTE(MID(Workings_1!F16,FIND("H",Workings_1!F16)+1, FIND("L",Workings_1!F16)-FIND("H",Workings_1!F16)-1),"Ø","0"),CHAR(32),""))</f>
        <v>59</v>
      </c>
      <c r="H18" s="1">
        <f>VALUE(SUBSTITUTE(SUBSTITUTE(MID(Workings_1!G16,FIND("H",Workings_1!G16)+1, FIND("L",Workings_1!G16)-FIND("H",Workings_1!G16)-1),"Ø","0"),CHAR(32),""))</f>
        <v>70</v>
      </c>
      <c r="I18" s="1">
        <f>VALUE(SUBSTITUTE(SUBSTITUTE(MID(Workings_1!H16,FIND("H",Workings_1!H16)+1, FIND("L",Workings_1!H16)-FIND("H",Workings_1!H16)-1),"Ø","0"),CHAR(32),""))</f>
        <v>79</v>
      </c>
      <c r="J18" s="1">
        <f>VALUE(SUBSTITUTE(SUBSTITUTE(MID(Workings_1!I16,FIND("H",Workings_1!I16)+1, FIND("L",Workings_1!I16)-FIND("H",Workings_1!I16)-1),"Ø","0"),CHAR(32),""))</f>
        <v>83</v>
      </c>
      <c r="K18" s="1">
        <f>VALUE(SUBSTITUTE(SUBSTITUTE(MID(Workings_1!J16,FIND("H",Workings_1!J16)+1, FIND("L",Workings_1!J16)-FIND("H",Workings_1!J16)-1),"Ø","0"),CHAR(32),""))</f>
        <v>81</v>
      </c>
      <c r="L18" s="1">
        <f>VALUE(SUBSTITUTE(SUBSTITUTE(MID(Workings_1!K16,FIND("H",Workings_1!K16)+1, FIND("L",Workings_1!K16)-FIND("H",Workings_1!K16)-1),"Ø","0"),CHAR(32),""))</f>
        <v>74</v>
      </c>
      <c r="M18" s="1">
        <f>VALUE(SUBSTITUTE(SUBSTITUTE(MID(Workings_1!L16,FIND("H",Workings_1!L16)+1, FIND("L",Workings_1!L16)-FIND("H",Workings_1!L16)-1),"Ø","0"),CHAR(32),""))</f>
        <v>62</v>
      </c>
      <c r="N18" s="1">
        <f>VALUE(SUBSTITUTE(SUBSTITUTE(MID(Workings_1!M16,FIND("H",Workings_1!M16)+1, FIND("L",Workings_1!M16)-FIND("H",Workings_1!M16)-1),"Ø","0"),CHAR(32),""))</f>
        <v>49</v>
      </c>
      <c r="O18" s="1">
        <f>VALUE(SUBSTITUTE(SUBSTITUTE(MID(Workings_1!N16,FIND("H",Workings_1!N16)+1, FIND("L",Workings_1!N16)-FIND("H",Workings_1!N16)-1),"Ø","0"),CHAR(32),""))</f>
        <v>36</v>
      </c>
    </row>
    <row r="19" spans="2:15" x14ac:dyDescent="0.25">
      <c r="B19" s="7" t="str">
        <v>Hartford</v>
      </c>
      <c r="C19" s="1" t="str">
        <f>INDEX(State,MATCH(B19,City,0))</f>
        <v>Connecticut</v>
      </c>
      <c r="D19" s="1">
        <f>VALUE(SUBSTITUTE(SUBSTITUTE(MID(Workings_1!C17,FIND("H",Workings_1!C17)+1, FIND("L",Workings_1!C17)-FIND("H",Workings_1!C17)-1),"Ø","0"),CHAR(32),""))</f>
        <v>35</v>
      </c>
      <c r="E19" s="1">
        <f>VALUE(SUBSTITUTE(SUBSTITUTE(MID(Workings_1!D17,FIND("H",Workings_1!D17)+1, FIND("L",Workings_1!D17)-FIND("H",Workings_1!D17)-1),"Ø","0"),CHAR(32),""))</f>
        <v>39</v>
      </c>
      <c r="F19" s="1">
        <f>VALUE(SUBSTITUTE(SUBSTITUTE(MID(Workings_1!E17,FIND("H",Workings_1!E17)+1, FIND("L",Workings_1!E17)-FIND("H",Workings_1!E17)-1),"Ø","0"),CHAR(32),""))</f>
        <v>48</v>
      </c>
      <c r="G19" s="1">
        <f>VALUE(SUBSTITUTE(SUBSTITUTE(MID(Workings_1!F17,FIND("H",Workings_1!F17)+1, FIND("L",Workings_1!F17)-FIND("H",Workings_1!F17)-1),"Ø","0"),CHAR(32),""))</f>
        <v>61</v>
      </c>
      <c r="H19" s="1">
        <f>VALUE(SUBSTITUTE(SUBSTITUTE(MID(Workings_1!G17,FIND("H",Workings_1!G17)+1, FIND("L",Workings_1!G17)-FIND("H",Workings_1!G17)-1),"Ø","0"),CHAR(32),""))</f>
        <v>71</v>
      </c>
      <c r="I19" s="1">
        <f>VALUE(SUBSTITUTE(SUBSTITUTE(MID(Workings_1!H17,FIND("H",Workings_1!H17)+1, FIND("L",Workings_1!H17)-FIND("H",Workings_1!H17)-1),"Ø","0"),CHAR(32),""))</f>
        <v>80</v>
      </c>
      <c r="J19" s="1">
        <f>VALUE(SUBSTITUTE(SUBSTITUTE(MID(Workings_1!I17,FIND("H",Workings_1!I17)+1, FIND("L",Workings_1!I17)-FIND("H",Workings_1!I17)-1),"Ø","0"),CHAR(32),""))</f>
        <v>85</v>
      </c>
      <c r="K19" s="1">
        <f>VALUE(SUBSTITUTE(SUBSTITUTE(MID(Workings_1!J17,FIND("H",Workings_1!J17)+1, FIND("L",Workings_1!J17)-FIND("H",Workings_1!J17)-1),"Ø","0"),CHAR(32),""))</f>
        <v>83</v>
      </c>
      <c r="L19" s="1">
        <f>VALUE(SUBSTITUTE(SUBSTITUTE(MID(Workings_1!K17,FIND("H",Workings_1!K17)+1, FIND("L",Workings_1!K17)-FIND("H",Workings_1!K17)-1),"Ø","0"),CHAR(32),""))</f>
        <v>75</v>
      </c>
      <c r="M19" s="1">
        <f>VALUE(SUBSTITUTE(SUBSTITUTE(MID(Workings_1!L17,FIND("H",Workings_1!L17)+1, FIND("L",Workings_1!L17)-FIND("H",Workings_1!L17)-1),"Ø","0"),CHAR(32),""))</f>
        <v>63</v>
      </c>
      <c r="N19" s="1">
        <f>VALUE(SUBSTITUTE(SUBSTITUTE(MID(Workings_1!M17,FIND("H",Workings_1!M17)+1, FIND("L",Workings_1!M17)-FIND("H",Workings_1!M17)-1),"Ø","0"),CHAR(32),""))</f>
        <v>52</v>
      </c>
      <c r="O19" s="1">
        <f>VALUE(SUBSTITUTE(SUBSTITUTE(MID(Workings_1!N17,FIND("H",Workings_1!N17)+1, FIND("L",Workings_1!N17)-FIND("H",Workings_1!N17)-1),"Ø","0"),CHAR(32),""))</f>
        <v>40</v>
      </c>
    </row>
    <row r="20" spans="2:15" x14ac:dyDescent="0.25">
      <c r="B20" s="7" t="str">
        <v>Houston</v>
      </c>
      <c r="C20" s="1" t="str">
        <f>INDEX(State,MATCH(B20,City,0))</f>
        <v>Texas</v>
      </c>
      <c r="D20" s="1">
        <f>VALUE(SUBSTITUTE(SUBSTITUTE(MID(Workings_1!C18,FIND("H",Workings_1!C18)+1, FIND("L",Workings_1!C18)-FIND("H",Workings_1!C18)-1),"Ø","0"),CHAR(32),""))</f>
        <v>63</v>
      </c>
      <c r="E20" s="1">
        <f>VALUE(SUBSTITUTE(SUBSTITUTE(MID(Workings_1!D18,FIND("H",Workings_1!D18)+1, FIND("L",Workings_1!D18)-FIND("H",Workings_1!D18)-1),"Ø","0"),CHAR(32),""))</f>
        <v>66</v>
      </c>
      <c r="F20" s="1">
        <f>VALUE(SUBSTITUTE(SUBSTITUTE(MID(Workings_1!E18,FIND("H",Workings_1!E18)+1, FIND("L",Workings_1!E18)-FIND("H",Workings_1!E18)-1),"Ø","0"),CHAR(32),""))</f>
        <v>73</v>
      </c>
      <c r="G20" s="1">
        <f>VALUE(SUBSTITUTE(SUBSTITUTE(MID(Workings_1!F18,FIND("H",Workings_1!F18)+1, FIND("L",Workings_1!F18)-FIND("H",Workings_1!F18)-1),"Ø","0"),CHAR(32),""))</f>
        <v>80</v>
      </c>
      <c r="H20" s="1">
        <f>VALUE(SUBSTITUTE(SUBSTITUTE(MID(Workings_1!G18,FIND("H",Workings_1!G18)+1, FIND("L",Workings_1!G18)-FIND("H",Workings_1!G18)-1),"Ø","0"),CHAR(32),""))</f>
        <v>86</v>
      </c>
      <c r="I20" s="1">
        <f>VALUE(SUBSTITUTE(SUBSTITUTE(MID(Workings_1!H18,FIND("H",Workings_1!H18)+1, FIND("L",Workings_1!H18)-FIND("H",Workings_1!H18)-1),"Ø","0"),CHAR(32),""))</f>
        <v>91</v>
      </c>
      <c r="J20" s="1">
        <f>VALUE(SUBSTITUTE(SUBSTITUTE(MID(Workings_1!I18,FIND("H",Workings_1!I18)+1, FIND("L",Workings_1!I18)-FIND("H",Workings_1!I18)-1),"Ø","0"),CHAR(32),""))</f>
        <v>94</v>
      </c>
      <c r="K20" s="1">
        <f>VALUE(SUBSTITUTE(SUBSTITUTE(MID(Workings_1!J18,FIND("H",Workings_1!J18)+1, FIND("L",Workings_1!J18)-FIND("H",Workings_1!J18)-1),"Ø","0"),CHAR(32),""))</f>
        <v>95</v>
      </c>
      <c r="L20" s="1">
        <f>VALUE(SUBSTITUTE(SUBSTITUTE(MID(Workings_1!K18,FIND("H",Workings_1!K18)+1, FIND("L",Workings_1!K18)-FIND("H",Workings_1!K18)-1),"Ø","0"),CHAR(32),""))</f>
        <v>90</v>
      </c>
      <c r="M20" s="1">
        <f>VALUE(SUBSTITUTE(SUBSTITUTE(MID(Workings_1!L18,FIND("H",Workings_1!L18)+1, FIND("L",Workings_1!L18)-FIND("H",Workings_1!L18)-1),"Ø","0"),CHAR(32),""))</f>
        <v>82</v>
      </c>
      <c r="N20" s="1">
        <f>VALUE(SUBSTITUTE(SUBSTITUTE(MID(Workings_1!M18,FIND("H",Workings_1!M18)+1, FIND("L",Workings_1!M18)-FIND("H",Workings_1!M18)-1),"Ø","0"),CHAR(32),""))</f>
        <v>73</v>
      </c>
      <c r="O20" s="1">
        <f>VALUE(SUBSTITUTE(SUBSTITUTE(MID(Workings_1!N18,FIND("H",Workings_1!N18)+1, FIND("L",Workings_1!N18)-FIND("H",Workings_1!N18)-1),"Ø","0"),CHAR(32),""))</f>
        <v>64</v>
      </c>
    </row>
    <row r="21" spans="2:15" x14ac:dyDescent="0.25">
      <c r="B21" s="7" t="str">
        <v>Indianapolis</v>
      </c>
      <c r="C21" s="1" t="str">
        <f>INDEX(State,MATCH(B21,City,0))</f>
        <v>Indiana</v>
      </c>
      <c r="D21" s="1">
        <f>VALUE(SUBSTITUTE(SUBSTITUTE(MID(Workings_1!C19,FIND("H",Workings_1!C19)+1, FIND("L",Workings_1!C19)-FIND("H",Workings_1!C19)-1),"Ø","0"),CHAR(32),""))</f>
        <v>36</v>
      </c>
      <c r="E21" s="1">
        <f>VALUE(SUBSTITUTE(SUBSTITUTE(MID(Workings_1!D19,FIND("H",Workings_1!D19)+1, FIND("L",Workings_1!D19)-FIND("H",Workings_1!D19)-1),"Ø","0"),CHAR(32),""))</f>
        <v>40</v>
      </c>
      <c r="F21" s="1">
        <f>VALUE(SUBSTITUTE(SUBSTITUTE(MID(Workings_1!E19,FIND("H",Workings_1!E19)+1, FIND("L",Workings_1!E19)-FIND("H",Workings_1!E19)-1),"Ø","0"),CHAR(32),""))</f>
        <v>52</v>
      </c>
      <c r="G21" s="1">
        <f>VALUE(SUBSTITUTE(SUBSTITUTE(MID(Workings_1!F19,FIND("H",Workings_1!F19)+1, FIND("L",Workings_1!F19)-FIND("H",Workings_1!F19)-1),"Ø","0"),CHAR(32),""))</f>
        <v>63</v>
      </c>
      <c r="H21" s="1">
        <f>VALUE(SUBSTITUTE(SUBSTITUTE(MID(Workings_1!G19,FIND("H",Workings_1!G19)+1, FIND("L",Workings_1!G19)-FIND("H",Workings_1!G19)-1),"Ø","0"),CHAR(32),""))</f>
        <v>73</v>
      </c>
      <c r="I21" s="1">
        <f>VALUE(SUBSTITUTE(SUBSTITUTE(MID(Workings_1!H19,FIND("H",Workings_1!H19)+1, FIND("L",Workings_1!H19)-FIND("H",Workings_1!H19)-1),"Ø","0"),CHAR(32),""))</f>
        <v>82</v>
      </c>
      <c r="J21" s="1">
        <f>VALUE(SUBSTITUTE(SUBSTITUTE(MID(Workings_1!I19,FIND("H",Workings_1!I19)+1, FIND("L",Workings_1!I19)-FIND("H",Workings_1!I19)-1),"Ø","0"),CHAR(32),""))</f>
        <v>85</v>
      </c>
      <c r="K21" s="1">
        <f>VALUE(SUBSTITUTE(SUBSTITUTE(MID(Workings_1!J19,FIND("H",Workings_1!J19)+1, FIND("L",Workings_1!J19)-FIND("H",Workings_1!J19)-1),"Ø","0"),CHAR(32),""))</f>
        <v>84</v>
      </c>
      <c r="L21" s="1">
        <f>VALUE(SUBSTITUTE(SUBSTITUTE(MID(Workings_1!K19,FIND("H",Workings_1!K19)+1, FIND("L",Workings_1!K19)-FIND("H",Workings_1!K19)-1),"Ø","0"),CHAR(32),""))</f>
        <v>78</v>
      </c>
      <c r="M21" s="1">
        <f>VALUE(SUBSTITUTE(SUBSTITUTE(MID(Workings_1!L19,FIND("H",Workings_1!L19)+1, FIND("L",Workings_1!L19)-FIND("H",Workings_1!L19)-1),"Ø","0"),CHAR(32),""))</f>
        <v>65</v>
      </c>
      <c r="N21" s="1">
        <f>VALUE(SUBSTITUTE(SUBSTITUTE(MID(Workings_1!M19,FIND("H",Workings_1!M19)+1, FIND("L",Workings_1!M19)-FIND("H",Workings_1!M19)-1),"Ø","0"),CHAR(32),""))</f>
        <v>52</v>
      </c>
      <c r="O21" s="1">
        <f>VALUE(SUBSTITUTE(SUBSTITUTE(MID(Workings_1!N19,FIND("H",Workings_1!N19)+1, FIND("L",Workings_1!N19)-FIND("H",Workings_1!N19)-1),"Ø","0"),CHAR(32),""))</f>
        <v>39</v>
      </c>
    </row>
    <row r="22" spans="2:15" x14ac:dyDescent="0.25">
      <c r="B22" s="7" t="str">
        <v>Jacksonville</v>
      </c>
      <c r="C22" s="1" t="str">
        <f>INDEX(State,MATCH(B22,City,0))</f>
        <v>Florida</v>
      </c>
      <c r="D22" s="1">
        <f>VALUE(SUBSTITUTE(SUBSTITUTE(MID(Workings_1!C20,FIND("H",Workings_1!C20)+1, FIND("L",Workings_1!C20)-FIND("H",Workings_1!C20)-1),"Ø","0"),CHAR(32),""))</f>
        <v>65</v>
      </c>
      <c r="E22" s="1">
        <f>VALUE(SUBSTITUTE(SUBSTITUTE(MID(Workings_1!D20,FIND("H",Workings_1!D20)+1, FIND("L",Workings_1!D20)-FIND("H",Workings_1!D20)-1),"Ø","0"),CHAR(32),""))</f>
        <v>68</v>
      </c>
      <c r="F22" s="1">
        <f>VALUE(SUBSTITUTE(SUBSTITUTE(MID(Workings_1!E20,FIND("H",Workings_1!E20)+1, FIND("L",Workings_1!E20)-FIND("H",Workings_1!E20)-1),"Ø","0"),CHAR(32),""))</f>
        <v>74</v>
      </c>
      <c r="G22" s="1">
        <f>VALUE(SUBSTITUTE(SUBSTITUTE(MID(Workings_1!F20,FIND("H",Workings_1!F20)+1, FIND("L",Workings_1!F20)-FIND("H",Workings_1!F20)-1),"Ø","0"),CHAR(32),""))</f>
        <v>79</v>
      </c>
      <c r="H22" s="1">
        <f>VALUE(SUBSTITUTE(SUBSTITUTE(MID(Workings_1!G20,FIND("H",Workings_1!G20)+1, FIND("L",Workings_1!G20)-FIND("H",Workings_1!G20)-1),"Ø","0"),CHAR(32),""))</f>
        <v>86</v>
      </c>
      <c r="I22" s="1">
        <f>VALUE(SUBSTITUTE(SUBSTITUTE(MID(Workings_1!H20,FIND("H",Workings_1!H20)+1, FIND("L",Workings_1!H20)-FIND("H",Workings_1!H20)-1),"Ø","0"),CHAR(32),""))</f>
        <v>90</v>
      </c>
      <c r="J22" s="1">
        <f>VALUE(SUBSTITUTE(SUBSTITUTE(MID(Workings_1!I20,FIND("H",Workings_1!I20)+1, FIND("L",Workings_1!I20)-FIND("H",Workings_1!I20)-1),"Ø","0"),CHAR(32),""))</f>
        <v>92</v>
      </c>
      <c r="K22" s="1">
        <f>VALUE(SUBSTITUTE(SUBSTITUTE(MID(Workings_1!J20,FIND("H",Workings_1!J20)+1, FIND("L",Workings_1!J20)-FIND("H",Workings_1!J20)-1),"Ø","0"),CHAR(32),""))</f>
        <v>91</v>
      </c>
      <c r="L22" s="1">
        <f>VALUE(SUBSTITUTE(SUBSTITUTE(MID(Workings_1!K20,FIND("H",Workings_1!K20)+1, FIND("L",Workings_1!K20)-FIND("H",Workings_1!K20)-1),"Ø","0"),CHAR(32),""))</f>
        <v>87</v>
      </c>
      <c r="M22" s="1">
        <f>VALUE(SUBSTITUTE(SUBSTITUTE(MID(Workings_1!L20,FIND("H",Workings_1!L20)+1, FIND("L",Workings_1!L20)-FIND("H",Workings_1!L20)-1),"Ø","0"),CHAR(32),""))</f>
        <v>80</v>
      </c>
      <c r="N22" s="1">
        <f>VALUE(SUBSTITUTE(SUBSTITUTE(MID(Workings_1!M20,FIND("H",Workings_1!M20)+1, FIND("L",Workings_1!M20)-FIND("H",Workings_1!M20)-1),"Ø","0"),CHAR(32),""))</f>
        <v>74</v>
      </c>
      <c r="O22" s="1">
        <f>VALUE(SUBSTITUTE(SUBSTITUTE(MID(Workings_1!N20,FIND("H",Workings_1!N20)+1, FIND("L",Workings_1!N20)-FIND("H",Workings_1!N20)-1),"Ø","0"),CHAR(32),""))</f>
        <v>67</v>
      </c>
    </row>
    <row r="23" spans="2:15" x14ac:dyDescent="0.25">
      <c r="B23" s="7" t="str">
        <v>Kansas City</v>
      </c>
      <c r="C23" s="1" t="str">
        <f>INDEX(State,MATCH(B23,City,0))</f>
        <v>Missouri</v>
      </c>
      <c r="D23" s="1">
        <f>VALUE(SUBSTITUTE(SUBSTITUTE(MID(Workings_1!C21,FIND("H",Workings_1!C21)+1, FIND("L",Workings_1!C21)-FIND("H",Workings_1!C21)-1),"Ø","0"),CHAR(32),""))</f>
        <v>40</v>
      </c>
      <c r="E23" s="1">
        <f>VALUE(SUBSTITUTE(SUBSTITUTE(MID(Workings_1!D21,FIND("H",Workings_1!D21)+1, FIND("L",Workings_1!D21)-FIND("H",Workings_1!D21)-1),"Ø","0"),CHAR(32),""))</f>
        <v>45</v>
      </c>
      <c r="F23" s="1">
        <f>VALUE(SUBSTITUTE(SUBSTITUTE(MID(Workings_1!E21,FIND("H",Workings_1!E21)+1, FIND("L",Workings_1!E21)-FIND("H",Workings_1!E21)-1),"Ø","0"),CHAR(32),""))</f>
        <v>56</v>
      </c>
      <c r="G23" s="1">
        <f>VALUE(SUBSTITUTE(SUBSTITUTE(MID(Workings_1!F21,FIND("H",Workings_1!F21)+1, FIND("L",Workings_1!F21)-FIND("H",Workings_1!F21)-1),"Ø","0"),CHAR(32),""))</f>
        <v>67</v>
      </c>
      <c r="H23" s="1">
        <f>VALUE(SUBSTITUTE(SUBSTITUTE(MID(Workings_1!G21,FIND("H",Workings_1!G21)+1, FIND("L",Workings_1!G21)-FIND("H",Workings_1!G21)-1),"Ø","0"),CHAR(32),""))</f>
        <v>76</v>
      </c>
      <c r="I23" s="1">
        <f>VALUE(SUBSTITUTE(SUBSTITUTE(MID(Workings_1!H21,FIND("H",Workings_1!H21)+1, FIND("L",Workings_1!H21)-FIND("H",Workings_1!H21)-1),"Ø","0"),CHAR(32),""))</f>
        <v>85</v>
      </c>
      <c r="J23" s="1">
        <f>VALUE(SUBSTITUTE(SUBSTITUTE(MID(Workings_1!I21,FIND("H",Workings_1!I21)+1, FIND("L",Workings_1!I21)-FIND("H",Workings_1!I21)-1),"Ø","0"),CHAR(32),""))</f>
        <v>90</v>
      </c>
      <c r="K23" s="1">
        <f>VALUE(SUBSTITUTE(SUBSTITUTE(MID(Workings_1!J21,FIND("H",Workings_1!J21)+1, FIND("L",Workings_1!J21)-FIND("H",Workings_1!J21)-1),"Ø","0"),CHAR(32),""))</f>
        <v>89</v>
      </c>
      <c r="L23" s="1">
        <f>VALUE(SUBSTITUTE(SUBSTITUTE(MID(Workings_1!K21,FIND("H",Workings_1!K21)+1, FIND("L",Workings_1!K21)-FIND("H",Workings_1!K21)-1),"Ø","0"),CHAR(32),""))</f>
        <v>80</v>
      </c>
      <c r="M23" s="1">
        <f>VALUE(SUBSTITUTE(SUBSTITUTE(MID(Workings_1!L21,FIND("H",Workings_1!L21)+1, FIND("L",Workings_1!L21)-FIND("H",Workings_1!L21)-1),"Ø","0"),CHAR(32),""))</f>
        <v>68</v>
      </c>
      <c r="N23" s="1">
        <f>VALUE(SUBSTITUTE(SUBSTITUTE(MID(Workings_1!M21,FIND("H",Workings_1!M21)+1, FIND("L",Workings_1!M21)-FIND("H",Workings_1!M21)-1),"Ø","0"),CHAR(32),""))</f>
        <v>54</v>
      </c>
      <c r="O23" s="1">
        <f>VALUE(SUBSTITUTE(SUBSTITUTE(MID(Workings_1!N21,FIND("H",Workings_1!N21)+1, FIND("L",Workings_1!N21)-FIND("H",Workings_1!N21)-1),"Ø","0"),CHAR(32),""))</f>
        <v>42</v>
      </c>
    </row>
    <row r="24" spans="2:15" x14ac:dyDescent="0.25">
      <c r="B24" s="7" t="str">
        <v>Las Vegas</v>
      </c>
      <c r="C24" s="1" t="str">
        <f>INDEX(State,MATCH(B24,City,0))</f>
        <v>Nevada</v>
      </c>
      <c r="D24" s="1">
        <f>VALUE(SUBSTITUTE(SUBSTITUTE(MID(Workings_1!C22,FIND("H",Workings_1!C22)+1, FIND("L",Workings_1!C22)-FIND("H",Workings_1!C22)-1),"Ø","0"),CHAR(32),""))</f>
        <v>58</v>
      </c>
      <c r="E24" s="1">
        <f>VALUE(SUBSTITUTE(SUBSTITUTE(MID(Workings_1!D22,FIND("H",Workings_1!D22)+1, FIND("L",Workings_1!D22)-FIND("H",Workings_1!D22)-1),"Ø","0"),CHAR(32),""))</f>
        <v>63</v>
      </c>
      <c r="F24" s="1">
        <f>VALUE(SUBSTITUTE(SUBSTITUTE(MID(Workings_1!E22,FIND("H",Workings_1!E22)+1, FIND("L",Workings_1!E22)-FIND("H",Workings_1!E22)-1),"Ø","0"),CHAR(32),""))</f>
        <v>70</v>
      </c>
      <c r="G24" s="1">
        <f>VALUE(SUBSTITUTE(SUBSTITUTE(MID(Workings_1!F22,FIND("H",Workings_1!F22)+1, FIND("L",Workings_1!F22)-FIND("H",Workings_1!F22)-1),"Ø","0"),CHAR(32),""))</f>
        <v>78</v>
      </c>
      <c r="H24" s="1">
        <f>VALUE(SUBSTITUTE(SUBSTITUTE(MID(Workings_1!G22,FIND("H",Workings_1!G22)+1, FIND("L",Workings_1!G22)-FIND("H",Workings_1!G22)-1),"Ø","0"),CHAR(32),""))</f>
        <v>89</v>
      </c>
      <c r="I24" s="1">
        <f>VALUE(SUBSTITUTE(SUBSTITUTE(MID(Workings_1!H22,FIND("H",Workings_1!H22)+1, FIND("L",Workings_1!H22)-FIND("H",Workings_1!H22)-1),"Ø","0"),CHAR(32),""))</f>
        <v>99</v>
      </c>
      <c r="J24" s="1">
        <f>VALUE(SUBSTITUTE(SUBSTITUTE(MID(Workings_1!I22,FIND("H",Workings_1!I22)+1, FIND("L",Workings_1!I22)-FIND("H",Workings_1!I22)-1),"Ø","0"),CHAR(32),""))</f>
        <v>104</v>
      </c>
      <c r="K24" s="1">
        <f>VALUE(SUBSTITUTE(SUBSTITUTE(MID(Workings_1!J22,FIND("H",Workings_1!J22)+1, FIND("L",Workings_1!J22)-FIND("H",Workings_1!J22)-1),"Ø","0"),CHAR(32),""))</f>
        <v>102</v>
      </c>
      <c r="L24" s="1">
        <f>VALUE(SUBSTITUTE(SUBSTITUTE(MID(Workings_1!K22,FIND("H",Workings_1!K22)+1, FIND("L",Workings_1!K22)-FIND("H",Workings_1!K22)-1),"Ø","0"),CHAR(32),""))</f>
        <v>94</v>
      </c>
      <c r="M24" s="1">
        <f>VALUE(SUBSTITUTE(SUBSTITUTE(MID(Workings_1!L22,FIND("H",Workings_1!L22)+1, FIND("L",Workings_1!L22)-FIND("H",Workings_1!L22)-1),"Ø","0"),CHAR(32),""))</f>
        <v>81</v>
      </c>
      <c r="N24" s="1">
        <f>VALUE(SUBSTITUTE(SUBSTITUTE(MID(Workings_1!M22,FIND("H",Workings_1!M22)+1, FIND("L",Workings_1!M22)-FIND("H",Workings_1!M22)-1),"Ø","0"),CHAR(32),""))</f>
        <v>66</v>
      </c>
      <c r="O24" s="1">
        <f>VALUE(SUBSTITUTE(SUBSTITUTE(MID(Workings_1!N22,FIND("H",Workings_1!N22)+1, FIND("L",Workings_1!N22)-FIND("H",Workings_1!N22)-1),"Ø","0"),CHAR(32),""))</f>
        <v>57</v>
      </c>
    </row>
    <row r="25" spans="2:15" x14ac:dyDescent="0.25">
      <c r="B25" s="7" t="str">
        <v>Los Angeles</v>
      </c>
      <c r="C25" s="1" t="str">
        <f>INDEX(State,MATCH(B25,City,0))</f>
        <v>California</v>
      </c>
      <c r="D25" s="1">
        <f>VALUE(SUBSTITUTE(SUBSTITUTE(MID(Workings_1!C23,FIND("H",Workings_1!C23)+1, FIND("L",Workings_1!C23)-FIND("H",Workings_1!C23)-1),"Ø","0"),CHAR(32),""))</f>
        <v>68</v>
      </c>
      <c r="E25" s="1">
        <f>VALUE(SUBSTITUTE(SUBSTITUTE(MID(Workings_1!D23,FIND("H",Workings_1!D23)+1, FIND("L",Workings_1!D23)-FIND("H",Workings_1!D23)-1),"Ø","0"),CHAR(32),""))</f>
        <v>69</v>
      </c>
      <c r="F25" s="1">
        <f>VALUE(SUBSTITUTE(SUBSTITUTE(MID(Workings_1!E23,FIND("H",Workings_1!E23)+1, FIND("L",Workings_1!E23)-FIND("H",Workings_1!E23)-1),"Ø","0"),CHAR(32),""))</f>
        <v>70</v>
      </c>
      <c r="G25" s="1">
        <f>VALUE(SUBSTITUTE(SUBSTITUTE(MID(Workings_1!F23,FIND("H",Workings_1!F23)+1, FIND("L",Workings_1!F23)-FIND("H",Workings_1!F23)-1),"Ø","0"),CHAR(32),""))</f>
        <v>73</v>
      </c>
      <c r="H25" s="1">
        <f>VALUE(SUBSTITUTE(SUBSTITUTE(MID(Workings_1!G23,FIND("H",Workings_1!G23)+1, FIND("L",Workings_1!G23)-FIND("H",Workings_1!G23)-1),"Ø","0"),CHAR(32),""))</f>
        <v>75</v>
      </c>
      <c r="I25" s="1">
        <f>VALUE(SUBSTITUTE(SUBSTITUTE(MID(Workings_1!H23,FIND("H",Workings_1!H23)+1, FIND("L",Workings_1!H23)-FIND("H",Workings_1!H23)-1),"Ø","0"),CHAR(32),""))</f>
        <v>78</v>
      </c>
      <c r="J25" s="1">
        <f>VALUE(SUBSTITUTE(SUBSTITUTE(MID(Workings_1!I23,FIND("H",Workings_1!I23)+1, FIND("L",Workings_1!I23)-FIND("H",Workings_1!I23)-1),"Ø","0"),CHAR(32),""))</f>
        <v>83</v>
      </c>
      <c r="K25" s="1">
        <f>VALUE(SUBSTITUTE(SUBSTITUTE(MID(Workings_1!J23,FIND("H",Workings_1!J23)+1, FIND("L",Workings_1!J23)-FIND("H",Workings_1!J23)-1),"Ø","0"),CHAR(32),""))</f>
        <v>84</v>
      </c>
      <c r="L25" s="1">
        <f>VALUE(SUBSTITUTE(SUBSTITUTE(MID(Workings_1!K23,FIND("H",Workings_1!K23)+1, FIND("L",Workings_1!K23)-FIND("H",Workings_1!K23)-1),"Ø","0"),CHAR(32),""))</f>
        <v>83</v>
      </c>
      <c r="M25" s="1">
        <f>VALUE(SUBSTITUTE(SUBSTITUTE(MID(Workings_1!L23,FIND("H",Workings_1!L23)+1, FIND("L",Workings_1!L23)-FIND("H",Workings_1!L23)-1),"Ø","0"),CHAR(32),""))</f>
        <v>79</v>
      </c>
      <c r="N25" s="1">
        <f>VALUE(SUBSTITUTE(SUBSTITUTE(MID(Workings_1!M23,FIND("H",Workings_1!M23)+1, FIND("L",Workings_1!M23)-FIND("H",Workings_1!M23)-1),"Ø","0"),CHAR(32),""))</f>
        <v>73</v>
      </c>
      <c r="O25" s="1">
        <f>VALUE(SUBSTITUTE(SUBSTITUTE(MID(Workings_1!N23,FIND("H",Workings_1!N23)+1, FIND("L",Workings_1!N23)-FIND("H",Workings_1!N23)-1),"Ø","0"),CHAR(32),""))</f>
        <v>68</v>
      </c>
    </row>
    <row r="26" spans="2:15" x14ac:dyDescent="0.25">
      <c r="B26" s="7" t="str">
        <v>Louisville</v>
      </c>
      <c r="C26" s="1" t="str">
        <f>INDEX(State,MATCH(B26,City,0))</f>
        <v>Kentucky</v>
      </c>
      <c r="D26" s="1">
        <f>VALUE(SUBSTITUTE(SUBSTITUTE(MID(Workings_1!C24,FIND("H",Workings_1!C24)+1, FIND("L",Workings_1!C24)-FIND("H",Workings_1!C24)-1),"Ø","0"),CHAR(32),""))</f>
        <v>43</v>
      </c>
      <c r="E26" s="1">
        <f>VALUE(SUBSTITUTE(SUBSTITUTE(MID(Workings_1!D24,FIND("H",Workings_1!D24)+1, FIND("L",Workings_1!D24)-FIND("H",Workings_1!D24)-1),"Ø","0"),CHAR(32),""))</f>
        <v>48</v>
      </c>
      <c r="F26" s="1">
        <f>VALUE(SUBSTITUTE(SUBSTITUTE(MID(Workings_1!E24,FIND("H",Workings_1!E24)+1, FIND("L",Workings_1!E24)-FIND("H",Workings_1!E24)-1),"Ø","0"),CHAR(32),""))</f>
        <v>58</v>
      </c>
      <c r="G26" s="1">
        <f>VALUE(SUBSTITUTE(SUBSTITUTE(MID(Workings_1!F24,FIND("H",Workings_1!F24)+1, FIND("L",Workings_1!F24)-FIND("H",Workings_1!F24)-1),"Ø","0"),CHAR(32),""))</f>
        <v>69</v>
      </c>
      <c r="H26" s="1">
        <f>VALUE(SUBSTITUTE(SUBSTITUTE(MID(Workings_1!G24,FIND("H",Workings_1!G24)+1, FIND("L",Workings_1!G24)-FIND("H",Workings_1!G24)-1),"Ø","0"),CHAR(32),""))</f>
        <v>77</v>
      </c>
      <c r="I26" s="1">
        <f>VALUE(SUBSTITUTE(SUBSTITUTE(MID(Workings_1!H24,FIND("H",Workings_1!H24)+1, FIND("L",Workings_1!H24)-FIND("H",Workings_1!H24)-1),"Ø","0"),CHAR(32),""))</f>
        <v>85</v>
      </c>
      <c r="J26" s="1">
        <f>VALUE(SUBSTITUTE(SUBSTITUTE(MID(Workings_1!I24,FIND("H",Workings_1!I24)+1, FIND("L",Workings_1!I24)-FIND("H",Workings_1!I24)-1),"Ø","0"),CHAR(32),""))</f>
        <v>89</v>
      </c>
      <c r="K26" s="1">
        <f>VALUE(SUBSTITUTE(SUBSTITUTE(MID(Workings_1!J24,FIND("H",Workings_1!J24)+1, FIND("L",Workings_1!J24)-FIND("H",Workings_1!J24)-1),"Ø","0"),CHAR(32),""))</f>
        <v>88</v>
      </c>
      <c r="L26" s="1">
        <f>VALUE(SUBSTITUTE(SUBSTITUTE(MID(Workings_1!K24,FIND("H",Workings_1!K24)+1, FIND("L",Workings_1!K24)-FIND("H",Workings_1!K24)-1),"Ø","0"),CHAR(32),""))</f>
        <v>82</v>
      </c>
      <c r="M26" s="1">
        <f>VALUE(SUBSTITUTE(SUBSTITUTE(MID(Workings_1!L24,FIND("H",Workings_1!L24)+1, FIND("L",Workings_1!L24)-FIND("H",Workings_1!L24)-1),"Ø","0"),CHAR(32),""))</f>
        <v>70</v>
      </c>
      <c r="N26" s="1">
        <f>VALUE(SUBSTITUTE(SUBSTITUTE(MID(Workings_1!M24,FIND("H",Workings_1!M24)+1, FIND("L",Workings_1!M24)-FIND("H",Workings_1!M24)-1),"Ø","0"),CHAR(32),""))</f>
        <v>58</v>
      </c>
      <c r="O26" s="1">
        <f>VALUE(SUBSTITUTE(SUBSTITUTE(MID(Workings_1!N24,FIND("H",Workings_1!N24)+1, FIND("L",Workings_1!N24)-FIND("H",Workings_1!N24)-1),"Ø","0"),CHAR(32),""))</f>
        <v>46</v>
      </c>
    </row>
    <row r="27" spans="2:15" x14ac:dyDescent="0.25">
      <c r="B27" s="7" t="str">
        <v>Memphis</v>
      </c>
      <c r="C27" s="1" t="str">
        <f>INDEX(State,MATCH(B27,City,0))</f>
        <v>Tennessee</v>
      </c>
      <c r="D27" s="1">
        <f>VALUE(SUBSTITUTE(SUBSTITUTE(MID(Workings_1!C25,FIND("H",Workings_1!C25)+1, FIND("L",Workings_1!C25)-FIND("H",Workings_1!C25)-1),"Ø","0"),CHAR(32),""))</f>
        <v>50</v>
      </c>
      <c r="E27" s="1">
        <f>VALUE(SUBSTITUTE(SUBSTITUTE(MID(Workings_1!D25,FIND("H",Workings_1!D25)+1, FIND("L",Workings_1!D25)-FIND("H",Workings_1!D25)-1),"Ø","0"),CHAR(32),""))</f>
        <v>55</v>
      </c>
      <c r="F27" s="1">
        <f>VALUE(SUBSTITUTE(SUBSTITUTE(MID(Workings_1!E25,FIND("H",Workings_1!E25)+1, FIND("L",Workings_1!E25)-FIND("H",Workings_1!E25)-1),"Ø","0"),CHAR(32),""))</f>
        <v>64</v>
      </c>
      <c r="G27" s="1">
        <f>VALUE(SUBSTITUTE(SUBSTITUTE(MID(Workings_1!F25,FIND("H",Workings_1!F25)+1, FIND("L",Workings_1!F25)-FIND("H",Workings_1!F25)-1),"Ø","0"),CHAR(32),""))</f>
        <v>73</v>
      </c>
      <c r="H27" s="1">
        <f>VALUE(SUBSTITUTE(SUBSTITUTE(MID(Workings_1!G25,FIND("H",Workings_1!G25)+1, FIND("L",Workings_1!G25)-FIND("H",Workings_1!G25)-1),"Ø","0"),CHAR(32),""))</f>
        <v>81</v>
      </c>
      <c r="I27" s="1">
        <f>VALUE(SUBSTITUTE(SUBSTITUTE(MID(Workings_1!H25,FIND("H",Workings_1!H25)+1, FIND("L",Workings_1!H25)-FIND("H",Workings_1!H25)-1),"Ø","0"),CHAR(32),""))</f>
        <v>89</v>
      </c>
      <c r="J27" s="1">
        <f>VALUE(SUBSTITUTE(SUBSTITUTE(MID(Workings_1!I25,FIND("H",Workings_1!I25)+1, FIND("L",Workings_1!I25)-FIND("H",Workings_1!I25)-1),"Ø","0"),CHAR(32),""))</f>
        <v>92</v>
      </c>
      <c r="K27" s="1">
        <f>VALUE(SUBSTITUTE(SUBSTITUTE(MID(Workings_1!J25,FIND("H",Workings_1!J25)+1, FIND("L",Workings_1!J25)-FIND("H",Workings_1!J25)-1),"Ø","0"),CHAR(32),""))</f>
        <v>91</v>
      </c>
      <c r="L27" s="1">
        <f>VALUE(SUBSTITUTE(SUBSTITUTE(MID(Workings_1!K25,FIND("H",Workings_1!K25)+1, FIND("L",Workings_1!K25)-FIND("H",Workings_1!K25)-1),"Ø","0"),CHAR(32),""))</f>
        <v>85</v>
      </c>
      <c r="M27" s="1">
        <f>VALUE(SUBSTITUTE(SUBSTITUTE(MID(Workings_1!L25,FIND("H",Workings_1!L25)+1, FIND("L",Workings_1!L25)-FIND("H",Workings_1!L25)-1),"Ø","0"),CHAR(32),""))</f>
        <v>74</v>
      </c>
      <c r="N27" s="1">
        <f>VALUE(SUBSTITUTE(SUBSTITUTE(MID(Workings_1!M25,FIND("H",Workings_1!M25)+1, FIND("L",Workings_1!M25)-FIND("H",Workings_1!M25)-1),"Ø","0"),CHAR(32),""))</f>
        <v>63</v>
      </c>
      <c r="O27" s="1">
        <f>VALUE(SUBSTITUTE(SUBSTITUTE(MID(Workings_1!N25,FIND("H",Workings_1!N25)+1, FIND("L",Workings_1!N25)-FIND("H",Workings_1!N25)-1),"Ø","0"),CHAR(32),""))</f>
        <v>52</v>
      </c>
    </row>
    <row r="28" spans="2:15" x14ac:dyDescent="0.25">
      <c r="B28" s="7" t="str">
        <v>Miami</v>
      </c>
      <c r="C28" s="1" t="str">
        <f>INDEX(State,MATCH(B28,City,0))</f>
        <v>Florida</v>
      </c>
      <c r="D28" s="1">
        <f>VALUE(SUBSTITUTE(SUBSTITUTE(MID(Workings_1!C26,FIND("H",Workings_1!C26)+1, FIND("L",Workings_1!C26)-FIND("H",Workings_1!C26)-1),"Ø","0"),CHAR(32),""))</f>
        <v>76</v>
      </c>
      <c r="E28" s="1">
        <f>VALUE(SUBSTITUTE(SUBSTITUTE(MID(Workings_1!D26,FIND("H",Workings_1!D26)+1, FIND("L",Workings_1!D26)-FIND("H",Workings_1!D26)-1),"Ø","0"),CHAR(32),""))</f>
        <v>78</v>
      </c>
      <c r="F28" s="1">
        <f>VALUE(SUBSTITUTE(SUBSTITUTE(MID(Workings_1!E26,FIND("H",Workings_1!E26)+1, FIND("L",Workings_1!E26)-FIND("H",Workings_1!E26)-1),"Ø","0"),CHAR(32),""))</f>
        <v>80</v>
      </c>
      <c r="G28" s="1">
        <f>VALUE(SUBSTITUTE(SUBSTITUTE(MID(Workings_1!F26,FIND("H",Workings_1!F26)+1, FIND("L",Workings_1!F26)-FIND("H",Workings_1!F26)-1),"Ø","0"),CHAR(32),""))</f>
        <v>83</v>
      </c>
      <c r="H28" s="1">
        <f>VALUE(SUBSTITUTE(SUBSTITUTE(MID(Workings_1!G26,FIND("H",Workings_1!G26)+1, FIND("L",Workings_1!G26)-FIND("H",Workings_1!G26)-1),"Ø","0"),CHAR(32),""))</f>
        <v>87</v>
      </c>
      <c r="I28" s="1">
        <f>VALUE(SUBSTITUTE(SUBSTITUTE(MID(Workings_1!H26,FIND("H",Workings_1!H26)+1, FIND("L",Workings_1!H26)-FIND("H",Workings_1!H26)-1),"Ø","0"),CHAR(32),""))</f>
        <v>90</v>
      </c>
      <c r="J28" s="1">
        <f>VALUE(SUBSTITUTE(SUBSTITUTE(MID(Workings_1!I26,FIND("H",Workings_1!I26)+1, FIND("L",Workings_1!I26)-FIND("H",Workings_1!I26)-1),"Ø","0"),CHAR(32),""))</f>
        <v>91</v>
      </c>
      <c r="K28" s="1">
        <f>VALUE(SUBSTITUTE(SUBSTITUTE(MID(Workings_1!J26,FIND("H",Workings_1!J26)+1, FIND("L",Workings_1!J26)-FIND("H",Workings_1!J26)-1),"Ø","0"),CHAR(32),""))</f>
        <v>91</v>
      </c>
      <c r="L28" s="1">
        <f>VALUE(SUBSTITUTE(SUBSTITUTE(MID(Workings_1!K26,FIND("H",Workings_1!K26)+1, FIND("L",Workings_1!K26)-FIND("H",Workings_1!K26)-1),"Ø","0"),CHAR(32),""))</f>
        <v>89</v>
      </c>
      <c r="M28" s="1">
        <f>VALUE(SUBSTITUTE(SUBSTITUTE(MID(Workings_1!L26,FIND("H",Workings_1!L26)+1, FIND("L",Workings_1!L26)-FIND("H",Workings_1!L26)-1),"Ø","0"),CHAR(32),""))</f>
        <v>86</v>
      </c>
      <c r="N28" s="1">
        <f>VALUE(SUBSTITUTE(SUBSTITUTE(MID(Workings_1!M26,FIND("H",Workings_1!M26)+1, FIND("L",Workings_1!M26)-FIND("H",Workings_1!M26)-1),"Ø","0"),CHAR(32),""))</f>
        <v>82</v>
      </c>
      <c r="O28" s="1">
        <f>VALUE(SUBSTITUTE(SUBSTITUTE(MID(Workings_1!N26,FIND("H",Workings_1!N26)+1, FIND("L",Workings_1!N26)-FIND("H",Workings_1!N26)-1),"Ø","0"),CHAR(32),""))</f>
        <v>78</v>
      </c>
    </row>
    <row r="29" spans="2:15" x14ac:dyDescent="0.25">
      <c r="B29" s="7" t="str">
        <v>Milwaukee</v>
      </c>
      <c r="C29" s="1" t="str">
        <f>INDEX(State,MATCH(B29,City,0))</f>
        <v>Wisconsin</v>
      </c>
      <c r="D29" s="1">
        <f>VALUE(SUBSTITUTE(SUBSTITUTE(MID(Workings_1!C27,FIND("H",Workings_1!C27)+1, FIND("L",Workings_1!C27)-FIND("H",Workings_1!C27)-1),"Ø","0"),CHAR(32),""))</f>
        <v>29</v>
      </c>
      <c r="E29" s="1">
        <f>VALUE(SUBSTITUTE(SUBSTITUTE(MID(Workings_1!D27,FIND("H",Workings_1!D27)+1, FIND("L",Workings_1!D27)-FIND("H",Workings_1!D27)-1),"Ø","0"),CHAR(32),""))</f>
        <v>33</v>
      </c>
      <c r="F29" s="1">
        <f>VALUE(SUBSTITUTE(SUBSTITUTE(MID(Workings_1!E27,FIND("H",Workings_1!E27)+1, FIND("L",Workings_1!E27)-FIND("H",Workings_1!E27)-1),"Ø","0"),CHAR(32),""))</f>
        <v>42</v>
      </c>
      <c r="G29" s="1">
        <f>VALUE(SUBSTITUTE(SUBSTITUTE(MID(Workings_1!F27,FIND("H",Workings_1!F27)+1, FIND("L",Workings_1!F27)-FIND("H",Workings_1!F27)-1),"Ø","0"),CHAR(32),""))</f>
        <v>54</v>
      </c>
      <c r="H29" s="1">
        <f>VALUE(SUBSTITUTE(SUBSTITUTE(MID(Workings_1!G27,FIND("H",Workings_1!G27)+1, FIND("L",Workings_1!G27)-FIND("H",Workings_1!G27)-1),"Ø","0"),CHAR(32),""))</f>
        <v>65</v>
      </c>
      <c r="I29" s="1">
        <f>VALUE(SUBSTITUTE(SUBSTITUTE(MID(Workings_1!H27,FIND("H",Workings_1!H27)+1, FIND("L",Workings_1!H27)-FIND("H",Workings_1!H27)-1),"Ø","0"),CHAR(32),""))</f>
        <v>75</v>
      </c>
      <c r="J29" s="1">
        <f>VALUE(SUBSTITUTE(SUBSTITUTE(MID(Workings_1!I27,FIND("H",Workings_1!I27)+1, FIND("L",Workings_1!I27)-FIND("H",Workings_1!I27)-1),"Ø","0"),CHAR(32),""))</f>
        <v>80</v>
      </c>
      <c r="K29" s="1">
        <f>VALUE(SUBSTITUTE(SUBSTITUTE(MID(Workings_1!J27,FIND("H",Workings_1!J27)+1, FIND("L",Workings_1!J27)-FIND("H",Workings_1!J27)-1),"Ø","0"),CHAR(32),""))</f>
        <v>79</v>
      </c>
      <c r="L29" s="1">
        <f>VALUE(SUBSTITUTE(SUBSTITUTE(MID(Workings_1!K27,FIND("H",Workings_1!K27)+1, FIND("L",Workings_1!K27)-FIND("H",Workings_1!K27)-1),"Ø","0"),CHAR(32),""))</f>
        <v>71</v>
      </c>
      <c r="M29" s="1">
        <f>VALUE(SUBSTITUTE(SUBSTITUTE(MID(Workings_1!L27,FIND("H",Workings_1!L27)+1, FIND("L",Workings_1!L27)-FIND("H",Workings_1!L27)-1),"Ø","0"),CHAR(32),""))</f>
        <v>59</v>
      </c>
      <c r="N29" s="1">
        <f>VALUE(SUBSTITUTE(SUBSTITUTE(MID(Workings_1!M27,FIND("H",Workings_1!M27)+1, FIND("L",Workings_1!M27)-FIND("H",Workings_1!M27)-1),"Ø","0"),CHAR(32),""))</f>
        <v>46</v>
      </c>
      <c r="O29" s="1">
        <f>VALUE(SUBSTITUTE(SUBSTITUTE(MID(Workings_1!N27,FIND("H",Workings_1!N27)+1, FIND("L",Workings_1!N27)-FIND("H",Workings_1!N27)-1),"Ø","0"),CHAR(32),""))</f>
        <v>33</v>
      </c>
    </row>
    <row r="30" spans="2:15" x14ac:dyDescent="0.25">
      <c r="B30" s="7" t="str">
        <v>Minneapolis</v>
      </c>
      <c r="C30" s="1" t="str">
        <f>INDEX(State,MATCH(B30,City,0))</f>
        <v>Minnesota</v>
      </c>
      <c r="D30" s="1">
        <f>VALUE(SUBSTITUTE(SUBSTITUTE(MID(Workings_1!C28,FIND("H",Workings_1!C28)+1, FIND("L",Workings_1!C28)-FIND("H",Workings_1!C28)-1),"Ø","0"),CHAR(32),""))</f>
        <v>24</v>
      </c>
      <c r="E30" s="1">
        <f>VALUE(SUBSTITUTE(SUBSTITUTE(MID(Workings_1!D28,FIND("H",Workings_1!D28)+1, FIND("L",Workings_1!D28)-FIND("H",Workings_1!D28)-1),"Ø","0"),CHAR(32),""))</f>
        <v>29</v>
      </c>
      <c r="F30" s="1">
        <f>VALUE(SUBSTITUTE(SUBSTITUTE(MID(Workings_1!E28,FIND("H",Workings_1!E28)+1, FIND("L",Workings_1!E28)-FIND("H",Workings_1!E28)-1),"Ø","0"),CHAR(32),""))</f>
        <v>41</v>
      </c>
      <c r="G30" s="1">
        <f>VALUE(SUBSTITUTE(SUBSTITUTE(MID(Workings_1!F28,FIND("H",Workings_1!F28)+1, FIND("L",Workings_1!F28)-FIND("H",Workings_1!F28)-1),"Ø","0"),CHAR(32),""))</f>
        <v>58</v>
      </c>
      <c r="H30" s="1">
        <f>VALUE(SUBSTITUTE(SUBSTITUTE(MID(Workings_1!G28,FIND("H",Workings_1!G28)+1, FIND("L",Workings_1!G28)-FIND("H",Workings_1!G28)-1),"Ø","0"),CHAR(32),""))</f>
        <v>69</v>
      </c>
      <c r="I30" s="1">
        <f>VALUE(SUBSTITUTE(SUBSTITUTE(MID(Workings_1!H28,FIND("H",Workings_1!H28)+1, FIND("L",Workings_1!H28)-FIND("H",Workings_1!H28)-1),"Ø","0"),CHAR(32),""))</f>
        <v>79</v>
      </c>
      <c r="J30" s="1">
        <f>VALUE(SUBSTITUTE(SUBSTITUTE(MID(Workings_1!I28,FIND("H",Workings_1!I28)+1, FIND("L",Workings_1!I28)-FIND("H",Workings_1!I28)-1),"Ø","0"),CHAR(32),""))</f>
        <v>83</v>
      </c>
      <c r="K30" s="1">
        <f>VALUE(SUBSTITUTE(SUBSTITUTE(MID(Workings_1!J28,FIND("H",Workings_1!J28)+1, FIND("L",Workings_1!J28)-FIND("H",Workings_1!J28)-1),"Ø","0"),CHAR(32),""))</f>
        <v>81</v>
      </c>
      <c r="L30" s="1">
        <f>VALUE(SUBSTITUTE(SUBSTITUTE(MID(Workings_1!K28,FIND("H",Workings_1!K28)+1, FIND("L",Workings_1!K28)-FIND("H",Workings_1!K28)-1),"Ø","0"),CHAR(32),""))</f>
        <v>72</v>
      </c>
      <c r="M30" s="1">
        <f>VALUE(SUBSTITUTE(SUBSTITUTE(MID(Workings_1!L28,FIND("H",Workings_1!L28)+1, FIND("L",Workings_1!L28)-FIND("H",Workings_1!L28)-1),"Ø","0"),CHAR(32),""))</f>
        <v>58</v>
      </c>
      <c r="N30" s="1">
        <f>VALUE(SUBSTITUTE(SUBSTITUTE(MID(Workings_1!M28,FIND("H",Workings_1!M28)+1, FIND("L",Workings_1!M28)-FIND("H",Workings_1!M28)-1),"Ø","0"),CHAR(32),""))</f>
        <v>41</v>
      </c>
      <c r="O30" s="1">
        <f>VALUE(SUBSTITUTE(SUBSTITUTE(MID(Workings_1!N28,FIND("H",Workings_1!N28)+1, FIND("L",Workings_1!N28)-FIND("H",Workings_1!N28)-1),"Ø","0"),CHAR(32),""))</f>
        <v>27</v>
      </c>
    </row>
    <row r="31" spans="2:15" x14ac:dyDescent="0.25">
      <c r="B31" s="7" t="str">
        <v>Nashville</v>
      </c>
      <c r="C31" s="1" t="str">
        <f>INDEX(State,MATCH(B31,City,0))</f>
        <v>Tennessee</v>
      </c>
      <c r="D31" s="1">
        <f>VALUE(SUBSTITUTE(SUBSTITUTE(MID(Workings_1!C29,FIND("H",Workings_1!C29)+1, FIND("L",Workings_1!C29)-FIND("H",Workings_1!C29)-1),"Ø","0"),CHAR(32),""))</f>
        <v>47</v>
      </c>
      <c r="E31" s="1">
        <f>VALUE(SUBSTITUTE(SUBSTITUTE(MID(Workings_1!D29,FIND("H",Workings_1!D29)+1, FIND("L",Workings_1!D29)-FIND("H",Workings_1!D29)-1),"Ø","0"),CHAR(32),""))</f>
        <v>52</v>
      </c>
      <c r="F31" s="1">
        <f>VALUE(SUBSTITUTE(SUBSTITUTE(MID(Workings_1!E29,FIND("H",Workings_1!E29)+1, FIND("L",Workings_1!E29)-FIND("H",Workings_1!E29)-1),"Ø","0"),CHAR(32),""))</f>
        <v>61</v>
      </c>
      <c r="G31" s="1">
        <f>VALUE(SUBSTITUTE(SUBSTITUTE(MID(Workings_1!F29,FIND("H",Workings_1!F29)+1, FIND("L",Workings_1!F29)-FIND("H",Workings_1!F29)-1),"Ø","0"),CHAR(32),""))</f>
        <v>71</v>
      </c>
      <c r="H31" s="1">
        <f>VALUE(SUBSTITUTE(SUBSTITUTE(MID(Workings_1!G29,FIND("H",Workings_1!G29)+1, FIND("L",Workings_1!G29)-FIND("H",Workings_1!G29)-1),"Ø","0"),CHAR(32),""))</f>
        <v>78</v>
      </c>
      <c r="I31" s="1">
        <f>VALUE(SUBSTITUTE(SUBSTITUTE(MID(Workings_1!H29,FIND("H",Workings_1!H29)+1, FIND("L",Workings_1!H29)-FIND("H",Workings_1!H29)-1),"Ø","0"),CHAR(32),""))</f>
        <v>86</v>
      </c>
      <c r="J31" s="1">
        <f>VALUE(SUBSTITUTE(SUBSTITUTE(MID(Workings_1!I29,FIND("H",Workings_1!I29)+1, FIND("L",Workings_1!I29)-FIND("H",Workings_1!I29)-1),"Ø","0"),CHAR(32),""))</f>
        <v>89</v>
      </c>
      <c r="K31" s="1">
        <f>VALUE(SUBSTITUTE(SUBSTITUTE(MID(Workings_1!J29,FIND("H",Workings_1!J29)+1, FIND("L",Workings_1!J29)-FIND("H",Workings_1!J29)-1),"Ø","0"),CHAR(32),""))</f>
        <v>89</v>
      </c>
      <c r="L31" s="1">
        <f>VALUE(SUBSTITUTE(SUBSTITUTE(MID(Workings_1!K29,FIND("H",Workings_1!K29)+1, FIND("L",Workings_1!K29)-FIND("H",Workings_1!K29)-1),"Ø","0"),CHAR(32),""))</f>
        <v>82</v>
      </c>
      <c r="M31" s="1">
        <f>VALUE(SUBSTITUTE(SUBSTITUTE(MID(Workings_1!L29,FIND("H",Workings_1!L29)+1, FIND("L",Workings_1!L29)-FIND("H",Workings_1!L29)-1),"Ø","0"),CHAR(32),""))</f>
        <v>72</v>
      </c>
      <c r="N31" s="1">
        <f>VALUE(SUBSTITUTE(SUBSTITUTE(MID(Workings_1!M29,FIND("H",Workings_1!M29)+1, FIND("L",Workings_1!M29)-FIND("H",Workings_1!M29)-1),"Ø","0"),CHAR(32),""))</f>
        <v>60</v>
      </c>
      <c r="O31" s="1">
        <f>VALUE(SUBSTITUTE(SUBSTITUTE(MID(Workings_1!N29,FIND("H",Workings_1!N29)+1, FIND("L",Workings_1!N29)-FIND("H",Workings_1!N29)-1),"Ø","0"),CHAR(32),""))</f>
        <v>50</v>
      </c>
    </row>
    <row r="32" spans="2:15" x14ac:dyDescent="0.25">
      <c r="B32" s="7" t="str">
        <v>New Orleans</v>
      </c>
      <c r="C32" s="1" t="str">
        <f>INDEX(State,MATCH(B32,City,0))</f>
        <v>Louisiana</v>
      </c>
      <c r="D32" s="1">
        <f>VALUE(SUBSTITUTE(SUBSTITUTE(MID(Workings_1!C30,FIND("H",Workings_1!C30)+1, FIND("L",Workings_1!C30)-FIND("H",Workings_1!C30)-1),"Ø","0"),CHAR(32),""))</f>
        <v>62</v>
      </c>
      <c r="E32" s="1">
        <f>VALUE(SUBSTITUTE(SUBSTITUTE(MID(Workings_1!D30,FIND("H",Workings_1!D30)+1, FIND("L",Workings_1!D30)-FIND("H",Workings_1!D30)-1),"Ø","0"),CHAR(32),""))</f>
        <v>65</v>
      </c>
      <c r="F32" s="1">
        <f>VALUE(SUBSTITUTE(SUBSTITUTE(MID(Workings_1!E30,FIND("H",Workings_1!E30)+1, FIND("L",Workings_1!E30)-FIND("H",Workings_1!E30)-1),"Ø","0"),CHAR(32),""))</f>
        <v>72</v>
      </c>
      <c r="G32" s="1">
        <f>VALUE(SUBSTITUTE(SUBSTITUTE(MID(Workings_1!F30,FIND("H",Workings_1!F30)+1, FIND("L",Workings_1!F30)-FIND("H",Workings_1!F30)-1),"Ø","0"),CHAR(32),""))</f>
        <v>78</v>
      </c>
      <c r="H32" s="1">
        <f>VALUE(SUBSTITUTE(SUBSTITUTE(MID(Workings_1!G30,FIND("H",Workings_1!G30)+1, FIND("L",Workings_1!G30)-FIND("H",Workings_1!G30)-1),"Ø","0"),CHAR(32),""))</f>
        <v>85</v>
      </c>
      <c r="I32" s="1">
        <f>VALUE(SUBSTITUTE(SUBSTITUTE(MID(Workings_1!H30,FIND("H",Workings_1!H30)+1, FIND("L",Workings_1!H30)-FIND("H",Workings_1!H30)-1),"Ø","0"),CHAR(32),""))</f>
        <v>90</v>
      </c>
      <c r="J32" s="1">
        <f>VALUE(SUBSTITUTE(SUBSTITUTE(MID(Workings_1!I30,FIND("H",Workings_1!I30)+1, FIND("L",Workings_1!I30)-FIND("H",Workings_1!I30)-1),"Ø","0"),CHAR(32),""))</f>
        <v>91</v>
      </c>
      <c r="K32" s="1">
        <f>VALUE(SUBSTITUTE(SUBSTITUTE(MID(Workings_1!J30,FIND("H",Workings_1!J30)+1, FIND("L",Workings_1!J30)-FIND("H",Workings_1!J30)-1),"Ø","0"),CHAR(32),""))</f>
        <v>91</v>
      </c>
      <c r="L32" s="1">
        <f>VALUE(SUBSTITUTE(SUBSTITUTE(MID(Workings_1!K30,FIND("H",Workings_1!K30)+1, FIND("L",Workings_1!K30)-FIND("H",Workings_1!K30)-1),"Ø","0"),CHAR(32),""))</f>
        <v>88</v>
      </c>
      <c r="M32" s="1">
        <f>VALUE(SUBSTITUTE(SUBSTITUTE(MID(Workings_1!L30,FIND("H",Workings_1!L30)+1, FIND("L",Workings_1!L30)-FIND("H",Workings_1!L30)-1),"Ø","0"),CHAR(32),""))</f>
        <v>80</v>
      </c>
      <c r="N32" s="1">
        <f>VALUE(SUBSTITUTE(SUBSTITUTE(MID(Workings_1!M30,FIND("H",Workings_1!M30)+1, FIND("L",Workings_1!M30)-FIND("H",Workings_1!M30)-1),"Ø","0"),CHAR(32),""))</f>
        <v>72</v>
      </c>
      <c r="O32" s="1">
        <f>VALUE(SUBSTITUTE(SUBSTITUTE(MID(Workings_1!N30,FIND("H",Workings_1!N30)+1, FIND("L",Workings_1!N30)-FIND("H",Workings_1!N30)-1),"Ø","0"),CHAR(32),""))</f>
        <v>64</v>
      </c>
    </row>
    <row r="33" spans="2:15" x14ac:dyDescent="0.25">
      <c r="B33" s="7" t="str">
        <v>New York</v>
      </c>
      <c r="C33" s="1" t="str">
        <f>INDEX(State,MATCH(B33,City,0))</f>
        <v>New York</v>
      </c>
      <c r="D33" s="1">
        <f>VALUE(SUBSTITUTE(SUBSTITUTE(MID(Workings_1!C31,FIND("H",Workings_1!C31)+1, FIND("L",Workings_1!C31)-FIND("H",Workings_1!C31)-1),"Ø","0"),CHAR(32),""))</f>
        <v>38</v>
      </c>
      <c r="E33" s="1">
        <f>VALUE(SUBSTITUTE(SUBSTITUTE(MID(Workings_1!D31,FIND("H",Workings_1!D31)+1, FIND("L",Workings_1!D31)-FIND("H",Workings_1!D31)-1),"Ø","0"),CHAR(32),""))</f>
        <v>42</v>
      </c>
      <c r="F33" s="1">
        <f>VALUE(SUBSTITUTE(SUBSTITUTE(MID(Workings_1!E31,FIND("H",Workings_1!E31)+1, FIND("L",Workings_1!E31)-FIND("H",Workings_1!E31)-1),"Ø","0"),CHAR(32),""))</f>
        <v>50</v>
      </c>
      <c r="G33" s="1">
        <f>VALUE(SUBSTITUTE(SUBSTITUTE(MID(Workings_1!F31,FIND("H",Workings_1!F31)+1, FIND("L",Workings_1!F31)-FIND("H",Workings_1!F31)-1),"Ø","0"),CHAR(32),""))</f>
        <v>61</v>
      </c>
      <c r="H33" s="1">
        <f>VALUE(SUBSTITUTE(SUBSTITUTE(MID(Workings_1!G31,FIND("H",Workings_1!G31)+1, FIND("L",Workings_1!G31)-FIND("H",Workings_1!G31)-1),"Ø","0"),CHAR(32),""))</f>
        <v>71</v>
      </c>
      <c r="I33" s="1">
        <f>VALUE(SUBSTITUTE(SUBSTITUTE(MID(Workings_1!H31,FIND("H",Workings_1!H31)+1, FIND("L",Workings_1!H31)-FIND("H",Workings_1!H31)-1),"Ø","0"),CHAR(32),""))</f>
        <v>79</v>
      </c>
      <c r="J33" s="1">
        <f>VALUE(SUBSTITUTE(SUBSTITUTE(MID(Workings_1!I31,FIND("H",Workings_1!I31)+1, FIND("L",Workings_1!I31)-FIND("H",Workings_1!I31)-1),"Ø","0"),CHAR(32),""))</f>
        <v>84</v>
      </c>
      <c r="K33" s="1">
        <f>VALUE(SUBSTITUTE(SUBSTITUTE(MID(Workings_1!J31,FIND("H",Workings_1!J31)+1, FIND("L",Workings_1!J31)-FIND("H",Workings_1!J31)-1),"Ø","0"),CHAR(32),""))</f>
        <v>83</v>
      </c>
      <c r="L33" s="1">
        <f>VALUE(SUBSTITUTE(SUBSTITUTE(MID(Workings_1!K31,FIND("H",Workings_1!K31)+1, FIND("L",Workings_1!K31)-FIND("H",Workings_1!K31)-1),"Ø","0"),CHAR(32),""))</f>
        <v>75</v>
      </c>
      <c r="M33" s="1">
        <f>VALUE(SUBSTITUTE(SUBSTITUTE(MID(Workings_1!L31,FIND("H",Workings_1!L31)+1, FIND("L",Workings_1!L31)-FIND("H",Workings_1!L31)-1),"Ø","0"),CHAR(32),""))</f>
        <v>64</v>
      </c>
      <c r="N33" s="1">
        <f>VALUE(SUBSTITUTE(SUBSTITUTE(MID(Workings_1!M31,FIND("H",Workings_1!M31)+1, FIND("L",Workings_1!M31)-FIND("H",Workings_1!M31)-1),"Ø","0"),CHAR(32),""))</f>
        <v>54</v>
      </c>
      <c r="O33" s="1">
        <f>VALUE(SUBSTITUTE(SUBSTITUTE(MID(Workings_1!N31,FIND("H",Workings_1!N31)+1, FIND("L",Workings_1!N31)-FIND("H",Workings_1!N31)-1),"Ø","0"),CHAR(32),""))</f>
        <v>43</v>
      </c>
    </row>
    <row r="34" spans="2:15" x14ac:dyDescent="0.25">
      <c r="B34" s="7" t="str">
        <v>Oklahoma City</v>
      </c>
      <c r="C34" s="1" t="str">
        <f>INDEX(State,MATCH(B34,City,0))</f>
        <v>Oklahoma</v>
      </c>
      <c r="D34" s="1">
        <f>VALUE(SUBSTITUTE(SUBSTITUTE(MID(Workings_1!C32,FIND("H",Workings_1!C32)+1, FIND("L",Workings_1!C32)-FIND("H",Workings_1!C32)-1),"Ø","0"),CHAR(32),""))</f>
        <v>50</v>
      </c>
      <c r="E34" s="1">
        <f>VALUE(SUBSTITUTE(SUBSTITUTE(MID(Workings_1!D32,FIND("H",Workings_1!D32)+1, FIND("L",Workings_1!D32)-FIND("H",Workings_1!D32)-1),"Ø","0"),CHAR(32),""))</f>
        <v>55</v>
      </c>
      <c r="F34" s="1">
        <f>VALUE(SUBSTITUTE(SUBSTITUTE(MID(Workings_1!E32,FIND("H",Workings_1!E32)+1, FIND("L",Workings_1!E32)-FIND("H",Workings_1!E32)-1),"Ø","0"),CHAR(32),""))</f>
        <v>63</v>
      </c>
      <c r="G34" s="1">
        <f>VALUE(SUBSTITUTE(SUBSTITUTE(MID(Workings_1!F32,FIND("H",Workings_1!F32)+1, FIND("L",Workings_1!F32)-FIND("H",Workings_1!F32)-1),"Ø","0"),CHAR(32),""))</f>
        <v>72</v>
      </c>
      <c r="H34" s="1">
        <f>VALUE(SUBSTITUTE(SUBSTITUTE(MID(Workings_1!G32,FIND("H",Workings_1!G32)+1, FIND("L",Workings_1!G32)-FIND("H",Workings_1!G32)-1),"Ø","0"),CHAR(32),""))</f>
        <v>80</v>
      </c>
      <c r="I34" s="1">
        <f>VALUE(SUBSTITUTE(SUBSTITUTE(MID(Workings_1!H32,FIND("H",Workings_1!H32)+1, FIND("L",Workings_1!H32)-FIND("H",Workings_1!H32)-1),"Ø","0"),CHAR(32),""))</f>
        <v>88</v>
      </c>
      <c r="J34" s="1">
        <f>VALUE(SUBSTITUTE(SUBSTITUTE(MID(Workings_1!I32,FIND("H",Workings_1!I32)+1, FIND("L",Workings_1!I32)-FIND("H",Workings_1!I32)-1),"Ø","0"),CHAR(32),""))</f>
        <v>94</v>
      </c>
      <c r="K34" s="1">
        <f>VALUE(SUBSTITUTE(SUBSTITUTE(MID(Workings_1!J32,FIND("H",Workings_1!J32)+1, FIND("L",Workings_1!J32)-FIND("H",Workings_1!J32)-1),"Ø","0"),CHAR(32),""))</f>
        <v>93</v>
      </c>
      <c r="L34" s="1">
        <f>VALUE(SUBSTITUTE(SUBSTITUTE(MID(Workings_1!K32,FIND("H",Workings_1!K32)+1, FIND("L",Workings_1!K32)-FIND("H",Workings_1!K32)-1),"Ø","0"),CHAR(32),""))</f>
        <v>85</v>
      </c>
      <c r="M34" s="1">
        <f>VALUE(SUBSTITUTE(SUBSTITUTE(MID(Workings_1!L32,FIND("H",Workings_1!L32)+1, FIND("L",Workings_1!L32)-FIND("H",Workings_1!L32)-1),"Ø","0"),CHAR(32),""))</f>
        <v>73</v>
      </c>
      <c r="N34" s="1">
        <f>VALUE(SUBSTITUTE(SUBSTITUTE(MID(Workings_1!M32,FIND("H",Workings_1!M32)+1, FIND("L",Workings_1!M32)-FIND("H",Workings_1!M32)-1),"Ø","0"),CHAR(32),""))</f>
        <v>62</v>
      </c>
      <c r="O34" s="1">
        <f>VALUE(SUBSTITUTE(SUBSTITUTE(MID(Workings_1!N32,FIND("H",Workings_1!N32)+1, FIND("L",Workings_1!N32)-FIND("H",Workings_1!N32)-1),"Ø","0"),CHAR(32),""))</f>
        <v>51</v>
      </c>
    </row>
    <row r="35" spans="2:15" x14ac:dyDescent="0.25">
      <c r="B35" s="7" t="str">
        <v>Orlando</v>
      </c>
      <c r="C35" s="1" t="str">
        <f>INDEX(State,MATCH(B35,City,0))</f>
        <v>Florida</v>
      </c>
      <c r="D35" s="1">
        <f>VALUE(SUBSTITUTE(SUBSTITUTE(MID(Workings_1!C33,FIND("H",Workings_1!C33)+1, FIND("L",Workings_1!C33)-FIND("H",Workings_1!C33)-1),"Ø","0"),CHAR(32),""))</f>
        <v>71</v>
      </c>
      <c r="E35" s="1">
        <f>VALUE(SUBSTITUTE(SUBSTITUTE(MID(Workings_1!D33,FIND("H",Workings_1!D33)+1, FIND("L",Workings_1!D33)-FIND("H",Workings_1!D33)-1),"Ø","0"),CHAR(32),""))</f>
        <v>74</v>
      </c>
      <c r="F35" s="1">
        <f>VALUE(SUBSTITUTE(SUBSTITUTE(MID(Workings_1!E33,FIND("H",Workings_1!E33)+1, FIND("L",Workings_1!E33)-FIND("H",Workings_1!E33)-1),"Ø","0"),CHAR(32),""))</f>
        <v>78</v>
      </c>
      <c r="G35" s="1">
        <f>VALUE(SUBSTITUTE(SUBSTITUTE(MID(Workings_1!F33,FIND("H",Workings_1!F33)+1, FIND("L",Workings_1!F33)-FIND("H",Workings_1!F33)-1),"Ø","0"),CHAR(32),""))</f>
        <v>83</v>
      </c>
      <c r="H35" s="1">
        <f>VALUE(SUBSTITUTE(SUBSTITUTE(MID(Workings_1!G33,FIND("H",Workings_1!G33)+1, FIND("L",Workings_1!G33)-FIND("H",Workings_1!G33)-1),"Ø","0"),CHAR(32),""))</f>
        <v>88</v>
      </c>
      <c r="I35" s="1">
        <f>VALUE(SUBSTITUTE(SUBSTITUTE(MID(Workings_1!H33,FIND("H",Workings_1!H33)+1, FIND("L",Workings_1!H33)-FIND("H",Workings_1!H33)-1),"Ø","0"),CHAR(32),""))</f>
        <v>91</v>
      </c>
      <c r="J35" s="1">
        <f>VALUE(SUBSTITUTE(SUBSTITUTE(MID(Workings_1!I33,FIND("H",Workings_1!I33)+1, FIND("L",Workings_1!I33)-FIND("H",Workings_1!I33)-1),"Ø","0"),CHAR(32),""))</f>
        <v>92</v>
      </c>
      <c r="K35" s="1">
        <f>VALUE(SUBSTITUTE(SUBSTITUTE(MID(Workings_1!J33,FIND("H",Workings_1!J33)+1, FIND("L",Workings_1!J33)-FIND("H",Workings_1!J33)-1),"Ø","0"),CHAR(32),""))</f>
        <v>92</v>
      </c>
      <c r="L35" s="1">
        <f>VALUE(SUBSTITUTE(SUBSTITUTE(MID(Workings_1!K33,FIND("H",Workings_1!K33)+1, FIND("L",Workings_1!K33)-FIND("H",Workings_1!K33)-1),"Ø","0"),CHAR(32),""))</f>
        <v>90</v>
      </c>
      <c r="M35" s="1">
        <f>VALUE(SUBSTITUTE(SUBSTITUTE(MID(Workings_1!L33,FIND("H",Workings_1!L33)+1, FIND("L",Workings_1!L33)-FIND("H",Workings_1!L33)-1),"Ø","0"),CHAR(32),""))</f>
        <v>85</v>
      </c>
      <c r="N35" s="1">
        <f>VALUE(SUBSTITUTE(SUBSTITUTE(MID(Workings_1!M33,FIND("H",Workings_1!M33)+1, FIND("L",Workings_1!M33)-FIND("H",Workings_1!M33)-1),"Ø","0"),CHAR(32),""))</f>
        <v>78</v>
      </c>
      <c r="O35" s="1">
        <f>VALUE(SUBSTITUTE(SUBSTITUTE(MID(Workings_1!N33,FIND("H",Workings_1!N33)+1, FIND("L",Workings_1!N33)-FIND("H",Workings_1!N33)-1),"Ø","0"),CHAR(32),""))</f>
        <v>73</v>
      </c>
    </row>
    <row r="36" spans="2:15" x14ac:dyDescent="0.25">
      <c r="B36" s="7" t="str">
        <v>Philadelphia</v>
      </c>
      <c r="C36" s="1" t="str">
        <f>INDEX(State,MATCH(B36,City,0))</f>
        <v>Pennsylvania</v>
      </c>
      <c r="D36" s="1">
        <f>VALUE(SUBSTITUTE(SUBSTITUTE(MID(Workings_1!C34,FIND("H",Workings_1!C34)+1, FIND("L",Workings_1!C34)-FIND("H",Workings_1!C34)-1),"Ø","0"),CHAR(32),""))</f>
        <v>40</v>
      </c>
      <c r="E36" s="1">
        <f>VALUE(SUBSTITUTE(SUBSTITUTE(MID(Workings_1!D34,FIND("H",Workings_1!D34)+1, FIND("L",Workings_1!D34)-FIND("H",Workings_1!D34)-1),"Ø","0"),CHAR(32),""))</f>
        <v>44</v>
      </c>
      <c r="F36" s="1">
        <f>VALUE(SUBSTITUTE(SUBSTITUTE(MID(Workings_1!E34,FIND("H",Workings_1!E34)+1, FIND("L",Workings_1!E34)-FIND("H",Workings_1!E34)-1),"Ø","0"),CHAR(32),""))</f>
        <v>53</v>
      </c>
      <c r="G36" s="1">
        <f>VALUE(SUBSTITUTE(SUBSTITUTE(MID(Workings_1!F34,FIND("H",Workings_1!F34)+1, FIND("L",Workings_1!F34)-FIND("H",Workings_1!F34)-1),"Ø","0"),CHAR(32),""))</f>
        <v>64</v>
      </c>
      <c r="H36" s="1">
        <f>VALUE(SUBSTITUTE(SUBSTITUTE(MID(Workings_1!G34,FIND("H",Workings_1!G34)+1, FIND("L",Workings_1!G34)-FIND("H",Workings_1!G34)-1),"Ø","0"),CHAR(32),""))</f>
        <v>74</v>
      </c>
      <c r="I36" s="1">
        <f>VALUE(SUBSTITUTE(SUBSTITUTE(MID(Workings_1!H34,FIND("H",Workings_1!H34)+1, FIND("L",Workings_1!H34)-FIND("H",Workings_1!H34)-1),"Ø","0"),CHAR(32),""))</f>
        <v>83</v>
      </c>
      <c r="J36" s="1">
        <f>VALUE(SUBSTITUTE(SUBSTITUTE(MID(Workings_1!I34,FIND("H",Workings_1!I34)+1, FIND("L",Workings_1!I34)-FIND("H",Workings_1!I34)-1),"Ø","0"),CHAR(32),""))</f>
        <v>87</v>
      </c>
      <c r="K36" s="1">
        <f>VALUE(SUBSTITUTE(SUBSTITUTE(MID(Workings_1!J34,FIND("H",Workings_1!J34)+1, FIND("L",Workings_1!J34)-FIND("H",Workings_1!J34)-1),"Ø","0"),CHAR(32),""))</f>
        <v>85</v>
      </c>
      <c r="L36" s="1">
        <f>VALUE(SUBSTITUTE(SUBSTITUTE(MID(Workings_1!K34,FIND("H",Workings_1!K34)+1, FIND("L",Workings_1!K34)-FIND("H",Workings_1!K34)-1),"Ø","0"),CHAR(32),""))</f>
        <v>78</v>
      </c>
      <c r="M36" s="1">
        <f>VALUE(SUBSTITUTE(SUBSTITUTE(MID(Workings_1!L34,FIND("H",Workings_1!L34)+1, FIND("L",Workings_1!L34)-FIND("H",Workings_1!L34)-1),"Ø","0"),CHAR(32),""))</f>
        <v>67</v>
      </c>
      <c r="N36" s="1">
        <f>VALUE(SUBSTITUTE(SUBSTITUTE(MID(Workings_1!M34,FIND("H",Workings_1!M34)+1, FIND("L",Workings_1!M34)-FIND("H",Workings_1!M34)-1),"Ø","0"),CHAR(32),""))</f>
        <v>56</v>
      </c>
      <c r="O36" s="1">
        <f>VALUE(SUBSTITUTE(SUBSTITUTE(MID(Workings_1!N34,FIND("H",Workings_1!N34)+1, FIND("L",Workings_1!N34)-FIND("H",Workings_1!N34)-1),"Ø","0"),CHAR(32),""))</f>
        <v>45</v>
      </c>
    </row>
    <row r="37" spans="2:15" x14ac:dyDescent="0.25">
      <c r="B37" s="7" t="str">
        <v>Phoenix</v>
      </c>
      <c r="C37" s="1" t="str">
        <f>INDEX(State,MATCH(B37,City,0))</f>
        <v>Arizona</v>
      </c>
      <c r="D37" s="1">
        <f>VALUE(SUBSTITUTE(SUBSTITUTE(MID(Workings_1!C35,FIND("H",Workings_1!C35)+1, FIND("L",Workings_1!C35)-FIND("H",Workings_1!C35)-1),"Ø","0"),CHAR(32),""))</f>
        <v>69</v>
      </c>
      <c r="E37" s="1">
        <f>VALUE(SUBSTITUTE(SUBSTITUTE(MID(Workings_1!D35,FIND("H",Workings_1!D35)+1, FIND("L",Workings_1!D35)-FIND("H",Workings_1!D35)-1),"Ø","0"),CHAR(32),""))</f>
        <v>72</v>
      </c>
      <c r="F37" s="1">
        <f>VALUE(SUBSTITUTE(SUBSTITUTE(MID(Workings_1!E35,FIND("H",Workings_1!E35)+1, FIND("L",Workings_1!E35)-FIND("H",Workings_1!E35)-1),"Ø","0"),CHAR(32),""))</f>
        <v>78</v>
      </c>
      <c r="G37" s="1">
        <f>VALUE(SUBSTITUTE(SUBSTITUTE(MID(Workings_1!F35,FIND("H",Workings_1!F35)+1, FIND("L",Workings_1!F35)-FIND("H",Workings_1!F35)-1),"Ø","0"),CHAR(32),""))</f>
        <v>86</v>
      </c>
      <c r="H37" s="1">
        <f>VALUE(SUBSTITUTE(SUBSTITUTE(MID(Workings_1!G35,FIND("H",Workings_1!G35)+1, FIND("L",Workings_1!G35)-FIND("H",Workings_1!G35)-1),"Ø","0"),CHAR(32),""))</f>
        <v>95</v>
      </c>
      <c r="I37" s="1">
        <f>VALUE(SUBSTITUTE(SUBSTITUTE(MID(Workings_1!H35,FIND("H",Workings_1!H35)+1, FIND("L",Workings_1!H35)-FIND("H",Workings_1!H35)-1),"Ø","0"),CHAR(32),""))</f>
        <v>104</v>
      </c>
      <c r="J37" s="1">
        <f>VALUE(SUBSTITUTE(SUBSTITUTE(MID(Workings_1!I35,FIND("H",Workings_1!I35)+1, FIND("L",Workings_1!I35)-FIND("H",Workings_1!I35)-1),"Ø","0"),CHAR(32),""))</f>
        <v>106</v>
      </c>
      <c r="K37" s="1">
        <f>VALUE(SUBSTITUTE(SUBSTITUTE(MID(Workings_1!J35,FIND("H",Workings_1!J35)+1, FIND("L",Workings_1!J35)-FIND("H",Workings_1!J35)-1),"Ø","0"),CHAR(32),""))</f>
        <v>104</v>
      </c>
      <c r="L37" s="1">
        <f>VALUE(SUBSTITUTE(SUBSTITUTE(MID(Workings_1!K35,FIND("H",Workings_1!K35)+1, FIND("L",Workings_1!K35)-FIND("H",Workings_1!K35)-1),"Ø","0"),CHAR(32),""))</f>
        <v>100</v>
      </c>
      <c r="M37" s="1">
        <f>VALUE(SUBSTITUTE(SUBSTITUTE(MID(Workings_1!L35,FIND("H",Workings_1!L35)+1, FIND("L",Workings_1!L35)-FIND("H",Workings_1!L35)-1),"Ø","0"),CHAR(32),""))</f>
        <v>89</v>
      </c>
      <c r="N37" s="1">
        <f>VALUE(SUBSTITUTE(SUBSTITUTE(MID(Workings_1!M35,FIND("H",Workings_1!M35)+1, FIND("L",Workings_1!M35)-FIND("H",Workings_1!M35)-1),"Ø","0"),CHAR(32),""))</f>
        <v>76</v>
      </c>
      <c r="O37" s="1">
        <f>VALUE(SUBSTITUTE(SUBSTITUTE(MID(Workings_1!N35,FIND("H",Workings_1!N35)+1, FIND("L",Workings_1!N35)-FIND("H",Workings_1!N35)-1),"Ø","0"),CHAR(32),""))</f>
        <v>67</v>
      </c>
    </row>
    <row r="38" spans="2:15" x14ac:dyDescent="0.25">
      <c r="B38" s="7" t="str">
        <v>Pittsburgh</v>
      </c>
      <c r="C38" s="1" t="str">
        <f>INDEX(State,MATCH(B38,City,0))</f>
        <v>Pennsylvania</v>
      </c>
      <c r="D38" s="1">
        <f>VALUE(SUBSTITUTE(SUBSTITUTE(MID(Workings_1!C36,FIND("H",Workings_1!C36)+1, FIND("L",Workings_1!C36)-FIND("H",Workings_1!C36)-1),"Ø","0"),CHAR(32),""))</f>
        <v>36</v>
      </c>
      <c r="E38" s="1">
        <f>VALUE(SUBSTITUTE(SUBSTITUTE(MID(Workings_1!D36,FIND("H",Workings_1!D36)+1, FIND("L",Workings_1!D36)-FIND("H",Workings_1!D36)-1),"Ø","0"),CHAR(32),""))</f>
        <v>39</v>
      </c>
      <c r="F38" s="1">
        <f>VALUE(SUBSTITUTE(SUBSTITUTE(MID(Workings_1!E36,FIND("H",Workings_1!E36)+1, FIND("L",Workings_1!E36)-FIND("H",Workings_1!E36)-1),"Ø","0"),CHAR(32),""))</f>
        <v>49</v>
      </c>
      <c r="G38" s="1">
        <f>VALUE(SUBSTITUTE(SUBSTITUTE(MID(Workings_1!F36,FIND("H",Workings_1!F36)+1, FIND("L",Workings_1!F36)-FIND("H",Workings_1!F36)-1),"Ø","0"),CHAR(32),""))</f>
        <v>62</v>
      </c>
      <c r="H38" s="1">
        <f>VALUE(SUBSTITUTE(SUBSTITUTE(MID(Workings_1!G36,FIND("H",Workings_1!G36)+1, FIND("L",Workings_1!G36)-FIND("H",Workings_1!G36)-1),"Ø","0"),CHAR(32),""))</f>
        <v>71</v>
      </c>
      <c r="I38" s="1">
        <f>VALUE(SUBSTITUTE(SUBSTITUTE(MID(Workings_1!H36,FIND("H",Workings_1!H36)+1, FIND("L",Workings_1!H36)-FIND("H",Workings_1!H36)-1),"Ø","0"),CHAR(32),""))</f>
        <v>79</v>
      </c>
      <c r="J38" s="1">
        <f>VALUE(SUBSTITUTE(SUBSTITUTE(MID(Workings_1!I36,FIND("H",Workings_1!I36)+1, FIND("L",Workings_1!I36)-FIND("H",Workings_1!I36)-1),"Ø","0"),CHAR(32),""))</f>
        <v>83</v>
      </c>
      <c r="K38" s="1">
        <f>VALUE(SUBSTITUTE(SUBSTITUTE(MID(Workings_1!J36,FIND("H",Workings_1!J36)+1, FIND("L",Workings_1!J36)-FIND("H",Workings_1!J36)-1),"Ø","0"),CHAR(32),""))</f>
        <v>81</v>
      </c>
      <c r="L38" s="1">
        <f>VALUE(SUBSTITUTE(SUBSTITUTE(MID(Workings_1!K36,FIND("H",Workings_1!K36)+1, FIND("L",Workings_1!K36)-FIND("H",Workings_1!K36)-1),"Ø","0"),CHAR(32),""))</f>
        <v>74</v>
      </c>
      <c r="M38" s="1">
        <f>VALUE(SUBSTITUTE(SUBSTITUTE(MID(Workings_1!L36,FIND("H",Workings_1!L36)+1, FIND("L",Workings_1!L36)-FIND("H",Workings_1!L36)-1),"Ø","0"),CHAR(32),""))</f>
        <v>63</v>
      </c>
      <c r="N38" s="1">
        <f>VALUE(SUBSTITUTE(SUBSTITUTE(MID(Workings_1!M36,FIND("H",Workings_1!M36)+1, FIND("L",Workings_1!M36)-FIND("H",Workings_1!M36)-1),"Ø","0"),CHAR(32),""))</f>
        <v>51</v>
      </c>
      <c r="O38" s="1">
        <f>VALUE(SUBSTITUTE(SUBSTITUTE(MID(Workings_1!N36,FIND("H",Workings_1!N36)+1, FIND("L",Workings_1!N36)-FIND("H",Workings_1!N36)-1),"Ø","0"),CHAR(32),""))</f>
        <v>39</v>
      </c>
    </row>
    <row r="39" spans="2:15" x14ac:dyDescent="0.25">
      <c r="B39" s="7" t="str">
        <v>Portland</v>
      </c>
      <c r="C39" s="1" t="str">
        <f>INDEX(State,MATCH(B39,City,0))</f>
        <v>Oregon</v>
      </c>
      <c r="D39" s="1">
        <f>VALUE(SUBSTITUTE(SUBSTITUTE(MID(Workings_1!C37,FIND("H",Workings_1!C37)+1, FIND("L",Workings_1!C37)-FIND("H",Workings_1!C37)-1),"Ø","0"),CHAR(32),""))</f>
        <v>47</v>
      </c>
      <c r="E39" s="1">
        <f>VALUE(SUBSTITUTE(SUBSTITUTE(MID(Workings_1!D37,FIND("H",Workings_1!D37)+1, FIND("L",Workings_1!D37)-FIND("H",Workings_1!D37)-1),"Ø","0"),CHAR(32),""))</f>
        <v>51</v>
      </c>
      <c r="F39" s="1">
        <f>VALUE(SUBSTITUTE(SUBSTITUTE(MID(Workings_1!E37,FIND("H",Workings_1!E37)+1, FIND("L",Workings_1!E37)-FIND("H",Workings_1!E37)-1),"Ø","0"),CHAR(32),""))</f>
        <v>57</v>
      </c>
      <c r="G39" s="1">
        <f>VALUE(SUBSTITUTE(SUBSTITUTE(MID(Workings_1!F37,FIND("H",Workings_1!F37)+1, FIND("L",Workings_1!F37)-FIND("H",Workings_1!F37)-1),"Ø","0"),CHAR(32),""))</f>
        <v>62</v>
      </c>
      <c r="H39" s="1">
        <f>VALUE(SUBSTITUTE(SUBSTITUTE(MID(Workings_1!G37,FIND("H",Workings_1!G37)+1, FIND("L",Workings_1!G37)-FIND("H",Workings_1!G37)-1),"Ø","0"),CHAR(32),""))</f>
        <v>69</v>
      </c>
      <c r="I39" s="1">
        <f>VALUE(SUBSTITUTE(SUBSTITUTE(MID(Workings_1!H37,FIND("H",Workings_1!H37)+1, FIND("L",Workings_1!H37)-FIND("H",Workings_1!H37)-1),"Ø","0"),CHAR(32),""))</f>
        <v>73</v>
      </c>
      <c r="J39" s="1">
        <f>VALUE(SUBSTITUTE(SUBSTITUTE(MID(Workings_1!I37,FIND("H",Workings_1!I37)+1, FIND("L",Workings_1!I37)-FIND("H",Workings_1!I37)-1),"Ø","0"),CHAR(32),""))</f>
        <v>81</v>
      </c>
      <c r="K39" s="1">
        <f>VALUE(SUBSTITUTE(SUBSTITUTE(MID(Workings_1!J37,FIND("H",Workings_1!J37)+1, FIND("L",Workings_1!J37)-FIND("H",Workings_1!J37)-1),"Ø","0"),CHAR(32),""))</f>
        <v>81</v>
      </c>
      <c r="L39" s="1">
        <f>VALUE(SUBSTITUTE(SUBSTITUTE(MID(Workings_1!K37,FIND("H",Workings_1!K37)+1, FIND("L",Workings_1!K37)-FIND("H",Workings_1!K37)-1),"Ø","0"),CHAR(32),""))</f>
        <v>75</v>
      </c>
      <c r="M39" s="1">
        <f>VALUE(SUBSTITUTE(SUBSTITUTE(MID(Workings_1!L37,FIND("H",Workings_1!L37)+1, FIND("L",Workings_1!L37)-FIND("H",Workings_1!L37)-1),"Ø","0"),CHAR(32),""))</f>
        <v>64</v>
      </c>
      <c r="N39" s="1">
        <f>VALUE(SUBSTITUTE(SUBSTITUTE(MID(Workings_1!M37,FIND("H",Workings_1!M37)+1, FIND("L",Workings_1!M37)-FIND("H",Workings_1!M37)-1),"Ø","0"),CHAR(32),""))</f>
        <v>52</v>
      </c>
      <c r="O39" s="1">
        <f>VALUE(SUBSTITUTE(SUBSTITUTE(MID(Workings_1!N37,FIND("H",Workings_1!N37)+1, FIND("L",Workings_1!N37)-FIND("H",Workings_1!N37)-1),"Ø","0"),CHAR(32),""))</f>
        <v>45</v>
      </c>
    </row>
    <row r="40" spans="2:15" x14ac:dyDescent="0.25">
      <c r="B40" s="7" t="str">
        <v>Providence</v>
      </c>
      <c r="C40" s="1" t="str">
        <f>INDEX(State,MATCH(B40,City,0))</f>
        <v>Rhode Island</v>
      </c>
      <c r="D40" s="1">
        <f>VALUE(SUBSTITUTE(SUBSTITUTE(MID(Workings_1!C38,FIND("H",Workings_1!C38)+1, FIND("L",Workings_1!C38)-FIND("H",Workings_1!C38)-1),"Ø","0"),CHAR(32),""))</f>
        <v>37</v>
      </c>
      <c r="E40" s="1">
        <f>VALUE(SUBSTITUTE(SUBSTITUTE(MID(Workings_1!D38,FIND("H",Workings_1!D38)+1, FIND("L",Workings_1!D38)-FIND("H",Workings_1!D38)-1),"Ø","0"),CHAR(32),""))</f>
        <v>40</v>
      </c>
      <c r="F40" s="1">
        <f>VALUE(SUBSTITUTE(SUBSTITUTE(MID(Workings_1!E38,FIND("H",Workings_1!E38)+1, FIND("L",Workings_1!E38)-FIND("H",Workings_1!E38)-1),"Ø","0"),CHAR(32),""))</f>
        <v>48</v>
      </c>
      <c r="G40" s="1">
        <f>VALUE(SUBSTITUTE(SUBSTITUTE(MID(Workings_1!F38,FIND("H",Workings_1!F38)+1, FIND("L",Workings_1!F38)-FIND("H",Workings_1!F38)-1),"Ø","0"),CHAR(32),""))</f>
        <v>59</v>
      </c>
      <c r="H40" s="1">
        <f>VALUE(SUBSTITUTE(SUBSTITUTE(MID(Workings_1!G38,FIND("H",Workings_1!G38)+1, FIND("L",Workings_1!G38)-FIND("H",Workings_1!G38)-1),"Ø","0"),CHAR(32),""))</f>
        <v>68</v>
      </c>
      <c r="I40" s="1">
        <f>VALUE(SUBSTITUTE(SUBSTITUTE(MID(Workings_1!H38,FIND("H",Workings_1!H38)+1, FIND("L",Workings_1!H38)-FIND("H",Workings_1!H38)-1),"Ø","0"),CHAR(32),""))</f>
        <v>78</v>
      </c>
      <c r="J40" s="1">
        <f>VALUE(SUBSTITUTE(SUBSTITUTE(MID(Workings_1!I38,FIND("H",Workings_1!I38)+1, FIND("L",Workings_1!I38)-FIND("H",Workings_1!I38)-1),"Ø","0"),CHAR(32),""))</f>
        <v>83</v>
      </c>
      <c r="K40" s="1">
        <f>VALUE(SUBSTITUTE(SUBSTITUTE(MID(Workings_1!J38,FIND("H",Workings_1!J38)+1, FIND("L",Workings_1!J38)-FIND("H",Workings_1!J38)-1),"Ø","0"),CHAR(32),""))</f>
        <v>81</v>
      </c>
      <c r="L40" s="1">
        <f>VALUE(SUBSTITUTE(SUBSTITUTE(MID(Workings_1!K38,FIND("H",Workings_1!K38)+1, FIND("L",Workings_1!K38)-FIND("H",Workings_1!K38)-1),"Ø","0"),CHAR(32),""))</f>
        <v>74</v>
      </c>
      <c r="M40" s="1">
        <f>VALUE(SUBSTITUTE(SUBSTITUTE(MID(Workings_1!L38,FIND("H",Workings_1!L38)+1, FIND("L",Workings_1!L38)-FIND("H",Workings_1!L38)-1),"Ø","0"),CHAR(32),""))</f>
        <v>63</v>
      </c>
      <c r="N40" s="1">
        <f>VALUE(SUBSTITUTE(SUBSTITUTE(MID(Workings_1!M38,FIND("H",Workings_1!M38)+1, FIND("L",Workings_1!M38)-FIND("H",Workings_1!M38)-1),"Ø","0"),CHAR(32),""))</f>
        <v>53</v>
      </c>
      <c r="O40" s="1">
        <f>VALUE(SUBSTITUTE(SUBSTITUTE(MID(Workings_1!N38,FIND("H",Workings_1!N38)+1, FIND("L",Workings_1!N38)-FIND("H",Workings_1!N38)-1),"Ø","0"),CHAR(32),""))</f>
        <v>42</v>
      </c>
    </row>
    <row r="41" spans="2:15" x14ac:dyDescent="0.25">
      <c r="B41" s="7" t="str">
        <v>Raleigh</v>
      </c>
      <c r="C41" s="1" t="str">
        <f>INDEX(State,MATCH(B41,City,0))</f>
        <v>North Carolina</v>
      </c>
      <c r="D41" s="1">
        <f>VALUE(SUBSTITUTE(SUBSTITUTE(MID(Workings_1!C39,FIND("H",Workings_1!C39)+1, FIND("L",Workings_1!C39)-FIND("H",Workings_1!C39)-1),"Ø","0"),CHAR(32),""))</f>
        <v>51</v>
      </c>
      <c r="E41" s="1">
        <f>VALUE(SUBSTITUTE(SUBSTITUTE(MID(Workings_1!D39,FIND("H",Workings_1!D39)+1, FIND("L",Workings_1!D39)-FIND("H",Workings_1!D39)-1),"Ø","0"),CHAR(32),""))</f>
        <v>55</v>
      </c>
      <c r="F41" s="1">
        <f>VALUE(SUBSTITUTE(SUBSTITUTE(MID(Workings_1!E39,FIND("H",Workings_1!E39)+1, FIND("L",Workings_1!E39)-FIND("H",Workings_1!E39)-1),"Ø","0"),CHAR(32),""))</f>
        <v>63</v>
      </c>
      <c r="G41" s="1">
        <f>VALUE(SUBSTITUTE(SUBSTITUTE(MID(Workings_1!F39,FIND("H",Workings_1!F39)+1, FIND("L",Workings_1!F39)-FIND("H",Workings_1!F39)-1),"Ø","0"),CHAR(32),""))</f>
        <v>72</v>
      </c>
      <c r="H41" s="1">
        <f>VALUE(SUBSTITUTE(SUBSTITUTE(MID(Workings_1!G39,FIND("H",Workings_1!G39)+1, FIND("L",Workings_1!G39)-FIND("H",Workings_1!G39)-1),"Ø","0"),CHAR(32),""))</f>
        <v>80</v>
      </c>
      <c r="I41" s="1">
        <f>VALUE(SUBSTITUTE(SUBSTITUTE(MID(Workings_1!H39,FIND("H",Workings_1!H39)+1, FIND("L",Workings_1!H39)-FIND("H",Workings_1!H39)-1),"Ø","0"),CHAR(32),""))</f>
        <v>87</v>
      </c>
      <c r="J41" s="1">
        <f>VALUE(SUBSTITUTE(SUBSTITUTE(MID(Workings_1!I39,FIND("H",Workings_1!I39)+1, FIND("L",Workings_1!I39)-FIND("H",Workings_1!I39)-1),"Ø","0"),CHAR(32),""))</f>
        <v>90</v>
      </c>
      <c r="K41" s="1">
        <f>VALUE(SUBSTITUTE(SUBSTITUTE(MID(Workings_1!J39,FIND("H",Workings_1!J39)+1, FIND("L",Workings_1!J39)-FIND("H",Workings_1!J39)-1),"Ø","0"),CHAR(32),""))</f>
        <v>89</v>
      </c>
      <c r="L41" s="1">
        <f>VALUE(SUBSTITUTE(SUBSTITUTE(MID(Workings_1!K39,FIND("H",Workings_1!K39)+1, FIND("L",Workings_1!K39)-FIND("H",Workings_1!K39)-1),"Ø","0"),CHAR(32),""))</f>
        <v>82</v>
      </c>
      <c r="M41" s="1">
        <f>VALUE(SUBSTITUTE(SUBSTITUTE(MID(Workings_1!L39,FIND("H",Workings_1!L39)+1, FIND("L",Workings_1!L39)-FIND("H",Workings_1!L39)-1),"Ø","0"),CHAR(32),""))</f>
        <v>73</v>
      </c>
      <c r="N41" s="1">
        <f>VALUE(SUBSTITUTE(SUBSTITUTE(MID(Workings_1!M39,FIND("H",Workings_1!M39)+1, FIND("L",Workings_1!M39)-FIND("H",Workings_1!M39)-1),"Ø","0"),CHAR(32),""))</f>
        <v>63</v>
      </c>
      <c r="O41" s="1">
        <f>VALUE(SUBSTITUTE(SUBSTITUTE(MID(Workings_1!N39,FIND("H",Workings_1!N39)+1, FIND("L",Workings_1!N39)-FIND("H",Workings_1!N39)-1),"Ø","0"),CHAR(32),""))</f>
        <v>54</v>
      </c>
    </row>
    <row r="42" spans="2:15" x14ac:dyDescent="0.25">
      <c r="B42" s="7" t="str">
        <v>Richmond</v>
      </c>
      <c r="C42" s="1" t="str">
        <f>INDEX(State,MATCH(B42,City,0))</f>
        <v>Virginia</v>
      </c>
      <c r="D42" s="1">
        <f>VALUE(SUBSTITUTE(SUBSTITUTE(MID(Workings_1!C40,FIND("H",Workings_1!C40)+1, FIND("L",Workings_1!C40)-FIND("H",Workings_1!C40)-1),"Ø","0"),CHAR(32),""))</f>
        <v>47</v>
      </c>
      <c r="E42" s="1">
        <f>VALUE(SUBSTITUTE(SUBSTITUTE(MID(Workings_1!D40,FIND("H",Workings_1!D40)+1, FIND("L",Workings_1!D40)-FIND("H",Workings_1!D40)-1),"Ø","0"),CHAR(32),""))</f>
        <v>51</v>
      </c>
      <c r="F42" s="1">
        <f>VALUE(SUBSTITUTE(SUBSTITUTE(MID(Workings_1!E40,FIND("H",Workings_1!E40)+1, FIND("L",Workings_1!E40)-FIND("H",Workings_1!E40)-1),"Ø","0"),CHAR(32),""))</f>
        <v>60</v>
      </c>
      <c r="G42" s="1">
        <f>VALUE(SUBSTITUTE(SUBSTITUTE(MID(Workings_1!F40,FIND("H",Workings_1!F40)+1, FIND("L",Workings_1!F40)-FIND("H",Workings_1!F40)-1),"Ø","0"),CHAR(32),""))</f>
        <v>70</v>
      </c>
      <c r="H42" s="1">
        <f>VALUE(SUBSTITUTE(SUBSTITUTE(MID(Workings_1!G40,FIND("H",Workings_1!G40)+1, FIND("L",Workings_1!G40)-FIND("H",Workings_1!G40)-1),"Ø","0"),CHAR(32),""))</f>
        <v>78</v>
      </c>
      <c r="I42" s="1">
        <f>VALUE(SUBSTITUTE(SUBSTITUTE(MID(Workings_1!H40,FIND("H",Workings_1!H40)+1, FIND("L",Workings_1!H40)-FIND("H",Workings_1!H40)-1),"Ø","0"),CHAR(32),""))</f>
        <v>86</v>
      </c>
      <c r="J42" s="1">
        <f>VALUE(SUBSTITUTE(SUBSTITUTE(MID(Workings_1!I40,FIND("H",Workings_1!I40)+1, FIND("L",Workings_1!I40)-FIND("H",Workings_1!I40)-1),"Ø","0"),CHAR(32),""))</f>
        <v>90</v>
      </c>
      <c r="K42" s="1">
        <f>VALUE(SUBSTITUTE(SUBSTITUTE(MID(Workings_1!J40,FIND("H",Workings_1!J40)+1, FIND("L",Workings_1!J40)-FIND("H",Workings_1!J40)-1),"Ø","0"),CHAR(32),""))</f>
        <v>88</v>
      </c>
      <c r="L42" s="1">
        <f>VALUE(SUBSTITUTE(SUBSTITUTE(MID(Workings_1!K40,FIND("H",Workings_1!K40)+1, FIND("L",Workings_1!K40)-FIND("H",Workings_1!K40)-1),"Ø","0"),CHAR(32),""))</f>
        <v>81</v>
      </c>
      <c r="M42" s="1">
        <f>VALUE(SUBSTITUTE(SUBSTITUTE(MID(Workings_1!L40,FIND("H",Workings_1!L40)+1, FIND("L",Workings_1!L40)-FIND("H",Workings_1!L40)-1),"Ø","0"),CHAR(32),""))</f>
        <v>71</v>
      </c>
      <c r="N42" s="1">
        <f>VALUE(SUBSTITUTE(SUBSTITUTE(MID(Workings_1!M40,FIND("H",Workings_1!M40)+1, FIND("L",Workings_1!M40)-FIND("H",Workings_1!M40)-1),"Ø","0"),CHAR(32),""))</f>
        <v>61</v>
      </c>
      <c r="O42" s="1">
        <f>VALUE(SUBSTITUTE(SUBSTITUTE(MID(Workings_1!N40,FIND("H",Workings_1!N40)+1, FIND("L",Workings_1!N40)-FIND("H",Workings_1!N40)-1),"Ø","0"),CHAR(32),""))</f>
        <v>51</v>
      </c>
    </row>
    <row r="43" spans="2:15" x14ac:dyDescent="0.25">
      <c r="B43" s="7" t="str">
        <v>Riverside</v>
      </c>
      <c r="C43" s="1" t="str">
        <f>INDEX(State,MATCH(B43,City,0))</f>
        <v>California</v>
      </c>
      <c r="D43" s="1">
        <f>VALUE(SUBSTITUTE(SUBSTITUTE(MID(Workings_1!C41,FIND("H",Workings_1!C41)+1, FIND("L",Workings_1!C41)-FIND("H",Workings_1!C41)-1),"Ø","0"),CHAR(32),""))</f>
        <v>69</v>
      </c>
      <c r="E43" s="1">
        <f>VALUE(SUBSTITUTE(SUBSTITUTE(MID(Workings_1!D41,FIND("H",Workings_1!D41)+1, FIND("L",Workings_1!D41)-FIND("H",Workings_1!D41)-1),"Ø","0"),CHAR(32),""))</f>
        <v>70</v>
      </c>
      <c r="F43" s="1">
        <f>VALUE(SUBSTITUTE(SUBSTITUTE(MID(Workings_1!E41,FIND("H",Workings_1!E41)+1, FIND("L",Workings_1!E41)-FIND("H",Workings_1!E41)-1),"Ø","0"),CHAR(32),""))</f>
        <v>73</v>
      </c>
      <c r="G43" s="1">
        <f>VALUE(SUBSTITUTE(SUBSTITUTE(MID(Workings_1!F41,FIND("H",Workings_1!F41)+1, FIND("L",Workings_1!F41)-FIND("H",Workings_1!F41)-1),"Ø","0"),CHAR(32),""))</f>
        <v>78</v>
      </c>
      <c r="H43" s="1">
        <f>VALUE(SUBSTITUTE(SUBSTITUTE(MID(Workings_1!G41,FIND("H",Workings_1!G41)+1, FIND("L",Workings_1!G41)-FIND("H",Workings_1!G41)-1),"Ø","0"),CHAR(32),""))</f>
        <v>83</v>
      </c>
      <c r="I43" s="1">
        <f>VALUE(SUBSTITUTE(SUBSTITUTE(MID(Workings_1!H41,FIND("H",Workings_1!H41)+1, FIND("L",Workings_1!H41)-FIND("H",Workings_1!H41)-1),"Ø","0"),CHAR(32),""))</f>
        <v>89</v>
      </c>
      <c r="J43" s="1">
        <f>VALUE(SUBSTITUTE(SUBSTITUTE(MID(Workings_1!I41,FIND("H",Workings_1!I41)+1, FIND("L",Workings_1!I41)-FIND("H",Workings_1!I41)-1),"Ø","0"),CHAR(32),""))</f>
        <v>95</v>
      </c>
      <c r="K43" s="1">
        <f>VALUE(SUBSTITUTE(SUBSTITUTE(MID(Workings_1!J41,FIND("H",Workings_1!J41)+1, FIND("L",Workings_1!J41)-FIND("H",Workings_1!J41)-1),"Ø","0"),CHAR(32),""))</f>
        <v>96</v>
      </c>
      <c r="L43" s="1">
        <f>VALUE(SUBSTITUTE(SUBSTITUTE(MID(Workings_1!K41,FIND("H",Workings_1!K41)+1, FIND("L",Workings_1!K41)-FIND("H",Workings_1!K41)-1),"Ø","0"),CHAR(32),""))</f>
        <v>92</v>
      </c>
      <c r="M43" s="1">
        <f>VALUE(SUBSTITUTE(SUBSTITUTE(MID(Workings_1!L41,FIND("H",Workings_1!L41)+1, FIND("L",Workings_1!L41)-FIND("H",Workings_1!L41)-1),"Ø","0"),CHAR(32),""))</f>
        <v>83</v>
      </c>
      <c r="N43" s="1">
        <f>VALUE(SUBSTITUTE(SUBSTITUTE(MID(Workings_1!M41,FIND("H",Workings_1!M41)+1, FIND("L",Workings_1!M41)-FIND("H",Workings_1!M41)-1),"Ø","0"),CHAR(32),""))</f>
        <v>75</v>
      </c>
      <c r="O43" s="1">
        <f>VALUE(SUBSTITUTE(SUBSTITUTE(MID(Workings_1!N41,FIND("H",Workings_1!N41)+1, FIND("L",Workings_1!N41)-FIND("H",Workings_1!N41)-1),"Ø","0"),CHAR(32),""))</f>
        <v>69</v>
      </c>
    </row>
    <row r="44" spans="2:15" x14ac:dyDescent="0.25">
      <c r="B44" s="7" t="str">
        <v>Rochester</v>
      </c>
      <c r="C44" s="1" t="str">
        <f>INDEX(State,MATCH(B44,City,0))</f>
        <v>New York</v>
      </c>
      <c r="D44" s="1">
        <f>VALUE(SUBSTITUTE(SUBSTITUTE(MID(Workings_1!C42,FIND("H",Workings_1!C42)+1, FIND("L",Workings_1!C42)-FIND("H",Workings_1!C42)-1),"Ø","0"),CHAR(32),""))</f>
        <v>32</v>
      </c>
      <c r="E44" s="1">
        <f>VALUE(SUBSTITUTE(SUBSTITUTE(MID(Workings_1!D42,FIND("H",Workings_1!D42)+1, FIND("L",Workings_1!D42)-FIND("H",Workings_1!D42)-1),"Ø","0"),CHAR(32),""))</f>
        <v>34</v>
      </c>
      <c r="F44" s="1">
        <f>VALUE(SUBSTITUTE(SUBSTITUTE(MID(Workings_1!E42,FIND("H",Workings_1!E42)+1, FIND("L",Workings_1!E42)-FIND("H",Workings_1!E42)-1),"Ø","0"),CHAR(32),""))</f>
        <v>43</v>
      </c>
      <c r="G44" s="1">
        <f>VALUE(SUBSTITUTE(SUBSTITUTE(MID(Workings_1!F42,FIND("H",Workings_1!F42)+1, FIND("L",Workings_1!F42)-FIND("H",Workings_1!F42)-1),"Ø","0"),CHAR(32),""))</f>
        <v>56</v>
      </c>
      <c r="H44" s="1">
        <f>VALUE(SUBSTITUTE(SUBSTITUTE(MID(Workings_1!G42,FIND("H",Workings_1!G42)+1, FIND("L",Workings_1!G42)-FIND("H",Workings_1!G42)-1),"Ø","0"),CHAR(32),""))</f>
        <v>68</v>
      </c>
      <c r="I44" s="1">
        <f>VALUE(SUBSTITUTE(SUBSTITUTE(MID(Workings_1!H42,FIND("H",Workings_1!H42)+1, FIND("L",Workings_1!H42)-FIND("H",Workings_1!H42)-1),"Ø","0"),CHAR(32),""))</f>
        <v>77</v>
      </c>
      <c r="J44" s="1">
        <f>VALUE(SUBSTITUTE(SUBSTITUTE(MID(Workings_1!I42,FIND("H",Workings_1!I42)+1, FIND("L",Workings_1!I42)-FIND("H",Workings_1!I42)-1),"Ø","0"),CHAR(32),""))</f>
        <v>81</v>
      </c>
      <c r="K44" s="1">
        <f>VALUE(SUBSTITUTE(SUBSTITUTE(MID(Workings_1!J42,FIND("H",Workings_1!J42)+1, FIND("L",Workings_1!J42)-FIND("H",Workings_1!J42)-1),"Ø","0"),CHAR(32),""))</f>
        <v>79</v>
      </c>
      <c r="L44" s="1">
        <f>VALUE(SUBSTITUTE(SUBSTITUTE(MID(Workings_1!K42,FIND("H",Workings_1!K42)+1, FIND("L",Workings_1!K42)-FIND("H",Workings_1!K42)-1),"Ø","0"),CHAR(32),""))</f>
        <v>72</v>
      </c>
      <c r="M44" s="1">
        <f>VALUE(SUBSTITUTE(SUBSTITUTE(MID(Workings_1!L42,FIND("H",Workings_1!L42)+1, FIND("L",Workings_1!L42)-FIND("H",Workings_1!L42)-1),"Ø","0"),CHAR(32),""))</f>
        <v>60</v>
      </c>
      <c r="N44" s="1">
        <f>VALUE(SUBSTITUTE(SUBSTITUTE(MID(Workings_1!M42,FIND("H",Workings_1!M42)+1, FIND("L",Workings_1!M42)-FIND("H",Workings_1!M42)-1),"Ø","0"),CHAR(32),""))</f>
        <v>48</v>
      </c>
      <c r="O44" s="1">
        <f>VALUE(SUBSTITUTE(SUBSTITUTE(MID(Workings_1!N42,FIND("H",Workings_1!N42)+1, FIND("L",Workings_1!N42)-FIND("H",Workings_1!N42)-1),"Ø","0"),CHAR(32),""))</f>
        <v>37</v>
      </c>
    </row>
    <row r="45" spans="2:15" x14ac:dyDescent="0.25">
      <c r="B45" s="7" t="str">
        <v>Sacramento</v>
      </c>
      <c r="C45" s="1" t="str">
        <f>INDEX(State,MATCH(B45,City,0))</f>
        <v>California</v>
      </c>
      <c r="D45" s="1">
        <f>VALUE(SUBSTITUTE(SUBSTITUTE(MID(Workings_1!C43,FIND("H",Workings_1!C43)+1, FIND("L",Workings_1!C43)-FIND("H",Workings_1!C43)-1),"Ø","0"),CHAR(32),""))</f>
        <v>54</v>
      </c>
      <c r="E45" s="1">
        <f>VALUE(SUBSTITUTE(SUBSTITUTE(MID(Workings_1!D43,FIND("H",Workings_1!D43)+1, FIND("L",Workings_1!D43)-FIND("H",Workings_1!D43)-1),"Ø","0"),CHAR(32),""))</f>
        <v>60</v>
      </c>
      <c r="F45" s="1">
        <f>VALUE(SUBSTITUTE(SUBSTITUTE(MID(Workings_1!E43,FIND("H",Workings_1!E43)+1, FIND("L",Workings_1!E43)-FIND("H",Workings_1!E43)-1),"Ø","0"),CHAR(32),""))</f>
        <v>65</v>
      </c>
      <c r="G45" s="1">
        <f>VALUE(SUBSTITUTE(SUBSTITUTE(MID(Workings_1!F43,FIND("H",Workings_1!F43)+1, FIND("L",Workings_1!F43)-FIND("H",Workings_1!F43)-1),"Ø","0"),CHAR(32),""))</f>
        <v>71</v>
      </c>
      <c r="H45" s="1">
        <f>VALUE(SUBSTITUTE(SUBSTITUTE(MID(Workings_1!G43,FIND("H",Workings_1!G43)+1, FIND("L",Workings_1!G43)-FIND("H",Workings_1!G43)-1),"Ø","0"),CHAR(32),""))</f>
        <v>80</v>
      </c>
      <c r="I45" s="1">
        <f>VALUE(SUBSTITUTE(SUBSTITUTE(MID(Workings_1!H43,FIND("H",Workings_1!H43)+1, FIND("L",Workings_1!H43)-FIND("H",Workings_1!H43)-1),"Ø","0"),CHAR(32),""))</f>
        <v>87</v>
      </c>
      <c r="J45" s="1">
        <f>VALUE(SUBSTITUTE(SUBSTITUTE(MID(Workings_1!I43,FIND("H",Workings_1!I43)+1, FIND("L",Workings_1!I43)-FIND("H",Workings_1!I43)-1),"Ø","0"),CHAR(32),""))</f>
        <v>92</v>
      </c>
      <c r="K45" s="1">
        <f>VALUE(SUBSTITUTE(SUBSTITUTE(MID(Workings_1!J43,FIND("H",Workings_1!J43)+1, FIND("L",Workings_1!J43)-FIND("H",Workings_1!J43)-1),"Ø","0"),CHAR(32),""))</f>
        <v>91</v>
      </c>
      <c r="L45" s="1">
        <f>VALUE(SUBSTITUTE(SUBSTITUTE(MID(Workings_1!K43,FIND("H",Workings_1!K43)+1, FIND("L",Workings_1!K43)-FIND("H",Workings_1!K43)-1),"Ø","0"),CHAR(32),""))</f>
        <v>87</v>
      </c>
      <c r="M45" s="1">
        <f>VALUE(SUBSTITUTE(SUBSTITUTE(MID(Workings_1!L43,FIND("H",Workings_1!L43)+1, FIND("L",Workings_1!L43)-FIND("H",Workings_1!L43)-1),"Ø","0"),CHAR(32),""))</f>
        <v>78</v>
      </c>
      <c r="N45" s="1">
        <f>VALUE(SUBSTITUTE(SUBSTITUTE(MID(Workings_1!M43,FIND("H",Workings_1!M43)+1, FIND("L",Workings_1!M43)-FIND("H",Workings_1!M43)-1),"Ø","0"),CHAR(32),""))</f>
        <v>64</v>
      </c>
      <c r="O45" s="1">
        <f>VALUE(SUBSTITUTE(SUBSTITUTE(MID(Workings_1!N43,FIND("H",Workings_1!N43)+1, FIND("L",Workings_1!N43)-FIND("H",Workings_1!N43)-1),"Ø","0"),CHAR(32),""))</f>
        <v>54</v>
      </c>
    </row>
    <row r="46" spans="2:15" x14ac:dyDescent="0.25">
      <c r="B46" s="7" t="str">
        <v>Salt Lake City</v>
      </c>
      <c r="C46" s="1" t="str">
        <f>INDEX(State,MATCH(B46,City,0))</f>
        <v>Utah</v>
      </c>
      <c r="D46" s="1">
        <f>VALUE(SUBSTITUTE(SUBSTITUTE(MID(Workings_1!C44,FIND("H",Workings_1!C44)+1, FIND("L",Workings_1!C44)-FIND("H",Workings_1!C44)-1),"Ø","0"),CHAR(32),""))</f>
        <v>37</v>
      </c>
      <c r="E46" s="1">
        <f>VALUE(SUBSTITUTE(SUBSTITUTE(MID(Workings_1!D44,FIND("H",Workings_1!D44)+1, FIND("L",Workings_1!D44)-FIND("H",Workings_1!D44)-1),"Ø","0"),CHAR(32),""))</f>
        <v>43</v>
      </c>
      <c r="F46" s="1">
        <f>VALUE(SUBSTITUTE(SUBSTITUTE(MID(Workings_1!E44,FIND("H",Workings_1!E44)+1, FIND("L",Workings_1!E44)-FIND("H",Workings_1!E44)-1),"Ø","0"),CHAR(32),""))</f>
        <v>54</v>
      </c>
      <c r="G46" s="1">
        <f>VALUE(SUBSTITUTE(SUBSTITUTE(MID(Workings_1!F44,FIND("H",Workings_1!F44)+1, FIND("L",Workings_1!F44)-FIND("H",Workings_1!F44)-1),"Ø","0"),CHAR(32),""))</f>
        <v>62</v>
      </c>
      <c r="H46" s="1">
        <f>VALUE(SUBSTITUTE(SUBSTITUTE(MID(Workings_1!G44,FIND("H",Workings_1!G44)+1, FIND("L",Workings_1!G44)-FIND("H",Workings_1!G44)-1),"Ø","0"),CHAR(32),""))</f>
        <v>72</v>
      </c>
      <c r="I46" s="1">
        <f>VALUE(SUBSTITUTE(SUBSTITUTE(MID(Workings_1!H44,FIND("H",Workings_1!H44)+1, FIND("L",Workings_1!H44)-FIND("H",Workings_1!H44)-1),"Ø","0"),CHAR(32),""))</f>
        <v>83</v>
      </c>
      <c r="J46" s="1">
        <f>VALUE(SUBSTITUTE(SUBSTITUTE(MID(Workings_1!I44,FIND("H",Workings_1!I44)+1, FIND("L",Workings_1!I44)-FIND("H",Workings_1!I44)-1),"Ø","0"),CHAR(32),""))</f>
        <v>93</v>
      </c>
      <c r="K46" s="1">
        <f>VALUE(SUBSTITUTE(SUBSTITUTE(MID(Workings_1!J44,FIND("H",Workings_1!J44)+1, FIND("L",Workings_1!J44)-FIND("H",Workings_1!J44)-1),"Ø","0"),CHAR(32),""))</f>
        <v>91</v>
      </c>
      <c r="L46" s="1">
        <f>VALUE(SUBSTITUTE(SUBSTITUTE(MID(Workings_1!K44,FIND("H",Workings_1!K44)+1, FIND("L",Workings_1!K44)-FIND("H",Workings_1!K44)-1),"Ø","0"),CHAR(32),""))</f>
        <v>79</v>
      </c>
      <c r="M46" s="1">
        <f>VALUE(SUBSTITUTE(SUBSTITUTE(MID(Workings_1!L44,FIND("H",Workings_1!L44)+1, FIND("L",Workings_1!L44)-FIND("H",Workings_1!L44)-1),"Ø","0"),CHAR(32),""))</f>
        <v>65</v>
      </c>
      <c r="N46" s="1">
        <f>VALUE(SUBSTITUTE(SUBSTITUTE(MID(Workings_1!M44,FIND("H",Workings_1!M44)+1, FIND("L",Workings_1!M44)-FIND("H",Workings_1!M44)-1),"Ø","0"),CHAR(32),""))</f>
        <v>49</v>
      </c>
      <c r="O46" s="1">
        <f>VALUE(SUBSTITUTE(SUBSTITUTE(MID(Workings_1!N44,FIND("H",Workings_1!N44)+1, FIND("L",Workings_1!N44)-FIND("H",Workings_1!N44)-1),"Ø","0"),CHAR(32),""))</f>
        <v>38</v>
      </c>
    </row>
    <row r="47" spans="2:15" x14ac:dyDescent="0.25">
      <c r="B47" s="7" t="str">
        <v>San Antonio</v>
      </c>
      <c r="C47" s="1" t="str">
        <f>INDEX(State,MATCH(B47,City,0))</f>
        <v>Texas</v>
      </c>
      <c r="D47" s="1">
        <f>VALUE(SUBSTITUTE(SUBSTITUTE(MID(Workings_1!C45,FIND("H",Workings_1!C45)+1, FIND("L",Workings_1!C45)-FIND("H",Workings_1!C45)-1),"Ø","0"),CHAR(32),""))</f>
        <v>63</v>
      </c>
      <c r="E47" s="1">
        <f>VALUE(SUBSTITUTE(SUBSTITUTE(MID(Workings_1!D45,FIND("H",Workings_1!D45)+1, FIND("L",Workings_1!D45)-FIND("H",Workings_1!D45)-1),"Ø","0"),CHAR(32),""))</f>
        <v>67</v>
      </c>
      <c r="F47" s="1">
        <f>VALUE(SUBSTITUTE(SUBSTITUTE(MID(Workings_1!E45,FIND("H",Workings_1!E45)+1, FIND("L",Workings_1!E45)-FIND("H",Workings_1!E45)-1),"Ø","0"),CHAR(32),""))</f>
        <v>74</v>
      </c>
      <c r="G47" s="1">
        <f>VALUE(SUBSTITUTE(SUBSTITUTE(MID(Workings_1!F45,FIND("H",Workings_1!F45)+1, FIND("L",Workings_1!F45)-FIND("H",Workings_1!F45)-1),"Ø","0"),CHAR(32),""))</f>
        <v>81</v>
      </c>
      <c r="H47" s="1">
        <f>VALUE(SUBSTITUTE(SUBSTITUTE(MID(Workings_1!G45,FIND("H",Workings_1!G45)+1, FIND("L",Workings_1!G45)-FIND("H",Workings_1!G45)-1),"Ø","0"),CHAR(32),""))</f>
        <v>87</v>
      </c>
      <c r="I47" s="1">
        <f>VALUE(SUBSTITUTE(SUBSTITUTE(MID(Workings_1!H45,FIND("H",Workings_1!H45)+1, FIND("L",Workings_1!H45)-FIND("H",Workings_1!H45)-1),"Ø","0"),CHAR(32),""))</f>
        <v>92</v>
      </c>
      <c r="J47" s="1">
        <f>VALUE(SUBSTITUTE(SUBSTITUTE(MID(Workings_1!I45,FIND("H",Workings_1!I45)+1, FIND("L",Workings_1!I45)-FIND("H",Workings_1!I45)-1),"Ø","0"),CHAR(32),""))</f>
        <v>95</v>
      </c>
      <c r="K47" s="1">
        <f>VALUE(SUBSTITUTE(SUBSTITUTE(MID(Workings_1!J45,FIND("H",Workings_1!J45)+1, FIND("L",Workings_1!J45)-FIND("H",Workings_1!J45)-1),"Ø","0"),CHAR(32),""))</f>
        <v>96</v>
      </c>
      <c r="L47" s="1">
        <f>VALUE(SUBSTITUTE(SUBSTITUTE(MID(Workings_1!K45,FIND("H",Workings_1!K45)+1, FIND("L",Workings_1!K45)-FIND("H",Workings_1!K45)-1),"Ø","0"),CHAR(32),""))</f>
        <v>90</v>
      </c>
      <c r="M47" s="1">
        <f>VALUE(SUBSTITUTE(SUBSTITUTE(MID(Workings_1!L45,FIND("H",Workings_1!L45)+1, FIND("L",Workings_1!L45)-FIND("H",Workings_1!L45)-1),"Ø","0"),CHAR(32),""))</f>
        <v>82</v>
      </c>
      <c r="N47" s="1">
        <f>VALUE(SUBSTITUTE(SUBSTITUTE(MID(Workings_1!M45,FIND("H",Workings_1!M45)+1, FIND("L",Workings_1!M45)-FIND("H",Workings_1!M45)-1),"Ø","0"),CHAR(32),""))</f>
        <v>72</v>
      </c>
      <c r="O47" s="1">
        <f>VALUE(SUBSTITUTE(SUBSTITUTE(MID(Workings_1!N45,FIND("H",Workings_1!N45)+1, FIND("L",Workings_1!N45)-FIND("H",Workings_1!N45)-1),"Ø","0"),CHAR(32),""))</f>
        <v>64</v>
      </c>
    </row>
    <row r="48" spans="2:15" x14ac:dyDescent="0.25">
      <c r="B48" s="7" t="str">
        <v>San Diego</v>
      </c>
      <c r="C48" s="1" t="str">
        <f>INDEX(State,MATCH(B48,City,0))</f>
        <v>California</v>
      </c>
      <c r="D48" s="1">
        <f>VALUE(SUBSTITUTE(SUBSTITUTE(MID(Workings_1!C46,FIND("H",Workings_1!C46)+1, FIND("L",Workings_1!C46)-FIND("H",Workings_1!C46)-1),"Ø","0"),CHAR(32),""))</f>
        <v>65</v>
      </c>
      <c r="E48" s="1">
        <f>VALUE(SUBSTITUTE(SUBSTITUTE(MID(Workings_1!D46,FIND("H",Workings_1!D46)+1, FIND("L",Workings_1!D46)-FIND("H",Workings_1!D46)-1),"Ø","0"),CHAR(32),""))</f>
        <v>65</v>
      </c>
      <c r="F48" s="1">
        <f>VALUE(SUBSTITUTE(SUBSTITUTE(MID(Workings_1!E46,FIND("H",Workings_1!E46)+1, FIND("L",Workings_1!E46)-FIND("H",Workings_1!E46)-1),"Ø","0"),CHAR(32),""))</f>
        <v>66</v>
      </c>
      <c r="G48" s="1">
        <f>VALUE(SUBSTITUTE(SUBSTITUTE(MID(Workings_1!F46,FIND("H",Workings_1!F46)+1, FIND("L",Workings_1!F46)-FIND("H",Workings_1!F46)-1),"Ø","0"),CHAR(32),""))</f>
        <v>68</v>
      </c>
      <c r="H48" s="1">
        <f>VALUE(SUBSTITUTE(SUBSTITUTE(MID(Workings_1!G46,FIND("H",Workings_1!G46)+1, FIND("L",Workings_1!G46)-FIND("H",Workings_1!G46)-1),"Ø","0"),CHAR(32),""))</f>
        <v>69</v>
      </c>
      <c r="I48" s="1">
        <f>VALUE(SUBSTITUTE(SUBSTITUTE(MID(Workings_1!H46,FIND("H",Workings_1!H46)+1, FIND("L",Workings_1!H46)-FIND("H",Workings_1!H46)-1),"Ø","0"),CHAR(32),""))</f>
        <v>71</v>
      </c>
      <c r="J48" s="1">
        <f>VALUE(SUBSTITUTE(SUBSTITUTE(MID(Workings_1!I46,FIND("H",Workings_1!I46)+1, FIND("L",Workings_1!I46)-FIND("H",Workings_1!I46)-1),"Ø","0"),CHAR(32),""))</f>
        <v>75</v>
      </c>
      <c r="K48" s="1">
        <f>VALUE(SUBSTITUTE(SUBSTITUTE(MID(Workings_1!J46,FIND("H",Workings_1!J46)+1, FIND("L",Workings_1!J46)-FIND("H",Workings_1!J46)-1),"Ø","0"),CHAR(32),""))</f>
        <v>76</v>
      </c>
      <c r="L48" s="1">
        <f>VALUE(SUBSTITUTE(SUBSTITUTE(MID(Workings_1!K46,FIND("H",Workings_1!K46)+1, FIND("L",Workings_1!K46)-FIND("H",Workings_1!K46)-1),"Ø","0"),CHAR(32),""))</f>
        <v>76</v>
      </c>
      <c r="M48" s="1">
        <f>VALUE(SUBSTITUTE(SUBSTITUTE(MID(Workings_1!L46,FIND("H",Workings_1!L46)+1, FIND("L",Workings_1!L46)-FIND("H",Workings_1!L46)-1),"Ø","0"),CHAR(32),""))</f>
        <v>73</v>
      </c>
      <c r="N48" s="1">
        <f>VALUE(SUBSTITUTE(SUBSTITUTE(MID(Workings_1!M46,FIND("H",Workings_1!M46)+1, FIND("L",Workings_1!M46)-FIND("H",Workings_1!M46)-1),"Ø","0"),CHAR(32),""))</f>
        <v>69</v>
      </c>
      <c r="O48" s="1">
        <f>VALUE(SUBSTITUTE(SUBSTITUTE(MID(Workings_1!N46,FIND("H",Workings_1!N46)+1, FIND("L",Workings_1!N46)-FIND("H",Workings_1!N46)-1),"Ø","0"),CHAR(32),""))</f>
        <v>65</v>
      </c>
    </row>
    <row r="49" spans="2:15" x14ac:dyDescent="0.25">
      <c r="B49" s="7" t="str">
        <v>San Francisco</v>
      </c>
      <c r="C49" s="1" t="str">
        <f>INDEX(State,MATCH(B49,City,0))</f>
        <v>California</v>
      </c>
      <c r="D49" s="1">
        <f>VALUE(SUBSTITUTE(SUBSTITUTE(MID(Workings_1!C47,FIND("H",Workings_1!C47)+1, FIND("L",Workings_1!C47)-FIND("H",Workings_1!C47)-1),"Ø","0"),CHAR(32),""))</f>
        <v>57</v>
      </c>
      <c r="E49" s="1">
        <f>VALUE(SUBSTITUTE(SUBSTITUTE(MID(Workings_1!D47,FIND("H",Workings_1!D47)+1, FIND("L",Workings_1!D47)-FIND("H",Workings_1!D47)-1),"Ø","0"),CHAR(32),""))</f>
        <v>60</v>
      </c>
      <c r="F49" s="1">
        <f>VALUE(SUBSTITUTE(SUBSTITUTE(MID(Workings_1!E47,FIND("H",Workings_1!E47)+1, FIND("L",Workings_1!E47)-FIND("H",Workings_1!E47)-1),"Ø","0"),CHAR(32),""))</f>
        <v>62</v>
      </c>
      <c r="G49" s="1">
        <f>VALUE(SUBSTITUTE(SUBSTITUTE(MID(Workings_1!F47,FIND("H",Workings_1!F47)+1, FIND("L",Workings_1!F47)-FIND("H",Workings_1!F47)-1),"Ø","0"),CHAR(32),""))</f>
        <v>63</v>
      </c>
      <c r="H49" s="1">
        <f>VALUE(SUBSTITUTE(SUBSTITUTE(MID(Workings_1!G47,FIND("H",Workings_1!G47)+1, FIND("L",Workings_1!G47)-FIND("H",Workings_1!G47)-1),"Ø","0"),CHAR(32),""))</f>
        <v>64</v>
      </c>
      <c r="I49" s="1">
        <f>VALUE(SUBSTITUTE(SUBSTITUTE(MID(Workings_1!H47,FIND("H",Workings_1!H47)+1, FIND("L",Workings_1!H47)-FIND("H",Workings_1!H47)-1),"Ø","0"),CHAR(32),""))</f>
        <v>66</v>
      </c>
      <c r="J49" s="1">
        <f>VALUE(SUBSTITUTE(SUBSTITUTE(MID(Workings_1!I47,FIND("H",Workings_1!I47)+1, FIND("L",Workings_1!I47)-FIND("H",Workings_1!I47)-1),"Ø","0"),CHAR(32),""))</f>
        <v>67</v>
      </c>
      <c r="K49" s="1">
        <f>VALUE(SUBSTITUTE(SUBSTITUTE(MID(Workings_1!J47,FIND("H",Workings_1!J47)+1, FIND("L",Workings_1!J47)-FIND("H",Workings_1!J47)-1),"Ø","0"),CHAR(32),""))</f>
        <v>68</v>
      </c>
      <c r="L49" s="1">
        <f>VALUE(SUBSTITUTE(SUBSTITUTE(MID(Workings_1!K47,FIND("H",Workings_1!K47)+1, FIND("L",Workings_1!K47)-FIND("H",Workings_1!K47)-1),"Ø","0"),CHAR(32),""))</f>
        <v>70</v>
      </c>
      <c r="M49" s="1">
        <f>VALUE(SUBSTITUTE(SUBSTITUTE(MID(Workings_1!L47,FIND("H",Workings_1!L47)+1, FIND("L",Workings_1!L47)-FIND("H",Workings_1!L47)-1),"Ø","0"),CHAR(32),""))</f>
        <v>69</v>
      </c>
      <c r="N49" s="1">
        <f>VALUE(SUBSTITUTE(SUBSTITUTE(MID(Workings_1!M47,FIND("H",Workings_1!M47)+1, FIND("L",Workings_1!M47)-FIND("H",Workings_1!M47)-1),"Ø","0"),CHAR(32),""))</f>
        <v>63</v>
      </c>
      <c r="O49" s="1">
        <f>VALUE(SUBSTITUTE(SUBSTITUTE(MID(Workings_1!N47,FIND("H",Workings_1!N47)+1, FIND("L",Workings_1!N47)-FIND("H",Workings_1!N47)-1),"Ø","0"),CHAR(32),""))</f>
        <v>57</v>
      </c>
    </row>
    <row r="50" spans="2:15" x14ac:dyDescent="0.25">
      <c r="B50" s="7" t="str">
        <v>San Jose</v>
      </c>
      <c r="C50" s="1" t="str">
        <f>INDEX(State,MATCH(B50,City,0))</f>
        <v>California</v>
      </c>
      <c r="D50" s="1">
        <f>VALUE(SUBSTITUTE(SUBSTITUTE(MID(Workings_1!C48,FIND("H",Workings_1!C48)+1, FIND("L",Workings_1!C48)-FIND("H",Workings_1!C48)-1),"Ø","0"),CHAR(32),""))</f>
        <v>58</v>
      </c>
      <c r="E50" s="1">
        <f>VALUE(SUBSTITUTE(SUBSTITUTE(MID(Workings_1!D48,FIND("H",Workings_1!D48)+1, FIND("L",Workings_1!D48)-FIND("H",Workings_1!D48)-1),"Ø","0"),CHAR(32),""))</f>
        <v>62</v>
      </c>
      <c r="F50" s="1">
        <f>VALUE(SUBSTITUTE(SUBSTITUTE(MID(Workings_1!E48,FIND("H",Workings_1!E48)+1, FIND("L",Workings_1!E48)-FIND("H",Workings_1!E48)-1),"Ø","0"),CHAR(32),""))</f>
        <v>66</v>
      </c>
      <c r="G50" s="1">
        <f>VALUE(SUBSTITUTE(SUBSTITUTE(MID(Workings_1!F48,FIND("H",Workings_1!F48)+1, FIND("L",Workings_1!F48)-FIND("H",Workings_1!F48)-1),"Ø","0"),CHAR(32),""))</f>
        <v>69</v>
      </c>
      <c r="H50" s="1">
        <f>VALUE(SUBSTITUTE(SUBSTITUTE(MID(Workings_1!G48,FIND("H",Workings_1!G48)+1, FIND("L",Workings_1!G48)-FIND("H",Workings_1!G48)-1),"Ø","0"),CHAR(32),""))</f>
        <v>74</v>
      </c>
      <c r="I50" s="1">
        <f>VALUE(SUBSTITUTE(SUBSTITUTE(MID(Workings_1!H48,FIND("H",Workings_1!H48)+1, FIND("L",Workings_1!H48)-FIND("H",Workings_1!H48)-1),"Ø","0"),CHAR(32),""))</f>
        <v>79</v>
      </c>
      <c r="J50" s="1">
        <f>VALUE(SUBSTITUTE(SUBSTITUTE(MID(Workings_1!I48,FIND("H",Workings_1!I48)+1, FIND("L",Workings_1!I48)-FIND("H",Workings_1!I48)-1),"Ø","0"),CHAR(32),""))</f>
        <v>82</v>
      </c>
      <c r="K50" s="1">
        <f>VALUE(SUBSTITUTE(SUBSTITUTE(MID(Workings_1!J48,FIND("H",Workings_1!J48)+1, FIND("L",Workings_1!J48)-FIND("H",Workings_1!J48)-1),"Ø","0"),CHAR(32),""))</f>
        <v>82</v>
      </c>
      <c r="L50" s="1">
        <f>VALUE(SUBSTITUTE(SUBSTITUTE(MID(Workings_1!K48,FIND("H",Workings_1!K48)+1, FIND("L",Workings_1!K48)-FIND("H",Workings_1!K48)-1),"Ø","0"),CHAR(32),""))</f>
        <v>80</v>
      </c>
      <c r="M50" s="1">
        <f>VALUE(SUBSTITUTE(SUBSTITUTE(MID(Workings_1!L48,FIND("H",Workings_1!L48)+1, FIND("L",Workings_1!L48)-FIND("H",Workings_1!L48)-1),"Ø","0"),CHAR(32),""))</f>
        <v>74</v>
      </c>
      <c r="N50" s="1">
        <f>VALUE(SUBSTITUTE(SUBSTITUTE(MID(Workings_1!M48,FIND("H",Workings_1!M48)+1, FIND("L",Workings_1!M48)-FIND("H",Workings_1!M48)-1),"Ø","0"),CHAR(32),""))</f>
        <v>64</v>
      </c>
      <c r="O50" s="1">
        <f>VALUE(SUBSTITUTE(SUBSTITUTE(MID(Workings_1!N48,FIND("H",Workings_1!N48)+1, FIND("L",Workings_1!N48)-FIND("H",Workings_1!N48)-1),"Ø","0"),CHAR(32),""))</f>
        <v>58</v>
      </c>
    </row>
    <row r="51" spans="2:15" x14ac:dyDescent="0.25">
      <c r="B51" s="7" t="str">
        <v>Seattle</v>
      </c>
      <c r="C51" s="1" t="str">
        <f>INDEX(State,MATCH(B51,City,0))</f>
        <v>Washington</v>
      </c>
      <c r="D51" s="1">
        <f>VALUE(SUBSTITUTE(SUBSTITUTE(MID(Workings_1!C49,FIND("H",Workings_1!C49)+1, FIND("L",Workings_1!C49)-FIND("H",Workings_1!C49)-1),"Ø","0"),CHAR(32),""))</f>
        <v>49</v>
      </c>
      <c r="E51" s="1">
        <f>VALUE(SUBSTITUTE(SUBSTITUTE(MID(Workings_1!D49,FIND("H",Workings_1!D49)+1, FIND("L",Workings_1!D49)-FIND("H",Workings_1!D49)-1),"Ø","0"),CHAR(32),""))</f>
        <v>51</v>
      </c>
      <c r="F51" s="1">
        <f>VALUE(SUBSTITUTE(SUBSTITUTE(MID(Workings_1!E49,FIND("H",Workings_1!E49)+1, FIND("L",Workings_1!E49)-FIND("H",Workings_1!E49)-1),"Ø","0"),CHAR(32),""))</f>
        <v>55</v>
      </c>
      <c r="G51" s="1">
        <f>VALUE(SUBSTITUTE(SUBSTITUTE(MID(Workings_1!F49,FIND("H",Workings_1!F49)+1, FIND("L",Workings_1!F49)-FIND("H",Workings_1!F49)-1),"Ø","0"),CHAR(32),""))</f>
        <v>60</v>
      </c>
      <c r="H51" s="1">
        <f>VALUE(SUBSTITUTE(SUBSTITUTE(MID(Workings_1!G49,FIND("H",Workings_1!G49)+1, FIND("L",Workings_1!G49)-FIND("H",Workings_1!G49)-1),"Ø","0"),CHAR(32),""))</f>
        <v>66</v>
      </c>
      <c r="I51" s="1">
        <f>VALUE(SUBSTITUTE(SUBSTITUTE(MID(Workings_1!H49,FIND("H",Workings_1!H49)+1, FIND("L",Workings_1!H49)-FIND("H",Workings_1!H49)-1),"Ø","0"),CHAR(32),""))</f>
        <v>71</v>
      </c>
      <c r="J51" s="1">
        <f>VALUE(SUBSTITUTE(SUBSTITUTE(MID(Workings_1!I49,FIND("H",Workings_1!I49)+1, FIND("L",Workings_1!I49)-FIND("H",Workings_1!I49)-1),"Ø","0"),CHAR(32),""))</f>
        <v>76</v>
      </c>
      <c r="K51" s="1">
        <f>VALUE(SUBSTITUTE(SUBSTITUTE(MID(Workings_1!J49,FIND("H",Workings_1!J49)+1, FIND("L",Workings_1!J49)-FIND("H",Workings_1!J49)-1),"Ø","0"),CHAR(32),""))</f>
        <v>76</v>
      </c>
      <c r="L51" s="1">
        <f>VALUE(SUBSTITUTE(SUBSTITUTE(MID(Workings_1!K49,FIND("H",Workings_1!K49)+1, FIND("L",Workings_1!K49)-FIND("H",Workings_1!K49)-1),"Ø","0"),CHAR(32),""))</f>
        <v>71</v>
      </c>
      <c r="M51" s="1">
        <f>VALUE(SUBSTITUTE(SUBSTITUTE(MID(Workings_1!L49,FIND("H",Workings_1!L49)+1, FIND("L",Workings_1!L49)-FIND("H",Workings_1!L49)-1),"Ø","0"),CHAR(32),""))</f>
        <v>61</v>
      </c>
      <c r="N51" s="1">
        <f>VALUE(SUBSTITUTE(SUBSTITUTE(MID(Workings_1!M49,FIND("H",Workings_1!M49)+1, FIND("L",Workings_1!M49)-FIND("H",Workings_1!M49)-1),"Ø","0"),CHAR(32),""))</f>
        <v>52</v>
      </c>
      <c r="O51" s="1">
        <f>VALUE(SUBSTITUTE(SUBSTITUTE(MID(Workings_1!N49,FIND("H",Workings_1!N49)+1, FIND("L",Workings_1!N49)-FIND("H",Workings_1!N49)-1),"Ø","0"),CHAR(32),""))</f>
        <v>47</v>
      </c>
    </row>
    <row r="52" spans="2:15" x14ac:dyDescent="0.25">
      <c r="B52" s="7" t="str">
        <v>St. Louis</v>
      </c>
      <c r="C52" s="1" t="str">
        <f>INDEX(State,MATCH(B52,City,0))</f>
        <v>Missouri</v>
      </c>
      <c r="D52" s="1">
        <f>VALUE(SUBSTITUTE(SUBSTITUTE(MID(Workings_1!C50,FIND("H",Workings_1!C50)+1, FIND("L",Workings_1!C50)-FIND("H",Workings_1!C50)-1),"Ø","0"),CHAR(32),""))</f>
        <v>40</v>
      </c>
      <c r="E52" s="1">
        <f>VALUE(SUBSTITUTE(SUBSTITUTE(MID(Workings_1!D50,FIND("H",Workings_1!D50)+1, FIND("L",Workings_1!D50)-FIND("H",Workings_1!D50)-1),"Ø","0"),CHAR(32),""))</f>
        <v>45</v>
      </c>
      <c r="F52" s="1">
        <f>VALUE(SUBSTITUTE(SUBSTITUTE(MID(Workings_1!E50,FIND("H",Workings_1!E50)+1, FIND("L",Workings_1!E50)-FIND("H",Workings_1!E50)-1),"Ø","0"),CHAR(32),""))</f>
        <v>56</v>
      </c>
      <c r="G52" s="1">
        <f>VALUE(SUBSTITUTE(SUBSTITUTE(MID(Workings_1!F50,FIND("H",Workings_1!F50)+1, FIND("L",Workings_1!F50)-FIND("H",Workings_1!F50)-1),"Ø","0"),CHAR(32),""))</f>
        <v>67</v>
      </c>
      <c r="H52" s="1">
        <f>VALUE(SUBSTITUTE(SUBSTITUTE(MID(Workings_1!G50,FIND("H",Workings_1!G50)+1, FIND("L",Workings_1!G50)-FIND("H",Workings_1!G50)-1),"Ø","0"),CHAR(32),""))</f>
        <v>76</v>
      </c>
      <c r="I52" s="1">
        <f>VALUE(SUBSTITUTE(SUBSTITUTE(MID(Workings_1!H50,FIND("H",Workings_1!H50)+1, FIND("L",Workings_1!H50)-FIND("H",Workings_1!H50)-1),"Ø","0"),CHAR(32),""))</f>
        <v>85</v>
      </c>
      <c r="J52" s="1">
        <f>VALUE(SUBSTITUTE(SUBSTITUTE(MID(Workings_1!I50,FIND("H",Workings_1!I50)+1, FIND("L",Workings_1!I50)-FIND("H",Workings_1!I50)-1),"Ø","0"),CHAR(32),""))</f>
        <v>89</v>
      </c>
      <c r="K52" s="1">
        <f>VALUE(SUBSTITUTE(SUBSTITUTE(MID(Workings_1!J50,FIND("H",Workings_1!J50)+1, FIND("L",Workings_1!J50)-FIND("H",Workings_1!J50)-1),"Ø","0"),CHAR(32),""))</f>
        <v>88</v>
      </c>
      <c r="L52" s="1">
        <f>VALUE(SUBSTITUTE(SUBSTITUTE(MID(Workings_1!K50,FIND("H",Workings_1!K50)+1, FIND("L",Workings_1!K50)-FIND("H",Workings_1!K50)-1),"Ø","0"),CHAR(32),""))</f>
        <v>80</v>
      </c>
      <c r="M52" s="1">
        <f>VALUE(SUBSTITUTE(SUBSTITUTE(MID(Workings_1!L50,FIND("H",Workings_1!L50)+1, FIND("L",Workings_1!L50)-FIND("H",Workings_1!L50)-1),"Ø","0"),CHAR(32),""))</f>
        <v>69</v>
      </c>
      <c r="N52" s="1">
        <f>VALUE(SUBSTITUTE(SUBSTITUTE(MID(Workings_1!M50,FIND("H",Workings_1!M50)+1, FIND("L",Workings_1!M50)-FIND("H",Workings_1!M50)-1),"Ø","0"),CHAR(32),""))</f>
        <v>56</v>
      </c>
      <c r="O52" s="1">
        <f>VALUE(SUBSTITUTE(SUBSTITUTE(MID(Workings_1!N50,FIND("H",Workings_1!N50)+1, FIND("L",Workings_1!N50)-FIND("H",Workings_1!N50)-1),"Ø","0"),CHAR(32),""))</f>
        <v>43</v>
      </c>
    </row>
    <row r="53" spans="2:15" x14ac:dyDescent="0.25">
      <c r="B53" s="7" t="str">
        <v>Tampa</v>
      </c>
      <c r="C53" s="1" t="str">
        <f>INDEX(State,MATCH(B53,City,0))</f>
        <v>Florida</v>
      </c>
      <c r="D53" s="1">
        <f>VALUE(SUBSTITUTE(SUBSTITUTE(MID(Workings_1!C51,FIND("H",Workings_1!C51)+1, FIND("L",Workings_1!C51)-FIND("H",Workings_1!C51)-1),"Ø","0"),CHAR(32),""))</f>
        <v>70</v>
      </c>
      <c r="E53" s="1">
        <f>VALUE(SUBSTITUTE(SUBSTITUTE(MID(Workings_1!D51,FIND("H",Workings_1!D51)+1, FIND("L",Workings_1!D51)-FIND("H",Workings_1!D51)-1),"Ø","0"),CHAR(32),""))</f>
        <v>73</v>
      </c>
      <c r="F53" s="1">
        <f>VALUE(SUBSTITUTE(SUBSTITUTE(MID(Workings_1!E51,FIND("H",Workings_1!E51)+1, FIND("L",Workings_1!E51)-FIND("H",Workings_1!E51)-1),"Ø","0"),CHAR(32),""))</f>
        <v>76</v>
      </c>
      <c r="G53" s="1">
        <f>VALUE(SUBSTITUTE(SUBSTITUTE(MID(Workings_1!F51,FIND("H",Workings_1!F51)+1, FIND("L",Workings_1!F51)-FIND("H",Workings_1!F51)-1),"Ø","0"),CHAR(32),""))</f>
        <v>81</v>
      </c>
      <c r="H53" s="1">
        <f>VALUE(SUBSTITUTE(SUBSTITUTE(MID(Workings_1!G51,FIND("H",Workings_1!G51)+1, FIND("L",Workings_1!G51)-FIND("H",Workings_1!G51)-1),"Ø","0"),CHAR(32),""))</f>
        <v>87</v>
      </c>
      <c r="I53" s="1">
        <f>VALUE(SUBSTITUTE(SUBSTITUTE(MID(Workings_1!H51,FIND("H",Workings_1!H51)+1, FIND("L",Workings_1!H51)-FIND("H",Workings_1!H51)-1),"Ø","0"),CHAR(32),""))</f>
        <v>90</v>
      </c>
      <c r="J53" s="1">
        <f>VALUE(SUBSTITUTE(SUBSTITUTE(MID(Workings_1!I51,FIND("H",Workings_1!I51)+1, FIND("L",Workings_1!I51)-FIND("H",Workings_1!I51)-1),"Ø","0"),CHAR(32),""))</f>
        <v>90</v>
      </c>
      <c r="K53" s="1">
        <f>VALUE(SUBSTITUTE(SUBSTITUTE(MID(Workings_1!J51,FIND("H",Workings_1!J51)+1, FIND("L",Workings_1!J51)-FIND("H",Workings_1!J51)-1),"Ø","0"),CHAR(32),""))</f>
        <v>90</v>
      </c>
      <c r="L53" s="1">
        <f>VALUE(SUBSTITUTE(SUBSTITUTE(MID(Workings_1!K51,FIND("H",Workings_1!K51)+1, FIND("L",Workings_1!K51)-FIND("H",Workings_1!K51)-1),"Ø","0"),CHAR(32),""))</f>
        <v>89</v>
      </c>
      <c r="M53" s="1">
        <f>VALUE(SUBSTITUTE(SUBSTITUTE(MID(Workings_1!L51,FIND("H",Workings_1!L51)+1, FIND("L",Workings_1!L51)-FIND("H",Workings_1!L51)-1),"Ø","0"),CHAR(32),""))</f>
        <v>84</v>
      </c>
      <c r="N53" s="1">
        <f>VALUE(SUBSTITUTE(SUBSTITUTE(MID(Workings_1!M51,FIND("H",Workings_1!M51)+1, FIND("L",Workings_1!M51)-FIND("H",Workings_1!M51)-1),"Ø","0"),CHAR(32),""))</f>
        <v>78</v>
      </c>
      <c r="O53" s="1">
        <f>VALUE(SUBSTITUTE(SUBSTITUTE(MID(Workings_1!N51,FIND("H",Workings_1!N51)+1, FIND("L",Workings_1!N51)-FIND("H",Workings_1!N51)-1),"Ø","0"),CHAR(32),""))</f>
        <v>72</v>
      </c>
    </row>
    <row r="54" spans="2:15" x14ac:dyDescent="0.25">
      <c r="B54" s="8" t="str">
        <v>Virginia Beach</v>
      </c>
      <c r="C54" s="1" t="str">
        <f>INDEX(State,MATCH(B54,City,0))</f>
        <v>Virginia</v>
      </c>
      <c r="D54" s="1">
        <f>VALUE(SUBSTITUTE(SUBSTITUTE(MID(Workings_1!C52,FIND("H",Workings_1!C52)+1, FIND("L",Workings_1!C52)-FIND("H",Workings_1!C52)-1),"Ø","0"),CHAR(32),""))</f>
        <v>48</v>
      </c>
      <c r="E54" s="1">
        <f>VALUE(SUBSTITUTE(SUBSTITUTE(MID(Workings_1!D52,FIND("H",Workings_1!D52)+1, FIND("L",Workings_1!D52)-FIND("H",Workings_1!D52)-1),"Ø","0"),CHAR(32),""))</f>
        <v>51</v>
      </c>
      <c r="F54" s="1">
        <f>VALUE(SUBSTITUTE(SUBSTITUTE(MID(Workings_1!E52,FIND("H",Workings_1!E52)+1, FIND("L",Workings_1!E52)-FIND("H",Workings_1!E52)-1),"Ø","0"),CHAR(32),""))</f>
        <v>58</v>
      </c>
      <c r="G54" s="1">
        <f>VALUE(SUBSTITUTE(SUBSTITUTE(MID(Workings_1!F52,FIND("H",Workings_1!F52)+1, FIND("L",Workings_1!F52)-FIND("H",Workings_1!F52)-1),"Ø","0"),CHAR(32),""))</f>
        <v>68</v>
      </c>
      <c r="H54" s="1">
        <f>VALUE(SUBSTITUTE(SUBSTITUTE(MID(Workings_1!G52,FIND("H",Workings_1!G52)+1, FIND("L",Workings_1!G52)-FIND("H",Workings_1!G52)-1),"Ø","0"),CHAR(32),""))</f>
        <v>75</v>
      </c>
      <c r="I54" s="1">
        <f>VALUE(SUBSTITUTE(SUBSTITUTE(MID(Workings_1!H52,FIND("H",Workings_1!H52)+1, FIND("L",Workings_1!H52)-FIND("H",Workings_1!H52)-1),"Ø","0"),CHAR(32),""))</f>
        <v>84</v>
      </c>
      <c r="J54" s="1">
        <f>VALUE(SUBSTITUTE(SUBSTITUTE(MID(Workings_1!I52,FIND("H",Workings_1!I52)+1, FIND("L",Workings_1!I52)-FIND("H",Workings_1!I52)-1),"Ø","0"),CHAR(32),""))</f>
        <v>87</v>
      </c>
      <c r="K54" s="1">
        <f>VALUE(SUBSTITUTE(SUBSTITUTE(MID(Workings_1!J52,FIND("H",Workings_1!J52)+1, FIND("L",Workings_1!J52)-FIND("H",Workings_1!J52)-1),"Ø","0"),CHAR(32),""))</f>
        <v>85</v>
      </c>
      <c r="L54" s="1">
        <f>VALUE(SUBSTITUTE(SUBSTITUTE(MID(Workings_1!K52,FIND("H",Workings_1!K52)+1, FIND("L",Workings_1!K52)-FIND("H",Workings_1!K52)-1),"Ø","0"),CHAR(32),""))</f>
        <v>79</v>
      </c>
      <c r="M54" s="1">
        <f>VALUE(SUBSTITUTE(SUBSTITUTE(MID(Workings_1!L52,FIND("H",Workings_1!L52)+1, FIND("L",Workings_1!L52)-FIND("H",Workings_1!L52)-1),"Ø","0"),CHAR(32),""))</f>
        <v>70</v>
      </c>
      <c r="N54" s="1">
        <f>VALUE(SUBSTITUTE(SUBSTITUTE(MID(Workings_1!M52,FIND("H",Workings_1!M52)+1, FIND("L",Workings_1!M52)-FIND("H",Workings_1!M52)-1),"Ø","0"),CHAR(32),""))</f>
        <v>61</v>
      </c>
      <c r="O54" s="1">
        <f>VALUE(SUBSTITUTE(SUBSTITUTE(MID(Workings_1!N52,FIND("H",Workings_1!N52)+1, FIND("L",Workings_1!N52)-FIND("H",Workings_1!N52)-1),"Ø","0"),CHAR(32),""))</f>
        <v>52</v>
      </c>
    </row>
    <row r="55" spans="2:15" x14ac:dyDescent="0.25">
      <c r="B55" s="8" t="s">
        <v>648</v>
      </c>
      <c r="C55" s="1"/>
      <c r="D55" s="1">
        <f>MAX(D5:D54)</f>
        <v>76</v>
      </c>
      <c r="E55" s="1">
        <f t="shared" ref="E55:O55" si="0">MAX(E5:E54)</f>
        <v>78</v>
      </c>
      <c r="F55" s="1">
        <f t="shared" si="0"/>
        <v>80</v>
      </c>
      <c r="G55" s="1">
        <f t="shared" si="0"/>
        <v>86</v>
      </c>
      <c r="H55" s="1">
        <f t="shared" si="0"/>
        <v>95</v>
      </c>
      <c r="I55" s="1">
        <f t="shared" si="0"/>
        <v>104</v>
      </c>
      <c r="J55" s="1">
        <f t="shared" si="0"/>
        <v>106</v>
      </c>
      <c r="K55" s="1">
        <f t="shared" si="0"/>
        <v>104</v>
      </c>
      <c r="L55" s="1">
        <f t="shared" si="0"/>
        <v>100</v>
      </c>
      <c r="M55" s="1">
        <f t="shared" si="0"/>
        <v>89</v>
      </c>
      <c r="N55" s="1">
        <f t="shared" si="0"/>
        <v>82</v>
      </c>
      <c r="O55" s="1">
        <f t="shared" si="0"/>
        <v>78</v>
      </c>
    </row>
    <row r="57" spans="2:15" x14ac:dyDescent="0.25">
      <c r="B57" s="29" t="s">
        <v>72</v>
      </c>
      <c r="C57" s="28"/>
      <c r="D57" s="30">
        <f t="array" ref="D57:O57">CheckSumHigh</f>
        <v>259045</v>
      </c>
      <c r="E57" s="30">
        <v>277026</v>
      </c>
      <c r="F57" s="30">
        <v>312012</v>
      </c>
      <c r="G57" s="30">
        <v>352569</v>
      </c>
      <c r="H57" s="30">
        <v>390367</v>
      </c>
      <c r="I57" s="30">
        <v>425245</v>
      </c>
      <c r="J57" s="30">
        <v>445112</v>
      </c>
      <c r="K57" s="30">
        <v>441332</v>
      </c>
      <c r="L57" s="30">
        <v>413908</v>
      </c>
      <c r="M57" s="30">
        <v>366926</v>
      </c>
      <c r="N57" s="30">
        <v>314215</v>
      </c>
      <c r="O57" s="27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5" sqref="D55"/>
    </sheetView>
  </sheetViews>
  <sheetFormatPr defaultRowHeight="15" x14ac:dyDescent="0.25"/>
  <cols>
    <col min="2" max="3" width="20.7109375" customWidth="1"/>
  </cols>
  <sheetData>
    <row r="3" spans="2:15" x14ac:dyDescent="0.25">
      <c r="B3" s="2" t="s">
        <v>65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x14ac:dyDescent="0.25">
      <c r="B4" s="13" t="s">
        <v>0</v>
      </c>
      <c r="C4" s="9" t="s">
        <v>52</v>
      </c>
      <c r="D4" s="10" t="str">
        <f t="array" ref="D4:O4">ListsMonthShort</f>
        <v>Jan</v>
      </c>
      <c r="E4" s="11" t="str">
        <v>Feb</v>
      </c>
      <c r="F4" s="11" t="str">
        <v>Mar</v>
      </c>
      <c r="G4" s="11" t="str">
        <v>Apr</v>
      </c>
      <c r="H4" s="11" t="str">
        <v>May</v>
      </c>
      <c r="I4" s="11" t="str">
        <v>Jun</v>
      </c>
      <c r="J4" s="11" t="str">
        <v>Jul</v>
      </c>
      <c r="K4" s="11" t="str">
        <v>Aug</v>
      </c>
      <c r="L4" s="11" t="str">
        <v>Sep</v>
      </c>
      <c r="M4" s="11" t="str">
        <v>Oct</v>
      </c>
      <c r="N4" s="11" t="str">
        <v>Nov</v>
      </c>
      <c r="O4" s="12" t="str">
        <v>Dec</v>
      </c>
    </row>
    <row r="5" spans="2:15" x14ac:dyDescent="0.25">
      <c r="B5" s="6" t="str">
        <f t="array" ref="B5:B54">ListCity</f>
        <v>Atlanta</v>
      </c>
      <c r="C5" s="1" t="str">
        <f>INDEX(State,MATCH(B5,City,0))</f>
        <v>Georgia</v>
      </c>
      <c r="D5" s="5">
        <f>VALUE(SUBSTITUTE(MID(Workings_1!C3,FIND("L",Workings_1!C3)+1,2),"Ø","0"))</f>
        <v>34</v>
      </c>
      <c r="E5" s="5">
        <f>VALUE(SUBSTITUTE(MID(Workings_1!D3,FIND("L",Workings_1!D3)+1,2),"Ø","0"))</f>
        <v>38</v>
      </c>
      <c r="F5" s="5">
        <f>VALUE(SUBSTITUTE(MID(Workings_1!E3,FIND("L",Workings_1!E3)+1,2),"Ø","0"))</f>
        <v>44</v>
      </c>
      <c r="G5" s="5">
        <f>VALUE(SUBSTITUTE(MID(Workings_1!F3,FIND("L",Workings_1!F3)+1,2),"Ø","0"))</f>
        <v>52</v>
      </c>
      <c r="H5" s="5">
        <f>VALUE(SUBSTITUTE(MID(Workings_1!G3,FIND("L",Workings_1!G3)+1,2),"Ø","0"))</f>
        <v>60</v>
      </c>
      <c r="I5" s="5">
        <f>VALUE(SUBSTITUTE(MID(Workings_1!H3,FIND("L",Workings_1!H3)+1,2),"Ø","0"))</f>
        <v>68</v>
      </c>
      <c r="J5" s="5">
        <f>VALUE(SUBSTITUTE(MID(Workings_1!I3,FIND("L",Workings_1!I3)+1,2),"Ø","0"))</f>
        <v>71</v>
      </c>
      <c r="K5" s="5">
        <f>VALUE(SUBSTITUTE(MID(Workings_1!J3,FIND("L",Workings_1!J3)+1,2),"Ø","0"))</f>
        <v>71</v>
      </c>
      <c r="L5" s="5">
        <f>VALUE(SUBSTITUTE(MID(Workings_1!K3,FIND("L",Workings_1!K3)+1,2),"Ø","0"))</f>
        <v>65</v>
      </c>
      <c r="M5" s="5">
        <f>VALUE(SUBSTITUTE(MID(Workings_1!L3,FIND("L",Workings_1!L3)+1,2),"Ø","0"))</f>
        <v>54</v>
      </c>
      <c r="N5" s="5">
        <f>VALUE(SUBSTITUTE(MID(Workings_1!M3,FIND("L",Workings_1!M3)+1,2),"Ø","0"))</f>
        <v>45</v>
      </c>
      <c r="O5" s="5">
        <f>VALUE(SUBSTITUTE(MID(Workings_1!N3,FIND("L",Workings_1!N3)+1,2),"Ø","0"))</f>
        <v>37</v>
      </c>
    </row>
    <row r="6" spans="2:15" x14ac:dyDescent="0.25">
      <c r="B6" s="7" t="str">
        <v>Austin</v>
      </c>
      <c r="C6" s="1" t="str">
        <f>INDEX(State,MATCH(B6,City,0))</f>
        <v>Texas</v>
      </c>
      <c r="D6" s="5">
        <f>VALUE(SUBSTITUTE(MID(Workings_1!C4,FIND("L",Workings_1!C4)+1,2),"Ø","0"))</f>
        <v>42</v>
      </c>
      <c r="E6" s="5">
        <f>VALUE(SUBSTITUTE(MID(Workings_1!D4,FIND("L",Workings_1!D4)+1,2),"Ø","0"))</f>
        <v>45</v>
      </c>
      <c r="F6" s="5">
        <f>VALUE(SUBSTITUTE(MID(Workings_1!E4,FIND("L",Workings_1!E4)+1,2),"Ø","0"))</f>
        <v>51</v>
      </c>
      <c r="G6" s="5">
        <f>VALUE(SUBSTITUTE(MID(Workings_1!F4,FIND("L",Workings_1!F4)+1,2),"Ø","0"))</f>
        <v>59</v>
      </c>
      <c r="H6" s="5">
        <f>VALUE(SUBSTITUTE(MID(Workings_1!G4,FIND("L",Workings_1!G4)+1,2),"Ø","0"))</f>
        <v>67</v>
      </c>
      <c r="I6" s="5">
        <f>VALUE(SUBSTITUTE(MID(Workings_1!H4,FIND("L",Workings_1!H4)+1,2),"Ø","0"))</f>
        <v>72</v>
      </c>
      <c r="J6" s="5">
        <f>VALUE(SUBSTITUTE(MID(Workings_1!I4,FIND("L",Workings_1!I4)+1,2),"Ø","0"))</f>
        <v>74</v>
      </c>
      <c r="K6" s="5">
        <f>VALUE(SUBSTITUTE(MID(Workings_1!J4,FIND("L",Workings_1!J4)+1,2),"Ø","0"))</f>
        <v>75</v>
      </c>
      <c r="L6" s="5">
        <f>VALUE(SUBSTITUTE(MID(Workings_1!K4,FIND("L",Workings_1!K4)+1,2),"Ø","0"))</f>
        <v>69</v>
      </c>
      <c r="M6" s="5">
        <f>VALUE(SUBSTITUTE(MID(Workings_1!L4,FIND("L",Workings_1!L4)+1,2),"Ø","0"))</f>
        <v>61</v>
      </c>
      <c r="N6" s="5">
        <f>VALUE(SUBSTITUTE(MID(Workings_1!M4,FIND("L",Workings_1!M4)+1,2),"Ø","0"))</f>
        <v>51</v>
      </c>
      <c r="O6" s="5">
        <f>VALUE(SUBSTITUTE(MID(Workings_1!N4,FIND("L",Workings_1!N4)+1,2),"Ø","0"))</f>
        <v>42</v>
      </c>
    </row>
    <row r="7" spans="2:15" x14ac:dyDescent="0.25">
      <c r="B7" s="7" t="str">
        <v>Baltimore</v>
      </c>
      <c r="C7" s="1" t="str">
        <f>INDEX(State,MATCH(B7,City,0))</f>
        <v>Maryland</v>
      </c>
      <c r="D7" s="5">
        <f>VALUE(SUBSTITUTE(MID(Workings_1!C5,FIND("L",Workings_1!C5)+1,2),"Ø","0"))</f>
        <v>24</v>
      </c>
      <c r="E7" s="5">
        <f>VALUE(SUBSTITUTE(MID(Workings_1!D5,FIND("L",Workings_1!D5)+1,2),"Ø","0"))</f>
        <v>27</v>
      </c>
      <c r="F7" s="5">
        <f>VALUE(SUBSTITUTE(MID(Workings_1!E5,FIND("L",Workings_1!E5)+1,2),"Ø","0"))</f>
        <v>34</v>
      </c>
      <c r="G7" s="5">
        <f>VALUE(SUBSTITUTE(MID(Workings_1!F5,FIND("L",Workings_1!F5)+1,2),"Ø","0"))</f>
        <v>43</v>
      </c>
      <c r="H7" s="5">
        <f>VALUE(SUBSTITUTE(MID(Workings_1!G5,FIND("L",Workings_1!G5)+1,2),"Ø","0"))</f>
        <v>52</v>
      </c>
      <c r="I7" s="5">
        <f>VALUE(SUBSTITUTE(MID(Workings_1!H5,FIND("L",Workings_1!H5)+1,2),"Ø","0"))</f>
        <v>62</v>
      </c>
      <c r="J7" s="5">
        <f>VALUE(SUBSTITUTE(MID(Workings_1!I5,FIND("L",Workings_1!I5)+1,2),"Ø","0"))</f>
        <v>67</v>
      </c>
      <c r="K7" s="5">
        <f>VALUE(SUBSTITUTE(MID(Workings_1!J5,FIND("L",Workings_1!J5)+1,2),"Ø","0"))</f>
        <v>65</v>
      </c>
      <c r="L7" s="5">
        <f>VALUE(SUBSTITUTE(MID(Workings_1!K5,FIND("L",Workings_1!K5)+1,2),"Ø","0"))</f>
        <v>58</v>
      </c>
      <c r="M7" s="5">
        <f>VALUE(SUBSTITUTE(MID(Workings_1!L5,FIND("L",Workings_1!L5)+1,2),"Ø","0"))</f>
        <v>45</v>
      </c>
      <c r="N7" s="5">
        <f>VALUE(SUBSTITUTE(MID(Workings_1!M5,FIND("L",Workings_1!M5)+1,2),"Ø","0"))</f>
        <v>37</v>
      </c>
      <c r="O7" s="5">
        <f>VALUE(SUBSTITUTE(MID(Workings_1!N5,FIND("L",Workings_1!N5)+1,2),"Ø","0"))</f>
        <v>28</v>
      </c>
    </row>
    <row r="8" spans="2:15" x14ac:dyDescent="0.25">
      <c r="B8" s="7" t="str">
        <v>Birmingham</v>
      </c>
      <c r="C8" s="1" t="str">
        <f>INDEX(State,MATCH(B8,City,0))</f>
        <v>Alabama</v>
      </c>
      <c r="D8" s="5">
        <f>VALUE(SUBSTITUTE(MID(Workings_1!C6,FIND("L",Workings_1!C6)+1,2),"Ø","0"))</f>
        <v>34</v>
      </c>
      <c r="E8" s="5">
        <f>VALUE(SUBSTITUTE(MID(Workings_1!D6,FIND("L",Workings_1!D6)+1,2),"Ø","0"))</f>
        <v>37</v>
      </c>
      <c r="F8" s="5">
        <f>VALUE(SUBSTITUTE(MID(Workings_1!E6,FIND("L",Workings_1!E6)+1,2),"Ø","0"))</f>
        <v>44</v>
      </c>
      <c r="G8" s="5">
        <f>VALUE(SUBSTITUTE(MID(Workings_1!F6,FIND("L",Workings_1!F6)+1,2),"Ø","0"))</f>
        <v>51</v>
      </c>
      <c r="H8" s="5">
        <f>VALUE(SUBSTITUTE(MID(Workings_1!G6,FIND("L",Workings_1!G6)+1,2),"Ø","0"))</f>
        <v>60</v>
      </c>
      <c r="I8" s="5">
        <f>VALUE(SUBSTITUTE(MID(Workings_1!H6,FIND("L",Workings_1!H6)+1,2),"Ø","0"))</f>
        <v>68</v>
      </c>
      <c r="J8" s="5">
        <f>VALUE(SUBSTITUTE(MID(Workings_1!I6,FIND("L",Workings_1!I6)+1,2),"Ø","0"))</f>
        <v>71</v>
      </c>
      <c r="K8" s="5">
        <f>VALUE(SUBSTITUTE(MID(Workings_1!J6,FIND("L",Workings_1!J6)+1,2),"Ø","0"))</f>
        <v>71</v>
      </c>
      <c r="L8" s="5">
        <f>VALUE(SUBSTITUTE(MID(Workings_1!K6,FIND("L",Workings_1!K6)+1,2),"Ø","0"))</f>
        <v>64</v>
      </c>
      <c r="M8" s="5">
        <f>VALUE(SUBSTITUTE(MID(Workings_1!L6,FIND("L",Workings_1!L6)+1,2),"Ø","0"))</f>
        <v>53</v>
      </c>
      <c r="N8" s="5">
        <f>VALUE(SUBSTITUTE(MID(Workings_1!M6,FIND("L",Workings_1!M6)+1,2),"Ø","0"))</f>
        <v>44</v>
      </c>
      <c r="O8" s="5">
        <f>VALUE(SUBSTITUTE(MID(Workings_1!N6,FIND("L",Workings_1!N6)+1,2),"Ø","0"))</f>
        <v>36</v>
      </c>
    </row>
    <row r="9" spans="2:15" x14ac:dyDescent="0.25">
      <c r="B9" s="7" t="str">
        <v>Boston</v>
      </c>
      <c r="C9" s="1" t="str">
        <f>INDEX(State,MATCH(B9,City,0))</f>
        <v>Massachusetts</v>
      </c>
      <c r="D9" s="5">
        <f>VALUE(SUBSTITUTE(MID(Workings_1!C7,FIND("L",Workings_1!C7)+1,2),"Ø","0"))</f>
        <v>22</v>
      </c>
      <c r="E9" s="5">
        <f>VALUE(SUBSTITUTE(MID(Workings_1!D7,FIND("L",Workings_1!D7)+1,2),"Ø","0"))</f>
        <v>25</v>
      </c>
      <c r="F9" s="5">
        <f>VALUE(SUBSTITUTE(MID(Workings_1!E7,FIND("L",Workings_1!E7)+1,2),"Ø","0"))</f>
        <v>31</v>
      </c>
      <c r="G9" s="5">
        <f>VALUE(SUBSTITUTE(MID(Workings_1!F7,FIND("L",Workings_1!F7)+1,2),"Ø","0"))</f>
        <v>41</v>
      </c>
      <c r="H9" s="5">
        <f>VALUE(SUBSTITUTE(MID(Workings_1!G7,FIND("L",Workings_1!G7)+1,2),"Ø","0"))</f>
        <v>50</v>
      </c>
      <c r="I9" s="5">
        <f>VALUE(SUBSTITUTE(MID(Workings_1!H7,FIND("L",Workings_1!H7)+1,2),"Ø","0"))</f>
        <v>60</v>
      </c>
      <c r="J9" s="5">
        <f>VALUE(SUBSTITUTE(MID(Workings_1!I7,FIND("L",Workings_1!I7)+1,2),"Ø","0"))</f>
        <v>65</v>
      </c>
      <c r="K9" s="5">
        <f>VALUE(SUBSTITUTE(MID(Workings_1!J7,FIND("L",Workings_1!J7)+1,2),"Ø","0"))</f>
        <v>65</v>
      </c>
      <c r="L9" s="5">
        <f>VALUE(SUBSTITUTE(MID(Workings_1!K7,FIND("L",Workings_1!K7)+1,2),"Ø","0"))</f>
        <v>57</v>
      </c>
      <c r="M9" s="5">
        <f>VALUE(SUBSTITUTE(MID(Workings_1!L7,FIND("L",Workings_1!L7)+1,2),"Ø","0"))</f>
        <v>47</v>
      </c>
      <c r="N9" s="5">
        <f>VALUE(SUBSTITUTE(MID(Workings_1!M7,FIND("L",Workings_1!M7)+1,2),"Ø","0"))</f>
        <v>38</v>
      </c>
      <c r="O9" s="5">
        <f>VALUE(SUBSTITUTE(MID(Workings_1!N7,FIND("L",Workings_1!N7)+1,2),"Ø","0"))</f>
        <v>28</v>
      </c>
    </row>
    <row r="10" spans="2:15" x14ac:dyDescent="0.25">
      <c r="B10" s="7" t="str">
        <v>Buffalo</v>
      </c>
      <c r="C10" s="1" t="str">
        <f>INDEX(State,MATCH(B10,City,0))</f>
        <v>New York</v>
      </c>
      <c r="D10" s="5">
        <f>VALUE(SUBSTITUTE(MID(Workings_1!C8,FIND("L",Workings_1!C8)+1,2),"Ø","0"))</f>
        <v>19</v>
      </c>
      <c r="E10" s="5">
        <f>VALUE(SUBSTITUTE(MID(Workings_1!D8,FIND("L",Workings_1!D8)+1,2),"Ø","0"))</f>
        <v>19</v>
      </c>
      <c r="F10" s="5">
        <f>VALUE(SUBSTITUTE(MID(Workings_1!E8,FIND("L",Workings_1!E8)+1,2),"Ø","0"))</f>
        <v>26</v>
      </c>
      <c r="G10" s="5">
        <f>VALUE(SUBSTITUTE(MID(Workings_1!F8,FIND("L",Workings_1!F8)+1,2),"Ø","0"))</f>
        <v>37</v>
      </c>
      <c r="H10" s="5">
        <f>VALUE(SUBSTITUTE(MID(Workings_1!G8,FIND("L",Workings_1!G8)+1,2),"Ø","0"))</f>
        <v>47</v>
      </c>
      <c r="I10" s="5">
        <f>VALUE(SUBSTITUTE(MID(Workings_1!H8,FIND("L",Workings_1!H8)+1,2),"Ø","0"))</f>
        <v>57</v>
      </c>
      <c r="J10" s="5">
        <f>VALUE(SUBSTITUTE(MID(Workings_1!I8,FIND("L",Workings_1!I8)+1,2),"Ø","0"))</f>
        <v>62</v>
      </c>
      <c r="K10" s="5">
        <f>VALUE(SUBSTITUTE(MID(Workings_1!J8,FIND("L",Workings_1!J8)+1,2),"Ø","0"))</f>
        <v>61</v>
      </c>
      <c r="L10" s="5">
        <f>VALUE(SUBSTITUTE(MID(Workings_1!K8,FIND("L",Workings_1!K8)+1,2),"Ø","0"))</f>
        <v>53</v>
      </c>
      <c r="M10" s="5">
        <f>VALUE(SUBSTITUTE(MID(Workings_1!L8,FIND("L",Workings_1!L8)+1,2),"Ø","0"))</f>
        <v>43</v>
      </c>
      <c r="N10" s="5">
        <f>VALUE(SUBSTITUTE(MID(Workings_1!M8,FIND("L",Workings_1!M8)+1,2),"Ø","0"))</f>
        <v>34</v>
      </c>
      <c r="O10" s="5">
        <f>VALUE(SUBSTITUTE(MID(Workings_1!N8,FIND("L",Workings_1!N8)+1,2),"Ø","0"))</f>
        <v>24</v>
      </c>
    </row>
    <row r="11" spans="2:15" x14ac:dyDescent="0.25">
      <c r="B11" s="7" t="str">
        <v>Charlotte</v>
      </c>
      <c r="C11" s="1" t="str">
        <f>INDEX(State,MATCH(B11,City,0))</f>
        <v>North Carolina</v>
      </c>
      <c r="D11" s="5">
        <f>VALUE(SUBSTITUTE(MID(Workings_1!C9,FIND("L",Workings_1!C9)+1,2),"Ø","0"))</f>
        <v>30</v>
      </c>
      <c r="E11" s="5">
        <f>VALUE(SUBSTITUTE(MID(Workings_1!D9,FIND("L",Workings_1!D9)+1,2),"Ø","0"))</f>
        <v>33</v>
      </c>
      <c r="F11" s="5">
        <f>VALUE(SUBSTITUTE(MID(Workings_1!E9,FIND("L",Workings_1!E9)+1,2),"Ø","0"))</f>
        <v>39</v>
      </c>
      <c r="G11" s="5">
        <f>VALUE(SUBSTITUTE(MID(Workings_1!F9,FIND("L",Workings_1!F9)+1,2),"Ø","0"))</f>
        <v>47</v>
      </c>
      <c r="H11" s="5">
        <f>VALUE(SUBSTITUTE(MID(Workings_1!G9,FIND("L",Workings_1!G9)+1,2),"Ø","0"))</f>
        <v>56</v>
      </c>
      <c r="I11" s="5">
        <f>VALUE(SUBSTITUTE(MID(Workings_1!H9,FIND("L",Workings_1!H9)+1,2),"Ø","0"))</f>
        <v>65</v>
      </c>
      <c r="J11" s="5">
        <f>VALUE(SUBSTITUTE(MID(Workings_1!I9,FIND("L",Workings_1!I9)+1,2),"Ø","0"))</f>
        <v>68</v>
      </c>
      <c r="K11" s="5">
        <f>VALUE(SUBSTITUTE(MID(Workings_1!J9,FIND("L",Workings_1!J9)+1,2),"Ø","0"))</f>
        <v>67</v>
      </c>
      <c r="L11" s="5">
        <f>VALUE(SUBSTITUTE(MID(Workings_1!K9,FIND("L",Workings_1!K9)+1,2),"Ø","0"))</f>
        <v>60</v>
      </c>
      <c r="M11" s="5">
        <f>VALUE(SUBSTITUTE(MID(Workings_1!L9,FIND("L",Workings_1!L9)+1,2),"Ø","0"))</f>
        <v>49</v>
      </c>
      <c r="N11" s="5">
        <f>VALUE(SUBSTITUTE(MID(Workings_1!M9,FIND("L",Workings_1!M9)+1,2),"Ø","0"))</f>
        <v>39</v>
      </c>
      <c r="O11" s="5">
        <f>VALUE(SUBSTITUTE(MID(Workings_1!N9,FIND("L",Workings_1!N9)+1,2),"Ø","0"))</f>
        <v>32</v>
      </c>
    </row>
    <row r="12" spans="2:15" x14ac:dyDescent="0.25">
      <c r="B12" s="7" t="str">
        <v>Chicago</v>
      </c>
      <c r="C12" s="1" t="str">
        <f>INDEX(State,MATCH(B12,City,0))</f>
        <v>Illinois</v>
      </c>
      <c r="D12" s="5">
        <f>VALUE(SUBSTITUTE(MID(Workings_1!C10,FIND("L",Workings_1!C10)+1,2),"Ø","0"))</f>
        <v>17</v>
      </c>
      <c r="E12" s="5">
        <f>VALUE(SUBSTITUTE(MID(Workings_1!D10,FIND("L",Workings_1!D10)+1,2),"Ø","0"))</f>
        <v>20</v>
      </c>
      <c r="F12" s="5">
        <f>VALUE(SUBSTITUTE(MID(Workings_1!E10,FIND("L",Workings_1!E10)+1,2),"Ø","0"))</f>
        <v>29</v>
      </c>
      <c r="G12" s="5">
        <f>VALUE(SUBSTITUTE(MID(Workings_1!F10,FIND("L",Workings_1!F10)+1,2),"Ø","0"))</f>
        <v>39</v>
      </c>
      <c r="H12" s="5">
        <f>VALUE(SUBSTITUTE(MID(Workings_1!G10,FIND("L",Workings_1!G10)+1,2),"Ø","0"))</f>
        <v>48</v>
      </c>
      <c r="I12" s="5">
        <f>VALUE(SUBSTITUTE(MID(Workings_1!H10,FIND("L",Workings_1!H10)+1,2),"Ø","0"))</f>
        <v>58</v>
      </c>
      <c r="J12" s="5">
        <f>VALUE(SUBSTITUTE(MID(Workings_1!I10,FIND("L",Workings_1!I10)+1,2),"Ø","0"))</f>
        <v>64</v>
      </c>
      <c r="K12" s="5">
        <f>VALUE(SUBSTITUTE(MID(Workings_1!J10,FIND("L",Workings_1!J10)+1,2),"Ø","0"))</f>
        <v>63</v>
      </c>
      <c r="L12" s="5">
        <f>VALUE(SUBSTITUTE(MID(Workings_1!K10,FIND("L",Workings_1!K10)+1,2),"Ø","0"))</f>
        <v>54</v>
      </c>
      <c r="M12" s="5">
        <f>VALUE(SUBSTITUTE(MID(Workings_1!L10,FIND("L",Workings_1!L10)+1,2),"Ø","0"))</f>
        <v>43</v>
      </c>
      <c r="N12" s="5">
        <f>VALUE(SUBSTITUTE(MID(Workings_1!M10,FIND("L",Workings_1!M10)+1,2),"Ø","0"))</f>
        <v>32</v>
      </c>
      <c r="O12" s="5">
        <f>VALUE(SUBSTITUTE(MID(Workings_1!N10,FIND("L",Workings_1!N10)+1,2),"Ø","0"))</f>
        <v>21</v>
      </c>
    </row>
    <row r="13" spans="2:15" x14ac:dyDescent="0.25">
      <c r="B13" s="7" t="str">
        <v>Cincinnati</v>
      </c>
      <c r="C13" s="1" t="str">
        <f>INDEX(State,MATCH(B13,City,0))</f>
        <v>Ohio</v>
      </c>
      <c r="D13" s="5">
        <f>VALUE(SUBSTITUTE(MID(Workings_1!C11,FIND("L",Workings_1!C11)+1,2),"Ø","0"))</f>
        <v>22</v>
      </c>
      <c r="E13" s="5">
        <f>VALUE(SUBSTITUTE(MID(Workings_1!D11,FIND("L",Workings_1!D11)+1,2),"Ø","0"))</f>
        <v>25</v>
      </c>
      <c r="F13" s="5">
        <f>VALUE(SUBSTITUTE(MID(Workings_1!E11,FIND("L",Workings_1!E11)+1,2),"Ø","0"))</f>
        <v>33</v>
      </c>
      <c r="G13" s="5">
        <f>VALUE(SUBSTITUTE(MID(Workings_1!F11,FIND("L",Workings_1!F11)+1,2),"Ø","0"))</f>
        <v>42</v>
      </c>
      <c r="H13" s="5">
        <f>VALUE(SUBSTITUTE(MID(Workings_1!G11,FIND("L",Workings_1!G11)+1,2),"Ø","0"))</f>
        <v>52</v>
      </c>
      <c r="I13" s="5">
        <f>VALUE(SUBSTITUTE(MID(Workings_1!H11,FIND("L",Workings_1!H11)+1,2),"Ø","0"))</f>
        <v>61</v>
      </c>
      <c r="J13" s="5">
        <f>VALUE(SUBSTITUTE(MID(Workings_1!I11,FIND("L",Workings_1!I11)+1,2),"Ø","0"))</f>
        <v>65</v>
      </c>
      <c r="K13" s="5">
        <f>VALUE(SUBSTITUTE(MID(Workings_1!J11,FIND("L",Workings_1!J11)+1,2),"Ø","0"))</f>
        <v>63</v>
      </c>
      <c r="L13" s="5">
        <f>VALUE(SUBSTITUTE(MID(Workings_1!K11,FIND("L",Workings_1!K11)+1,2),"Ø","0"))</f>
        <v>55</v>
      </c>
      <c r="M13" s="5">
        <f>VALUE(SUBSTITUTE(MID(Workings_1!L11,FIND("L",Workings_1!L11)+1,2),"Ø","0"))</f>
        <v>43</v>
      </c>
      <c r="N13" s="5">
        <f>VALUE(SUBSTITUTE(MID(Workings_1!M11,FIND("L",Workings_1!M11)+1,2),"Ø","0"))</f>
        <v>34</v>
      </c>
      <c r="O13" s="5">
        <f>VALUE(SUBSTITUTE(MID(Workings_1!N11,FIND("L",Workings_1!N11)+1,2),"Ø","0"))</f>
        <v>26</v>
      </c>
    </row>
    <row r="14" spans="2:15" x14ac:dyDescent="0.25">
      <c r="B14" s="7" t="str">
        <v>Cleveland</v>
      </c>
      <c r="C14" s="1" t="str">
        <f>INDEX(State,MATCH(B14,City,0))</f>
        <v>Ohio</v>
      </c>
      <c r="D14" s="5">
        <f>VALUE(SUBSTITUTE(MID(Workings_1!C12,FIND("L",Workings_1!C12)+1,2),"Ø","0"))</f>
        <v>22</v>
      </c>
      <c r="E14" s="5">
        <f>VALUE(SUBSTITUTE(MID(Workings_1!D12,FIND("L",Workings_1!D12)+1,2),"Ø","0"))</f>
        <v>24</v>
      </c>
      <c r="F14" s="5">
        <f>VALUE(SUBSTITUTE(MID(Workings_1!E12,FIND("L",Workings_1!E12)+1,2),"Ø","0"))</f>
        <v>30</v>
      </c>
      <c r="G14" s="5">
        <f>VALUE(SUBSTITUTE(MID(Workings_1!F12,FIND("L",Workings_1!F12)+1,2),"Ø","0"))</f>
        <v>40</v>
      </c>
      <c r="H14" s="5">
        <f>VALUE(SUBSTITUTE(MID(Workings_1!G12,FIND("L",Workings_1!G12)+1,2),"Ø","0"))</f>
        <v>50</v>
      </c>
      <c r="I14" s="5">
        <f>VALUE(SUBSTITUTE(MID(Workings_1!H12,FIND("L",Workings_1!H12)+1,2),"Ø","0"))</f>
        <v>60</v>
      </c>
      <c r="J14" s="5">
        <f>VALUE(SUBSTITUTE(MID(Workings_1!I12,FIND("L",Workings_1!I12)+1,2),"Ø","0"))</f>
        <v>64</v>
      </c>
      <c r="K14" s="5">
        <f>VALUE(SUBSTITUTE(MID(Workings_1!J12,FIND("L",Workings_1!J12)+1,2),"Ø","0"))</f>
        <v>63</v>
      </c>
      <c r="L14" s="5">
        <f>VALUE(SUBSTITUTE(MID(Workings_1!K12,FIND("L",Workings_1!K12)+1,2),"Ø","0"))</f>
        <v>56</v>
      </c>
      <c r="M14" s="5">
        <f>VALUE(SUBSTITUTE(MID(Workings_1!L12,FIND("L",Workings_1!L12)+1,2),"Ø","0"))</f>
        <v>45</v>
      </c>
      <c r="N14" s="5">
        <f>VALUE(SUBSTITUTE(MID(Workings_1!M12,FIND("L",Workings_1!M12)+1,2),"Ø","0"))</f>
        <v>37</v>
      </c>
      <c r="O14" s="5">
        <f>VALUE(SUBSTITUTE(MID(Workings_1!N12,FIND("L",Workings_1!N12)+1,2),"Ø","0"))</f>
        <v>26</v>
      </c>
    </row>
    <row r="15" spans="2:15" x14ac:dyDescent="0.25">
      <c r="B15" s="7" t="str">
        <v>Columbus</v>
      </c>
      <c r="C15" s="1" t="str">
        <f>INDEX(State,MATCH(B15,City,0))</f>
        <v>Ohio</v>
      </c>
      <c r="D15" s="5">
        <f>VALUE(SUBSTITUTE(MID(Workings_1!C13,FIND("L",Workings_1!C13)+1,2),"Ø","0"))</f>
        <v>23</v>
      </c>
      <c r="E15" s="5">
        <f>VALUE(SUBSTITUTE(MID(Workings_1!D13,FIND("L",Workings_1!D13)+1,2),"Ø","0"))</f>
        <v>25</v>
      </c>
      <c r="F15" s="5">
        <f>VALUE(SUBSTITUTE(MID(Workings_1!E13,FIND("L",Workings_1!E13)+1,2),"Ø","0"))</f>
        <v>33</v>
      </c>
      <c r="G15" s="5">
        <f>VALUE(SUBSTITUTE(MID(Workings_1!F13,FIND("L",Workings_1!F13)+1,2),"Ø","0"))</f>
        <v>43</v>
      </c>
      <c r="H15" s="5">
        <f>VALUE(SUBSTITUTE(MID(Workings_1!G13,FIND("L",Workings_1!G13)+1,2),"Ø","0"))</f>
        <v>52</v>
      </c>
      <c r="I15" s="5">
        <f>VALUE(SUBSTITUTE(MID(Workings_1!H13,FIND("L",Workings_1!H13)+1,2),"Ø","0"))</f>
        <v>62</v>
      </c>
      <c r="J15" s="5">
        <f>VALUE(SUBSTITUTE(MID(Workings_1!I13,FIND("L",Workings_1!I13)+1,2),"Ø","0"))</f>
        <v>66</v>
      </c>
      <c r="K15" s="5">
        <f>VALUE(SUBSTITUTE(MID(Workings_1!J13,FIND("L",Workings_1!J13)+1,2),"Ø","0"))</f>
        <v>64</v>
      </c>
      <c r="L15" s="5">
        <f>VALUE(SUBSTITUTE(MID(Workings_1!K13,FIND("L",Workings_1!K13)+1,2),"Ø","0"))</f>
        <v>57</v>
      </c>
      <c r="M15" s="5">
        <f>VALUE(SUBSTITUTE(MID(Workings_1!L13,FIND("L",Workings_1!L13)+1,2),"Ø","0"))</f>
        <v>45</v>
      </c>
      <c r="N15" s="5">
        <f>VALUE(SUBSTITUTE(MID(Workings_1!M13,FIND("L",Workings_1!M13)+1,2),"Ø","0"))</f>
        <v>36</v>
      </c>
      <c r="O15" s="5">
        <f>VALUE(SUBSTITUTE(MID(Workings_1!N13,FIND("L",Workings_1!N13)+1,2),"Ø","0"))</f>
        <v>27</v>
      </c>
    </row>
    <row r="16" spans="2:15" x14ac:dyDescent="0.25">
      <c r="B16" s="7" t="str">
        <v>Dallas</v>
      </c>
      <c r="C16" s="1" t="str">
        <f>INDEX(State,MATCH(B16,City,0))</f>
        <v>Texas</v>
      </c>
      <c r="D16" s="5">
        <f>VALUE(SUBSTITUTE(MID(Workings_1!C14,FIND("L",Workings_1!C14)+1,2),"Ø","0"))</f>
        <v>37</v>
      </c>
      <c r="E16" s="5">
        <f>VALUE(SUBSTITUTE(MID(Workings_1!D14,FIND("L",Workings_1!D14)+1,2),"Ø","0"))</f>
        <v>41</v>
      </c>
      <c r="F16" s="5">
        <f>VALUE(SUBSTITUTE(MID(Workings_1!E14,FIND("L",Workings_1!E14)+1,2),"Ø","0"))</f>
        <v>49</v>
      </c>
      <c r="G16" s="5">
        <f>VALUE(SUBSTITUTE(MID(Workings_1!F14,FIND("L",Workings_1!F14)+1,2),"Ø","0"))</f>
        <v>56</v>
      </c>
      <c r="H16" s="5">
        <f>VALUE(SUBSTITUTE(MID(Workings_1!G14,FIND("L",Workings_1!G14)+1,2),"Ø","0"))</f>
        <v>65</v>
      </c>
      <c r="I16" s="5">
        <f>VALUE(SUBSTITUTE(MID(Workings_1!H14,FIND("L",Workings_1!H14)+1,2),"Ø","0"))</f>
        <v>73</v>
      </c>
      <c r="J16" s="5">
        <f>VALUE(SUBSTITUTE(MID(Workings_1!I14,FIND("L",Workings_1!I14)+1,2),"Ø","0"))</f>
        <v>77</v>
      </c>
      <c r="K16" s="5">
        <f>VALUE(SUBSTITUTE(MID(Workings_1!J14,FIND("L",Workings_1!J14)+1,2),"Ø","0"))</f>
        <v>77</v>
      </c>
      <c r="L16" s="5">
        <f>VALUE(SUBSTITUTE(MID(Workings_1!K14,FIND("L",Workings_1!K14)+1,2),"Ø","0"))</f>
        <v>69</v>
      </c>
      <c r="M16" s="5">
        <f>VALUE(SUBSTITUTE(MID(Workings_1!L14,FIND("L",Workings_1!L14)+1,2),"Ø","0"))</f>
        <v>58</v>
      </c>
      <c r="N16" s="5">
        <f>VALUE(SUBSTITUTE(MID(Workings_1!M14,FIND("L",Workings_1!M14)+1,2),"Ø","0"))</f>
        <v>48</v>
      </c>
      <c r="O16" s="5">
        <f>VALUE(SUBSTITUTE(MID(Workings_1!N14,FIND("L",Workings_1!N14)+1,2),"Ø","0"))</f>
        <v>39</v>
      </c>
    </row>
    <row r="17" spans="2:15" x14ac:dyDescent="0.25">
      <c r="B17" s="7" t="str">
        <v>Denver</v>
      </c>
      <c r="C17" s="1" t="str">
        <f>INDEX(State,MATCH(B17,City,0))</f>
        <v>Colorado</v>
      </c>
      <c r="D17" s="5">
        <f>VALUE(SUBSTITUTE(MID(Workings_1!C15,FIND("L",Workings_1!C15)+1,2),"Ø","0"))</f>
        <v>17</v>
      </c>
      <c r="E17" s="5">
        <f>VALUE(SUBSTITUTE(MID(Workings_1!D15,FIND("L",Workings_1!D15)+1,2),"Ø","0"))</f>
        <v>20</v>
      </c>
      <c r="F17" s="5">
        <f>VALUE(SUBSTITUTE(MID(Workings_1!E15,FIND("L",Workings_1!E15)+1,2),"Ø","0"))</f>
        <v>26</v>
      </c>
      <c r="G17" s="5">
        <f>VALUE(SUBSTITUTE(MID(Workings_1!F15,FIND("L",Workings_1!F15)+1,2),"Ø","0"))</f>
        <v>34</v>
      </c>
      <c r="H17" s="5">
        <f>VALUE(SUBSTITUTE(MID(Workings_1!G15,FIND("L",Workings_1!G15)+1,2),"Ø","0"))</f>
        <v>44</v>
      </c>
      <c r="I17" s="5">
        <f>VALUE(SUBSTITUTE(MID(Workings_1!H15,FIND("L",Workings_1!H15)+1,2),"Ø","0"))</f>
        <v>53</v>
      </c>
      <c r="J17" s="5">
        <f>VALUE(SUBSTITUTE(MID(Workings_1!I15,FIND("L",Workings_1!I15)+1,2),"Ø","0"))</f>
        <v>59</v>
      </c>
      <c r="K17" s="5">
        <f>VALUE(SUBSTITUTE(MID(Workings_1!J15,FIND("L",Workings_1!J15)+1,2),"Ø","0"))</f>
        <v>57</v>
      </c>
      <c r="L17" s="5">
        <f>VALUE(SUBSTITUTE(MID(Workings_1!K15,FIND("L",Workings_1!K15)+1,2),"Ø","0"))</f>
        <v>48</v>
      </c>
      <c r="M17" s="5">
        <f>VALUE(SUBSTITUTE(MID(Workings_1!L15,FIND("L",Workings_1!L15)+1,2),"Ø","0"))</f>
        <v>36</v>
      </c>
      <c r="N17" s="5">
        <f>VALUE(SUBSTITUTE(MID(Workings_1!M15,FIND("L",Workings_1!M15)+1,2),"Ø","0"))</f>
        <v>25</v>
      </c>
      <c r="O17" s="5">
        <f>VALUE(SUBSTITUTE(MID(Workings_1!N15,FIND("L",Workings_1!N15)+1,2),"Ø","0"))</f>
        <v>17</v>
      </c>
    </row>
    <row r="18" spans="2:15" x14ac:dyDescent="0.25">
      <c r="B18" s="7" t="str">
        <v>Detroit</v>
      </c>
      <c r="C18" s="1" t="str">
        <f>INDEX(State,MATCH(B18,City,0))</f>
        <v>Michigan</v>
      </c>
      <c r="D18" s="5">
        <f>VALUE(SUBSTITUTE(MID(Workings_1!C16,FIND("L",Workings_1!C16)+1,2),"Ø","0"))</f>
        <v>19</v>
      </c>
      <c r="E18" s="5">
        <f>VALUE(SUBSTITUTE(MID(Workings_1!D16,FIND("L",Workings_1!D16)+1,2),"Ø","0"))</f>
        <v>21</v>
      </c>
      <c r="F18" s="5">
        <f>VALUE(SUBSTITUTE(MID(Workings_1!E16,FIND("L",Workings_1!E16)+1,2),"Ø","0"))</f>
        <v>29</v>
      </c>
      <c r="G18" s="5">
        <f>VALUE(SUBSTITUTE(MID(Workings_1!F16,FIND("L",Workings_1!F16)+1,2),"Ø","0"))</f>
        <v>39</v>
      </c>
      <c r="H18" s="5">
        <f>VALUE(SUBSTITUTE(MID(Workings_1!G16,FIND("L",Workings_1!G16)+1,2),"Ø","0"))</f>
        <v>49</v>
      </c>
      <c r="I18" s="5">
        <f>VALUE(SUBSTITUTE(MID(Workings_1!H16,FIND("L",Workings_1!H16)+1,2),"Ø","0"))</f>
        <v>60</v>
      </c>
      <c r="J18" s="5">
        <f>VALUE(SUBSTITUTE(MID(Workings_1!I16,FIND("L",Workings_1!I16)+1,2),"Ø","0"))</f>
        <v>64</v>
      </c>
      <c r="K18" s="5">
        <f>VALUE(SUBSTITUTE(MID(Workings_1!J16,FIND("L",Workings_1!J16)+1,2),"Ø","0"))</f>
        <v>63</v>
      </c>
      <c r="L18" s="5">
        <f>VALUE(SUBSTITUTE(MID(Workings_1!K16,FIND("L",Workings_1!K16)+1,2),"Ø","0"))</f>
        <v>55</v>
      </c>
      <c r="M18" s="5">
        <f>VALUE(SUBSTITUTE(MID(Workings_1!L16,FIND("L",Workings_1!L16)+1,2),"Ø","0"))</f>
        <v>43</v>
      </c>
      <c r="N18" s="5">
        <f>VALUE(SUBSTITUTE(MID(Workings_1!M16,FIND("L",Workings_1!M16)+1,2),"Ø","0"))</f>
        <v>34</v>
      </c>
      <c r="O18" s="5">
        <f>VALUE(SUBSTITUTE(MID(Workings_1!N16,FIND("L",Workings_1!N16)+1,2),"Ø","0"))</f>
        <v>24</v>
      </c>
    </row>
    <row r="19" spans="2:15" x14ac:dyDescent="0.25">
      <c r="B19" s="7" t="str">
        <v>Hartford</v>
      </c>
      <c r="C19" s="1" t="str">
        <f>INDEX(State,MATCH(B19,City,0))</f>
        <v>Connecticut</v>
      </c>
      <c r="D19" s="5">
        <f>VALUE(SUBSTITUTE(MID(Workings_1!C17,FIND("L",Workings_1!C17)+1,2),"Ø","0"))</f>
        <v>18</v>
      </c>
      <c r="E19" s="5">
        <f>VALUE(SUBSTITUTE(MID(Workings_1!D17,FIND("L",Workings_1!D17)+1,2),"Ø","0"))</f>
        <v>21</v>
      </c>
      <c r="F19" s="5">
        <f>VALUE(SUBSTITUTE(MID(Workings_1!E17,FIND("L",Workings_1!E17)+1,2),"Ø","0"))</f>
        <v>28</v>
      </c>
      <c r="G19" s="5">
        <f>VALUE(SUBSTITUTE(MID(Workings_1!F17,FIND("L",Workings_1!F17)+1,2),"Ø","0"))</f>
        <v>38</v>
      </c>
      <c r="H19" s="5">
        <f>VALUE(SUBSTITUTE(MID(Workings_1!G17,FIND("L",Workings_1!G17)+1,2),"Ø","0"))</f>
        <v>48</v>
      </c>
      <c r="I19" s="5">
        <f>VALUE(SUBSTITUTE(MID(Workings_1!H17,FIND("L",Workings_1!H17)+1,2),"Ø","0"))</f>
        <v>57</v>
      </c>
      <c r="J19" s="5">
        <f>VALUE(SUBSTITUTE(MID(Workings_1!I17,FIND("L",Workings_1!I17)+1,2),"Ø","0"))</f>
        <v>63</v>
      </c>
      <c r="K19" s="5">
        <f>VALUE(SUBSTITUTE(MID(Workings_1!J17,FIND("L",Workings_1!J17)+1,2),"Ø","0"))</f>
        <v>61</v>
      </c>
      <c r="L19" s="5">
        <f>VALUE(SUBSTITUTE(MID(Workings_1!K17,FIND("L",Workings_1!K17)+1,2),"Ø","0"))</f>
        <v>53</v>
      </c>
      <c r="M19" s="5">
        <f>VALUE(SUBSTITUTE(MID(Workings_1!L17,FIND("L",Workings_1!L17)+1,2),"Ø","0"))</f>
        <v>41</v>
      </c>
      <c r="N19" s="5">
        <f>VALUE(SUBSTITUTE(MID(Workings_1!M17,FIND("L",Workings_1!M17)+1,2),"Ø","0"))</f>
        <v>33</v>
      </c>
      <c r="O19" s="5">
        <f>VALUE(SUBSTITUTE(MID(Workings_1!N17,FIND("L",Workings_1!N17)+1,2),"Ø","0"))</f>
        <v>23</v>
      </c>
    </row>
    <row r="20" spans="2:15" x14ac:dyDescent="0.25">
      <c r="B20" s="7" t="str">
        <v>Houston</v>
      </c>
      <c r="C20" s="1" t="str">
        <f>INDEX(State,MATCH(B20,City,0))</f>
        <v>Texas</v>
      </c>
      <c r="D20" s="5">
        <f>VALUE(SUBSTITUTE(MID(Workings_1!C18,FIND("L",Workings_1!C18)+1,2),"Ø","0"))</f>
        <v>43</v>
      </c>
      <c r="E20" s="5">
        <f>VALUE(SUBSTITUTE(MID(Workings_1!D18,FIND("L",Workings_1!D18)+1,2),"Ø","0"))</f>
        <v>47</v>
      </c>
      <c r="F20" s="5">
        <f>VALUE(SUBSTITUTE(MID(Workings_1!E18,FIND("L",Workings_1!E18)+1,2),"Ø","0"))</f>
        <v>53</v>
      </c>
      <c r="G20" s="5">
        <f>VALUE(SUBSTITUTE(MID(Workings_1!F18,FIND("L",Workings_1!F18)+1,2),"Ø","0"))</f>
        <v>59</v>
      </c>
      <c r="H20" s="5">
        <f>VALUE(SUBSTITUTE(MID(Workings_1!G18,FIND("L",Workings_1!G18)+1,2),"Ø","0"))</f>
        <v>68</v>
      </c>
      <c r="I20" s="5">
        <f>VALUE(SUBSTITUTE(MID(Workings_1!H18,FIND("L",Workings_1!H18)+1,2),"Ø","0"))</f>
        <v>73</v>
      </c>
      <c r="J20" s="5">
        <f>VALUE(SUBSTITUTE(MID(Workings_1!I18,FIND("L",Workings_1!I18)+1,2),"Ø","0"))</f>
        <v>75</v>
      </c>
      <c r="K20" s="5">
        <f>VALUE(SUBSTITUTE(MID(Workings_1!J18,FIND("L",Workings_1!J18)+1,2),"Ø","0"))</f>
        <v>75</v>
      </c>
      <c r="L20" s="5">
        <f>VALUE(SUBSTITUTE(MID(Workings_1!K18,FIND("L",Workings_1!K18)+1,2),"Ø","0"))</f>
        <v>70</v>
      </c>
      <c r="M20" s="5">
        <f>VALUE(SUBSTITUTE(MID(Workings_1!L18,FIND("L",Workings_1!L18)+1,2),"Ø","0"))</f>
        <v>61</v>
      </c>
      <c r="N20" s="5">
        <f>VALUE(SUBSTITUTE(MID(Workings_1!M18,FIND("L",Workings_1!M18)+1,2),"Ø","0"))</f>
        <v>52</v>
      </c>
      <c r="O20" s="5">
        <f>VALUE(SUBSTITUTE(MID(Workings_1!N18,FIND("L",Workings_1!N18)+1,2),"Ø","0"))</f>
        <v>45</v>
      </c>
    </row>
    <row r="21" spans="2:15" x14ac:dyDescent="0.25">
      <c r="B21" s="7" t="str">
        <v>Indianapolis</v>
      </c>
      <c r="C21" s="1" t="str">
        <f>INDEX(State,MATCH(B21,City,0))</f>
        <v>Indiana</v>
      </c>
      <c r="D21" s="5">
        <f>VALUE(SUBSTITUTE(MID(Workings_1!C19,FIND("L",Workings_1!C19)+1,2),"Ø","0"))</f>
        <v>21</v>
      </c>
      <c r="E21" s="5">
        <f>VALUE(SUBSTITUTE(MID(Workings_1!D19,FIND("L",Workings_1!D19)+1,2),"Ø","0"))</f>
        <v>24</v>
      </c>
      <c r="F21" s="5">
        <f>VALUE(SUBSTITUTE(MID(Workings_1!E19,FIND("L",Workings_1!E19)+1,2),"Ø","0"))</f>
        <v>33</v>
      </c>
      <c r="G21" s="5">
        <f>VALUE(SUBSTITUTE(MID(Workings_1!F19,FIND("L",Workings_1!F19)+1,2),"Ø","0"))</f>
        <v>43</v>
      </c>
      <c r="H21" s="5">
        <f>VALUE(SUBSTITUTE(MID(Workings_1!G19,FIND("L",Workings_1!G19)+1,2),"Ø","0"))</f>
        <v>53</v>
      </c>
      <c r="I21" s="5">
        <f>VALUE(SUBSTITUTE(MID(Workings_1!H19,FIND("L",Workings_1!H19)+1,2),"Ø","0"))</f>
        <v>62</v>
      </c>
      <c r="J21" s="5">
        <f>VALUE(SUBSTITUTE(MID(Workings_1!I19,FIND("L",Workings_1!I19)+1,2),"Ø","0"))</f>
        <v>66</v>
      </c>
      <c r="K21" s="5">
        <f>VALUE(SUBSTITUTE(MID(Workings_1!J19,FIND("L",Workings_1!J19)+1,2),"Ø","0"))</f>
        <v>64</v>
      </c>
      <c r="L21" s="5">
        <f>VALUE(SUBSTITUTE(MID(Workings_1!K19,FIND("L",Workings_1!K19)+1,2),"Ø","0"))</f>
        <v>56</v>
      </c>
      <c r="M21" s="5">
        <f>VALUE(SUBSTITUTE(MID(Workings_1!L19,FIND("L",Workings_1!L19)+1,2),"Ø","0"))</f>
        <v>45</v>
      </c>
      <c r="N21" s="5">
        <f>VALUE(SUBSTITUTE(MID(Workings_1!M19,FIND("L",Workings_1!M19)+1,2),"Ø","0"))</f>
        <v>35</v>
      </c>
      <c r="O21" s="5">
        <f>VALUE(SUBSTITUTE(MID(Workings_1!N19,FIND("L",Workings_1!N19)+1,2),"Ø","0"))</f>
        <v>24</v>
      </c>
    </row>
    <row r="22" spans="2:15" x14ac:dyDescent="0.25">
      <c r="B22" s="7" t="str">
        <v>Jacksonville</v>
      </c>
      <c r="C22" s="1" t="str">
        <f>INDEX(State,MATCH(B22,City,0))</f>
        <v>Florida</v>
      </c>
      <c r="D22" s="5">
        <f>VALUE(SUBSTITUTE(MID(Workings_1!C20,FIND("L",Workings_1!C20)+1,2),"Ø","0"))</f>
        <v>41</v>
      </c>
      <c r="E22" s="5">
        <f>VALUE(SUBSTITUTE(MID(Workings_1!D20,FIND("L",Workings_1!D20)+1,2),"Ø","0"))</f>
        <v>45</v>
      </c>
      <c r="F22" s="5">
        <f>VALUE(SUBSTITUTE(MID(Workings_1!E20,FIND("L",Workings_1!E20)+1,2),"Ø","0"))</f>
        <v>50</v>
      </c>
      <c r="G22" s="5">
        <f>VALUE(SUBSTITUTE(MID(Workings_1!F20,FIND("L",Workings_1!F20)+1,2),"Ø","0"))</f>
        <v>55</v>
      </c>
      <c r="H22" s="5">
        <f>VALUE(SUBSTITUTE(MID(Workings_1!G20,FIND("L",Workings_1!G20)+1,2),"Ø","0"))</f>
        <v>63</v>
      </c>
      <c r="I22" s="5">
        <f>VALUE(SUBSTITUTE(MID(Workings_1!H20,FIND("L",Workings_1!H20)+1,2),"Ø","0"))</f>
        <v>70</v>
      </c>
      <c r="J22" s="5">
        <f>VALUE(SUBSTITUTE(MID(Workings_1!I20,FIND("L",Workings_1!I20)+1,2),"Ø","0"))</f>
        <v>73</v>
      </c>
      <c r="K22" s="5">
        <f>VALUE(SUBSTITUTE(MID(Workings_1!J20,FIND("L",Workings_1!J20)+1,2),"Ø","0"))</f>
        <v>73</v>
      </c>
      <c r="L22" s="5">
        <f>VALUE(SUBSTITUTE(MID(Workings_1!K20,FIND("L",Workings_1!K20)+1,2),"Ø","0"))</f>
        <v>70</v>
      </c>
      <c r="M22" s="5">
        <f>VALUE(SUBSTITUTE(MID(Workings_1!L20,FIND("L",Workings_1!L20)+1,2),"Ø","0"))</f>
        <v>61</v>
      </c>
      <c r="N22" s="5">
        <f>VALUE(SUBSTITUTE(MID(Workings_1!M20,FIND("L",Workings_1!M20)+1,2),"Ø","0"))</f>
        <v>51</v>
      </c>
      <c r="O22" s="5">
        <f>VALUE(SUBSTITUTE(MID(Workings_1!N20,FIND("L",Workings_1!N20)+1,2),"Ø","0"))</f>
        <v>44</v>
      </c>
    </row>
    <row r="23" spans="2:15" x14ac:dyDescent="0.25">
      <c r="B23" s="7" t="str">
        <v>Kansas City</v>
      </c>
      <c r="C23" s="1" t="str">
        <f>INDEX(State,MATCH(B23,City,0))</f>
        <v>Missouri</v>
      </c>
      <c r="D23" s="5">
        <f>VALUE(SUBSTITUTE(MID(Workings_1!C21,FIND("L",Workings_1!C21)+1,2),"Ø","0"))</f>
        <v>22</v>
      </c>
      <c r="E23" s="5">
        <f>VALUE(SUBSTITUTE(MID(Workings_1!D21,FIND("L",Workings_1!D21)+1,2),"Ø","0"))</f>
        <v>26</v>
      </c>
      <c r="F23" s="5">
        <f>VALUE(SUBSTITUTE(MID(Workings_1!E21,FIND("L",Workings_1!E21)+1,2),"Ø","0"))</f>
        <v>36</v>
      </c>
      <c r="G23" s="5">
        <f>VALUE(SUBSTITUTE(MID(Workings_1!F21,FIND("L",Workings_1!F21)+1,2),"Ø","0"))</f>
        <v>47</v>
      </c>
      <c r="H23" s="5">
        <f>VALUE(SUBSTITUTE(MID(Workings_1!G21,FIND("L",Workings_1!G21)+1,2),"Ø","0"))</f>
        <v>57</v>
      </c>
      <c r="I23" s="5">
        <f>VALUE(SUBSTITUTE(MID(Workings_1!H21,FIND("L",Workings_1!H21)+1,2),"Ø","0"))</f>
        <v>67</v>
      </c>
      <c r="J23" s="5">
        <f>VALUE(SUBSTITUTE(MID(Workings_1!I21,FIND("L",Workings_1!I21)+1,2),"Ø","0"))</f>
        <v>72</v>
      </c>
      <c r="K23" s="5">
        <f>VALUE(SUBSTITUTE(MID(Workings_1!J21,FIND("L",Workings_1!J21)+1,2),"Ø","0"))</f>
        <v>70</v>
      </c>
      <c r="L23" s="5">
        <f>VALUE(SUBSTITUTE(MID(Workings_1!K21,FIND("L",Workings_1!K21)+1,2),"Ø","0"))</f>
        <v>61</v>
      </c>
      <c r="M23" s="5">
        <f>VALUE(SUBSTITUTE(MID(Workings_1!L21,FIND("L",Workings_1!L21)+1,2),"Ø","0"))</f>
        <v>49</v>
      </c>
      <c r="N23" s="5">
        <f>VALUE(SUBSTITUTE(MID(Workings_1!M21,FIND("L",Workings_1!M21)+1,2),"Ø","0"))</f>
        <v>37</v>
      </c>
      <c r="O23" s="5">
        <f>VALUE(SUBSTITUTE(MID(Workings_1!N21,FIND("L",Workings_1!N21)+1,2),"Ø","0"))</f>
        <v>26</v>
      </c>
    </row>
    <row r="24" spans="2:15" x14ac:dyDescent="0.25">
      <c r="B24" s="7" t="str">
        <v>Las Vegas</v>
      </c>
      <c r="C24" s="1" t="str">
        <f>INDEX(State,MATCH(B24,City,0))</f>
        <v>Nevada</v>
      </c>
      <c r="D24" s="5">
        <f>VALUE(SUBSTITUTE(MID(Workings_1!C22,FIND("L",Workings_1!C22)+1,2),"Ø","0"))</f>
        <v>39</v>
      </c>
      <c r="E24" s="5">
        <f>VALUE(SUBSTITUTE(MID(Workings_1!D22,FIND("L",Workings_1!D22)+1,2),"Ø","0"))</f>
        <v>43</v>
      </c>
      <c r="F24" s="5">
        <f>VALUE(SUBSTITUTE(MID(Workings_1!E22,FIND("L",Workings_1!E22)+1,2),"Ø","0"))</f>
        <v>49</v>
      </c>
      <c r="G24" s="5">
        <f>VALUE(SUBSTITUTE(MID(Workings_1!F22,FIND("L",Workings_1!F22)+1,2),"Ø","0"))</f>
        <v>56</v>
      </c>
      <c r="H24" s="5">
        <f>VALUE(SUBSTITUTE(MID(Workings_1!G22,FIND("L",Workings_1!G22)+1,2),"Ø","0"))</f>
        <v>66</v>
      </c>
      <c r="I24" s="5">
        <f>VALUE(SUBSTITUTE(MID(Workings_1!H22,FIND("L",Workings_1!H22)+1,2),"Ø","0"))</f>
        <v>75</v>
      </c>
      <c r="J24" s="5">
        <f>VALUE(SUBSTITUTE(MID(Workings_1!I22,FIND("L",Workings_1!I22)+1,2),"Ø","0"))</f>
        <v>81</v>
      </c>
      <c r="K24" s="5">
        <f>VALUE(SUBSTITUTE(MID(Workings_1!J22,FIND("L",Workings_1!J22)+1,2),"Ø","0"))</f>
        <v>79</v>
      </c>
      <c r="L24" s="5">
        <f>VALUE(SUBSTITUTE(MID(Workings_1!K22,FIND("L",Workings_1!K22)+1,2),"Ø","0"))</f>
        <v>71</v>
      </c>
      <c r="M24" s="5">
        <f>VALUE(SUBSTITUTE(MID(Workings_1!L22,FIND("L",Workings_1!L22)+1,2),"Ø","0"))</f>
        <v>59</v>
      </c>
      <c r="N24" s="5">
        <f>VALUE(SUBSTITUTE(MID(Workings_1!M22,FIND("L",Workings_1!M22)+1,2),"Ø","0"))</f>
        <v>47</v>
      </c>
      <c r="O24" s="5">
        <f>VALUE(SUBSTITUTE(MID(Workings_1!N22,FIND("L",Workings_1!N22)+1,2),"Ø","0"))</f>
        <v>39</v>
      </c>
    </row>
    <row r="25" spans="2:15" x14ac:dyDescent="0.25">
      <c r="B25" s="7" t="str">
        <v>Los Angeles</v>
      </c>
      <c r="C25" s="1" t="str">
        <f>INDEX(State,MATCH(B25,City,0))</f>
        <v>California</v>
      </c>
      <c r="D25" s="5">
        <f>VALUE(SUBSTITUTE(MID(Workings_1!C23,FIND("L",Workings_1!C23)+1,2),"Ø","0"))</f>
        <v>48</v>
      </c>
      <c r="E25" s="5">
        <f>VALUE(SUBSTITUTE(MID(Workings_1!D23,FIND("L",Workings_1!D23)+1,2),"Ø","0"))</f>
        <v>49</v>
      </c>
      <c r="F25" s="5">
        <f>VALUE(SUBSTITUTE(MID(Workings_1!E23,FIND("L",Workings_1!E23)+1,2),"Ø","0"))</f>
        <v>51</v>
      </c>
      <c r="G25" s="5">
        <f>VALUE(SUBSTITUTE(MID(Workings_1!F23,FIND("L",Workings_1!F23)+1,2),"Ø","0"))</f>
        <v>54</v>
      </c>
      <c r="H25" s="5">
        <f>VALUE(SUBSTITUTE(MID(Workings_1!G23,FIND("L",Workings_1!G23)+1,2),"Ø","0"))</f>
        <v>57</v>
      </c>
      <c r="I25" s="5">
        <f>VALUE(SUBSTITUTE(MID(Workings_1!H23,FIND("L",Workings_1!H23)+1,2),"Ø","0"))</f>
        <v>60</v>
      </c>
      <c r="J25" s="5">
        <f>VALUE(SUBSTITUTE(MID(Workings_1!I23,FIND("L",Workings_1!I23)+1,2),"Ø","0"))</f>
        <v>64</v>
      </c>
      <c r="K25" s="5">
        <f>VALUE(SUBSTITUTE(MID(Workings_1!J23,FIND("L",Workings_1!J23)+1,2),"Ø","0"))</f>
        <v>64</v>
      </c>
      <c r="L25" s="5">
        <f>VALUE(SUBSTITUTE(MID(Workings_1!K23,FIND("L",Workings_1!K23)+1,2),"Ø","0"))</f>
        <v>63</v>
      </c>
      <c r="M25" s="5">
        <f>VALUE(SUBSTITUTE(MID(Workings_1!L23,FIND("L",Workings_1!L23)+1,2),"Ø","0"))</f>
        <v>59</v>
      </c>
      <c r="N25" s="5">
        <f>VALUE(SUBSTITUTE(MID(Workings_1!M23,FIND("L",Workings_1!M23)+1,2),"Ø","0"))</f>
        <v>52</v>
      </c>
      <c r="O25" s="5">
        <f>VALUE(SUBSTITUTE(MID(Workings_1!N23,FIND("L",Workings_1!N23)+1,2),"Ø","0"))</f>
        <v>48</v>
      </c>
    </row>
    <row r="26" spans="2:15" x14ac:dyDescent="0.25">
      <c r="B26" s="7" t="str">
        <v>Louisville</v>
      </c>
      <c r="C26" s="1" t="str">
        <f>INDEX(State,MATCH(B26,City,0))</f>
        <v>Kentucky</v>
      </c>
      <c r="D26" s="5">
        <f>VALUE(SUBSTITUTE(MID(Workings_1!C24,FIND("L",Workings_1!C24)+1,2),"Ø","0"))</f>
        <v>27</v>
      </c>
      <c r="E26" s="5">
        <f>VALUE(SUBSTITUTE(MID(Workings_1!D24,FIND("L",Workings_1!D24)+1,2),"Ø","0"))</f>
        <v>30</v>
      </c>
      <c r="F26" s="5">
        <f>VALUE(SUBSTITUTE(MID(Workings_1!E24,FIND("L",Workings_1!E24)+1,2),"Ø","0"))</f>
        <v>38</v>
      </c>
      <c r="G26" s="5">
        <f>VALUE(SUBSTITUTE(MID(Workings_1!F24,FIND("L",Workings_1!F24)+1,2),"Ø","0"))</f>
        <v>47</v>
      </c>
      <c r="H26" s="5">
        <f>VALUE(SUBSTITUTE(MID(Workings_1!G24,FIND("L",Workings_1!G24)+1,2),"Ø","0"))</f>
        <v>57</v>
      </c>
      <c r="I26" s="5">
        <f>VALUE(SUBSTITUTE(MID(Workings_1!H24,FIND("L",Workings_1!H24)+1,2),"Ø","0"))</f>
        <v>66</v>
      </c>
      <c r="J26" s="5">
        <f>VALUE(SUBSTITUTE(MID(Workings_1!I24,FIND("L",Workings_1!I24)+1,2),"Ø","0"))</f>
        <v>70</v>
      </c>
      <c r="K26" s="5">
        <f>VALUE(SUBSTITUTE(MID(Workings_1!J24,FIND("L",Workings_1!J24)+1,2),"Ø","0"))</f>
        <v>69</v>
      </c>
      <c r="L26" s="5">
        <f>VALUE(SUBSTITUTE(MID(Workings_1!K24,FIND("L",Workings_1!K24)+1,2),"Ø","0"))</f>
        <v>61</v>
      </c>
      <c r="M26" s="5">
        <f>VALUE(SUBSTITUTE(MID(Workings_1!L24,FIND("L",Workings_1!L24)+1,2),"Ø","0"))</f>
        <v>49</v>
      </c>
      <c r="N26" s="5">
        <f>VALUE(SUBSTITUTE(MID(Workings_1!M24,FIND("L",Workings_1!M24)+1,2),"Ø","0"))</f>
        <v>40</v>
      </c>
      <c r="O26" s="5">
        <f>VALUE(SUBSTITUTE(MID(Workings_1!N24,FIND("L",Workings_1!N24)+1,2),"Ø","0"))</f>
        <v>30</v>
      </c>
    </row>
    <row r="27" spans="2:15" x14ac:dyDescent="0.25">
      <c r="B27" s="7" t="str">
        <v>Memphis</v>
      </c>
      <c r="C27" s="1" t="str">
        <f>INDEX(State,MATCH(B27,City,0))</f>
        <v>Tennessee</v>
      </c>
      <c r="D27" s="5">
        <f>VALUE(SUBSTITUTE(MID(Workings_1!C25,FIND("L",Workings_1!C25)+1,2),"Ø","0"))</f>
        <v>33</v>
      </c>
      <c r="E27" s="5">
        <f>VALUE(SUBSTITUTE(MID(Workings_1!D25,FIND("L",Workings_1!D25)+1,2),"Ø","0"))</f>
        <v>36</v>
      </c>
      <c r="F27" s="5">
        <f>VALUE(SUBSTITUTE(MID(Workings_1!E25,FIND("L",Workings_1!E25)+1,2),"Ø","0"))</f>
        <v>44</v>
      </c>
      <c r="G27" s="5">
        <f>VALUE(SUBSTITUTE(MID(Workings_1!F25,FIND("L",Workings_1!F25)+1,2),"Ø","0"))</f>
        <v>53</v>
      </c>
      <c r="H27" s="5">
        <f>VALUE(SUBSTITUTE(MID(Workings_1!G25,FIND("L",Workings_1!G25)+1,2),"Ø","0"))</f>
        <v>62</v>
      </c>
      <c r="I27" s="5">
        <f>VALUE(SUBSTITUTE(MID(Workings_1!H25,FIND("L",Workings_1!H25)+1,2),"Ø","0"))</f>
        <v>70</v>
      </c>
      <c r="J27" s="5">
        <f>VALUE(SUBSTITUTE(MID(Workings_1!I25,FIND("L",Workings_1!I25)+1,2),"Ø","0"))</f>
        <v>74</v>
      </c>
      <c r="K27" s="5">
        <f>VALUE(SUBSTITUTE(MID(Workings_1!J25,FIND("L",Workings_1!J25)+1,2),"Ø","0"))</f>
        <v>73</v>
      </c>
      <c r="L27" s="5">
        <f>VALUE(SUBSTITUTE(MID(Workings_1!K25,FIND("L",Workings_1!K25)+1,2),"Ø","0"))</f>
        <v>65</v>
      </c>
      <c r="M27" s="5">
        <f>VALUE(SUBSTITUTE(MID(Workings_1!L25,FIND("L",Workings_1!L25)+1,2),"Ø","0"))</f>
        <v>54</v>
      </c>
      <c r="N27" s="5">
        <f>VALUE(SUBSTITUTE(MID(Workings_1!M25,FIND("L",Workings_1!M25)+1,2),"Ø","0"))</f>
        <v>44</v>
      </c>
      <c r="O27" s="5">
        <f>VALUE(SUBSTITUTE(MID(Workings_1!N25,FIND("L",Workings_1!N25)+1,2),"Ø","0"))</f>
        <v>35</v>
      </c>
    </row>
    <row r="28" spans="2:15" x14ac:dyDescent="0.25">
      <c r="B28" s="7" t="str">
        <v>Miami</v>
      </c>
      <c r="C28" s="1" t="str">
        <f>INDEX(State,MATCH(B28,City,0))</f>
        <v>Florida</v>
      </c>
      <c r="D28" s="5">
        <f>VALUE(SUBSTITUTE(MID(Workings_1!C26,FIND("L",Workings_1!C26)+1,2),"Ø","0"))</f>
        <v>60</v>
      </c>
      <c r="E28" s="5">
        <f>VALUE(SUBSTITUTE(MID(Workings_1!D26,FIND("L",Workings_1!D26)+1,2),"Ø","0"))</f>
        <v>62</v>
      </c>
      <c r="F28" s="5">
        <f>VALUE(SUBSTITUTE(MID(Workings_1!E26,FIND("L",Workings_1!E26)+1,2),"Ø","0"))</f>
        <v>65</v>
      </c>
      <c r="G28" s="5">
        <f>VALUE(SUBSTITUTE(MID(Workings_1!F26,FIND("L",Workings_1!F26)+1,2),"Ø","0"))</f>
        <v>68</v>
      </c>
      <c r="H28" s="5">
        <f>VALUE(SUBSTITUTE(MID(Workings_1!G26,FIND("L",Workings_1!G26)+1,2),"Ø","0"))</f>
        <v>73</v>
      </c>
      <c r="I28" s="5">
        <f>VALUE(SUBSTITUTE(MID(Workings_1!H26,FIND("L",Workings_1!H26)+1,2),"Ø","0"))</f>
        <v>76</v>
      </c>
      <c r="J28" s="5">
        <f>VALUE(SUBSTITUTE(MID(Workings_1!I26,FIND("L",Workings_1!I26)+1,2),"Ø","0"))</f>
        <v>77</v>
      </c>
      <c r="K28" s="5">
        <f>VALUE(SUBSTITUTE(MID(Workings_1!J26,FIND("L",Workings_1!J26)+1,2),"Ø","0"))</f>
        <v>77</v>
      </c>
      <c r="L28" s="5">
        <f>VALUE(SUBSTITUTE(MID(Workings_1!K26,FIND("L",Workings_1!K26)+1,2),"Ø","0"))</f>
        <v>77</v>
      </c>
      <c r="M28" s="5">
        <f>VALUE(SUBSTITUTE(MID(Workings_1!L26,FIND("L",Workings_1!L26)+1,2),"Ø","0"))</f>
        <v>74</v>
      </c>
      <c r="N28" s="5">
        <f>VALUE(SUBSTITUTE(MID(Workings_1!M26,FIND("L",Workings_1!M26)+1,2),"Ø","0"))</f>
        <v>68</v>
      </c>
      <c r="O28" s="5">
        <f>VALUE(SUBSTITUTE(MID(Workings_1!N26,FIND("L",Workings_1!N26)+1,2),"Ø","0"))</f>
        <v>63</v>
      </c>
    </row>
    <row r="29" spans="2:15" x14ac:dyDescent="0.25">
      <c r="B29" s="7" t="str">
        <v>Milwaukee</v>
      </c>
      <c r="C29" s="1" t="str">
        <f>INDEX(State,MATCH(B29,City,0))</f>
        <v>Wisconsin</v>
      </c>
      <c r="D29" s="5">
        <f>VALUE(SUBSTITUTE(MID(Workings_1!C27,FIND("L",Workings_1!C27)+1,2),"Ø","0"))</f>
        <v>16</v>
      </c>
      <c r="E29" s="5">
        <f>VALUE(SUBSTITUTE(MID(Workings_1!D27,FIND("L",Workings_1!D27)+1,2),"Ø","0"))</f>
        <v>19</v>
      </c>
      <c r="F29" s="5">
        <f>VALUE(SUBSTITUTE(MID(Workings_1!E27,FIND("L",Workings_1!E27)+1,2),"Ø","0"))</f>
        <v>28</v>
      </c>
      <c r="G29" s="5">
        <f>VALUE(SUBSTITUTE(MID(Workings_1!F27,FIND("L",Workings_1!F27)+1,2),"Ø","0"))</f>
        <v>37</v>
      </c>
      <c r="H29" s="5">
        <f>VALUE(SUBSTITUTE(MID(Workings_1!G27,FIND("L",Workings_1!G27)+1,2),"Ø","0"))</f>
        <v>47</v>
      </c>
      <c r="I29" s="5">
        <f>VALUE(SUBSTITUTE(MID(Workings_1!H27,FIND("L",Workings_1!H27)+1,2),"Ø","0"))</f>
        <v>57</v>
      </c>
      <c r="J29" s="5">
        <f>VALUE(SUBSTITUTE(MID(Workings_1!I27,FIND("L",Workings_1!I27)+1,2),"Ø","0"))</f>
        <v>64</v>
      </c>
      <c r="K29" s="5">
        <f>VALUE(SUBSTITUTE(MID(Workings_1!J27,FIND("L",Workings_1!J27)+1,2),"Ø","0"))</f>
        <v>63</v>
      </c>
      <c r="L29" s="5">
        <f>VALUE(SUBSTITUTE(MID(Workings_1!K27,FIND("L",Workings_1!K27)+1,2),"Ø","0"))</f>
        <v>55</v>
      </c>
      <c r="M29" s="5">
        <f>VALUE(SUBSTITUTE(MID(Workings_1!L27,FIND("L",Workings_1!L27)+1,2),"Ø","0"))</f>
        <v>43</v>
      </c>
      <c r="N29" s="5">
        <f>VALUE(SUBSTITUTE(MID(Workings_1!M27,FIND("L",Workings_1!M27)+1,2),"Ø","0"))</f>
        <v>32</v>
      </c>
      <c r="O29" s="5">
        <f>VALUE(SUBSTITUTE(MID(Workings_1!N27,FIND("L",Workings_1!N27)+1,2),"Ø","0"))</f>
        <v>20</v>
      </c>
    </row>
    <row r="30" spans="2:15" x14ac:dyDescent="0.25">
      <c r="B30" s="7" t="str">
        <v>Minneapolis</v>
      </c>
      <c r="C30" s="1" t="str">
        <f>INDEX(State,MATCH(B30,City,0))</f>
        <v>Minnesota</v>
      </c>
      <c r="D30" s="5">
        <f>VALUE(SUBSTITUTE(MID(Workings_1!C28,FIND("L",Workings_1!C28)+1,2),"Ø","0"))</f>
        <v>8</v>
      </c>
      <c r="E30" s="5">
        <f>VALUE(SUBSTITUTE(MID(Workings_1!D28,FIND("L",Workings_1!D28)+1,2),"Ø","0"))</f>
        <v>13</v>
      </c>
      <c r="F30" s="5">
        <f>VALUE(SUBSTITUTE(MID(Workings_1!E28,FIND("L",Workings_1!E28)+1,2),"Ø","0"))</f>
        <v>24</v>
      </c>
      <c r="G30" s="5">
        <f>VALUE(SUBSTITUTE(MID(Workings_1!F28,FIND("L",Workings_1!F28)+1,2),"Ø","0"))</f>
        <v>37</v>
      </c>
      <c r="H30" s="5">
        <f>VALUE(SUBSTITUTE(MID(Workings_1!G28,FIND("L",Workings_1!G28)+1,2),"Ø","0"))</f>
        <v>49</v>
      </c>
      <c r="I30" s="5">
        <f>VALUE(SUBSTITUTE(MID(Workings_1!H28,FIND("L",Workings_1!H28)+1,2),"Ø","0"))</f>
        <v>59</v>
      </c>
      <c r="J30" s="5">
        <f>VALUE(SUBSTITUTE(MID(Workings_1!I28,FIND("L",Workings_1!I28)+1,2),"Ø","0"))</f>
        <v>64</v>
      </c>
      <c r="K30" s="5">
        <f>VALUE(SUBSTITUTE(MID(Workings_1!J28,FIND("L",Workings_1!J28)+1,2),"Ø","0"))</f>
        <v>62</v>
      </c>
      <c r="L30" s="5">
        <f>VALUE(SUBSTITUTE(MID(Workings_1!K28,FIND("L",Workings_1!K28)+1,2),"Ø","0"))</f>
        <v>52</v>
      </c>
      <c r="M30" s="5">
        <f>VALUE(SUBSTITUTE(MID(Workings_1!L28,FIND("L",Workings_1!L28)+1,2),"Ø","0"))</f>
        <v>40</v>
      </c>
      <c r="N30" s="5">
        <f>VALUE(SUBSTITUTE(MID(Workings_1!M28,FIND("L",Workings_1!M28)+1,2),"Ø","0"))</f>
        <v>26</v>
      </c>
      <c r="O30" s="5">
        <f>VALUE(SUBSTITUTE(MID(Workings_1!N28,FIND("L",Workings_1!N28)+1,2),"Ø","0"))</f>
        <v>12</v>
      </c>
    </row>
    <row r="31" spans="2:15" x14ac:dyDescent="0.25">
      <c r="B31" s="7" t="str">
        <v>Nashville</v>
      </c>
      <c r="C31" s="1" t="str">
        <f>INDEX(State,MATCH(B31,City,0))</f>
        <v>Tennessee</v>
      </c>
      <c r="D31" s="5">
        <f>VALUE(SUBSTITUTE(MID(Workings_1!C29,FIND("L",Workings_1!C29)+1,2),"Ø","0"))</f>
        <v>28</v>
      </c>
      <c r="E31" s="5">
        <f>VALUE(SUBSTITUTE(MID(Workings_1!D29,FIND("L",Workings_1!D29)+1,2),"Ø","0"))</f>
        <v>32</v>
      </c>
      <c r="F31" s="5">
        <f>VALUE(SUBSTITUTE(MID(Workings_1!E29,FIND("L",Workings_1!E29)+1,2),"Ø","0"))</f>
        <v>39</v>
      </c>
      <c r="G31" s="5">
        <f>VALUE(SUBSTITUTE(MID(Workings_1!F29,FIND("L",Workings_1!F29)+1,2),"Ø","0"))</f>
        <v>48</v>
      </c>
      <c r="H31" s="5">
        <f>VALUE(SUBSTITUTE(MID(Workings_1!G29,FIND("L",Workings_1!G29)+1,2),"Ø","0"))</f>
        <v>57</v>
      </c>
      <c r="I31" s="5">
        <f>VALUE(SUBSTITUTE(MID(Workings_1!H29,FIND("L",Workings_1!H29)+1,2),"Ø","0"))</f>
        <v>65</v>
      </c>
      <c r="J31" s="5">
        <f>VALUE(SUBSTITUTE(MID(Workings_1!I29,FIND("L",Workings_1!I29)+1,2),"Ø","0"))</f>
        <v>70</v>
      </c>
      <c r="K31" s="5">
        <f>VALUE(SUBSTITUTE(MID(Workings_1!J29,FIND("L",Workings_1!J29)+1,2),"Ø","0"))</f>
        <v>68</v>
      </c>
      <c r="L31" s="5">
        <f>VALUE(SUBSTITUTE(MID(Workings_1!K29,FIND("L",Workings_1!K29)+1,2),"Ø","0"))</f>
        <v>61</v>
      </c>
      <c r="M31" s="5">
        <f>VALUE(SUBSTITUTE(MID(Workings_1!L29,FIND("L",Workings_1!L29)+1,2),"Ø","0"))</f>
        <v>49</v>
      </c>
      <c r="N31" s="5">
        <f>VALUE(SUBSTITUTE(MID(Workings_1!M29,FIND("L",Workings_1!M29)+1,2),"Ø","0"))</f>
        <v>39</v>
      </c>
      <c r="O31" s="5">
        <f>VALUE(SUBSTITUTE(MID(Workings_1!N29,FIND("L",Workings_1!N29)+1,2),"Ø","0"))</f>
        <v>31</v>
      </c>
    </row>
    <row r="32" spans="2:15" x14ac:dyDescent="0.25">
      <c r="B32" s="7" t="str">
        <v>New Orleans</v>
      </c>
      <c r="C32" s="1" t="str">
        <f>INDEX(State,MATCH(B32,City,0))</f>
        <v>Louisiana</v>
      </c>
      <c r="D32" s="5">
        <f>VALUE(SUBSTITUTE(MID(Workings_1!C30,FIND("L",Workings_1!C30)+1,2),"Ø","0"))</f>
        <v>45</v>
      </c>
      <c r="E32" s="5">
        <f>VALUE(SUBSTITUTE(MID(Workings_1!D30,FIND("L",Workings_1!D30)+1,2),"Ø","0"))</f>
        <v>48</v>
      </c>
      <c r="F32" s="5">
        <f>VALUE(SUBSTITUTE(MID(Workings_1!E30,FIND("L",Workings_1!E30)+1,2),"Ø","0"))</f>
        <v>54</v>
      </c>
      <c r="G32" s="5">
        <f>VALUE(SUBSTITUTE(MID(Workings_1!F30,FIND("L",Workings_1!F30)+1,2),"Ø","0"))</f>
        <v>60</v>
      </c>
      <c r="H32" s="5">
        <f>VALUE(SUBSTITUTE(MID(Workings_1!G30,FIND("L",Workings_1!G30)+1,2),"Ø","0"))</f>
        <v>68</v>
      </c>
      <c r="I32" s="5">
        <f>VALUE(SUBSTITUTE(MID(Workings_1!H30,FIND("L",Workings_1!H30)+1,2),"Ø","0"))</f>
        <v>74</v>
      </c>
      <c r="J32" s="5">
        <f>VALUE(SUBSTITUTE(MID(Workings_1!I30,FIND("L",Workings_1!I30)+1,2),"Ø","0"))</f>
        <v>75</v>
      </c>
      <c r="K32" s="5">
        <f>VALUE(SUBSTITUTE(MID(Workings_1!J30,FIND("L",Workings_1!J30)+1,2),"Ø","0"))</f>
        <v>75</v>
      </c>
      <c r="L32" s="5">
        <f>VALUE(SUBSTITUTE(MID(Workings_1!K30,FIND("L",Workings_1!K30)+1,2),"Ø","0"))</f>
        <v>72</v>
      </c>
      <c r="M32" s="5">
        <f>VALUE(SUBSTITUTE(MID(Workings_1!L30,FIND("L",Workings_1!L30)+1,2),"Ø","0"))</f>
        <v>63</v>
      </c>
      <c r="N32" s="5">
        <f>VALUE(SUBSTITUTE(MID(Workings_1!M30,FIND("L",Workings_1!M30)+1,2),"Ø","0"))</f>
        <v>54</v>
      </c>
      <c r="O32" s="5">
        <f>VALUE(SUBSTITUTE(MID(Workings_1!N30,FIND("L",Workings_1!N30)+1,2),"Ø","0"))</f>
        <v>47</v>
      </c>
    </row>
    <row r="33" spans="2:15" x14ac:dyDescent="0.25">
      <c r="B33" s="7" t="str">
        <v>New York</v>
      </c>
      <c r="C33" s="1" t="str">
        <f>INDEX(State,MATCH(B33,City,0))</f>
        <v>New York</v>
      </c>
      <c r="D33" s="5">
        <f>VALUE(SUBSTITUTE(MID(Workings_1!C31,FIND("L",Workings_1!C31)+1,2),"Ø","0"))</f>
        <v>27</v>
      </c>
      <c r="E33" s="5">
        <f>VALUE(SUBSTITUTE(MID(Workings_1!D31,FIND("L",Workings_1!D31)+1,2),"Ø","0"))</f>
        <v>29</v>
      </c>
      <c r="F33" s="5">
        <f>VALUE(SUBSTITUTE(MID(Workings_1!E31,FIND("L",Workings_1!E31)+1,2),"Ø","0"))</f>
        <v>35</v>
      </c>
      <c r="G33" s="5">
        <f>VALUE(SUBSTITUTE(MID(Workings_1!F31,FIND("L",Workings_1!F31)+1,2),"Ø","0"))</f>
        <v>45</v>
      </c>
      <c r="H33" s="5">
        <f>VALUE(SUBSTITUTE(MID(Workings_1!G31,FIND("L",Workings_1!G31)+1,2),"Ø","0"))</f>
        <v>54</v>
      </c>
      <c r="I33" s="5">
        <f>VALUE(SUBSTITUTE(MID(Workings_1!H31,FIND("L",Workings_1!H31)+1,2),"Ø","0"))</f>
        <v>64</v>
      </c>
      <c r="J33" s="5">
        <f>VALUE(SUBSTITUTE(MID(Workings_1!I31,FIND("L",Workings_1!I31)+1,2),"Ø","0"))</f>
        <v>69</v>
      </c>
      <c r="K33" s="5">
        <f>VALUE(SUBSTITUTE(MID(Workings_1!J31,FIND("L",Workings_1!J31)+1,2),"Ø","0"))</f>
        <v>68</v>
      </c>
      <c r="L33" s="5">
        <f>VALUE(SUBSTITUTE(MID(Workings_1!K31,FIND("L",Workings_1!K31)+1,2),"Ø","0"))</f>
        <v>61</v>
      </c>
      <c r="M33" s="5">
        <f>VALUE(SUBSTITUTE(MID(Workings_1!L31,FIND("L",Workings_1!L31)+1,2),"Ø","0"))</f>
        <v>50</v>
      </c>
      <c r="N33" s="5">
        <f>VALUE(SUBSTITUTE(MID(Workings_1!M31,FIND("L",Workings_1!M31)+1,2),"Ø","0"))</f>
        <v>42</v>
      </c>
      <c r="O33" s="5">
        <f>VALUE(SUBSTITUTE(MID(Workings_1!N31,FIND("L",Workings_1!N31)+1,2),"Ø","0"))</f>
        <v>32</v>
      </c>
    </row>
    <row r="34" spans="2:15" x14ac:dyDescent="0.25">
      <c r="B34" s="7" t="str">
        <v>Oklahoma City</v>
      </c>
      <c r="C34" s="1" t="str">
        <f>INDEX(State,MATCH(B34,City,0))</f>
        <v>Oklahoma</v>
      </c>
      <c r="D34" s="5">
        <f>VALUE(SUBSTITUTE(MID(Workings_1!C32,FIND("L",Workings_1!C32)+1,2),"Ø","0"))</f>
        <v>29</v>
      </c>
      <c r="E34" s="5">
        <f>VALUE(SUBSTITUTE(MID(Workings_1!D32,FIND("L",Workings_1!D32)+1,2),"Ø","0"))</f>
        <v>33</v>
      </c>
      <c r="F34" s="5">
        <f>VALUE(SUBSTITUTE(MID(Workings_1!E32,FIND("L",Workings_1!E32)+1,2),"Ø","0"))</f>
        <v>41</v>
      </c>
      <c r="G34" s="5">
        <f>VALUE(SUBSTITUTE(MID(Workings_1!F32,FIND("L",Workings_1!F32)+1,2),"Ø","0"))</f>
        <v>50</v>
      </c>
      <c r="H34" s="5">
        <f>VALUE(SUBSTITUTE(MID(Workings_1!G32,FIND("L",Workings_1!G32)+1,2),"Ø","0"))</f>
        <v>60</v>
      </c>
      <c r="I34" s="5">
        <f>VALUE(SUBSTITUTE(MID(Workings_1!H32,FIND("L",Workings_1!H32)+1,2),"Ø","0"))</f>
        <v>68</v>
      </c>
      <c r="J34" s="5">
        <f>VALUE(SUBSTITUTE(MID(Workings_1!I32,FIND("L",Workings_1!I32)+1,2),"Ø","0"))</f>
        <v>72</v>
      </c>
      <c r="K34" s="5">
        <f>VALUE(SUBSTITUTE(MID(Workings_1!J32,FIND("L",Workings_1!J32)+1,2),"Ø","0"))</f>
        <v>71</v>
      </c>
      <c r="L34" s="5">
        <f>VALUE(SUBSTITUTE(MID(Workings_1!K32,FIND("L",Workings_1!K32)+1,2),"Ø","0"))</f>
        <v>63</v>
      </c>
      <c r="M34" s="5">
        <f>VALUE(SUBSTITUTE(MID(Workings_1!L32,FIND("L",Workings_1!L32)+1,2),"Ø","0"))</f>
        <v>52</v>
      </c>
      <c r="N34" s="5">
        <f>VALUE(SUBSTITUTE(MID(Workings_1!M32,FIND("L",Workings_1!M32)+1,2),"Ø","0"))</f>
        <v>40</v>
      </c>
      <c r="O34" s="5">
        <f>VALUE(SUBSTITUTE(MID(Workings_1!N32,FIND("L",Workings_1!N32)+1,2),"Ø","0"))</f>
        <v>31</v>
      </c>
    </row>
    <row r="35" spans="2:15" x14ac:dyDescent="0.25">
      <c r="B35" s="7" t="str">
        <v>Orlando</v>
      </c>
      <c r="C35" s="1" t="str">
        <f>INDEX(State,MATCH(B35,City,0))</f>
        <v>Florida</v>
      </c>
      <c r="D35" s="5">
        <f>VALUE(SUBSTITUTE(MID(Workings_1!C33,FIND("L",Workings_1!C33)+1,2),"Ø","0"))</f>
        <v>49</v>
      </c>
      <c r="E35" s="5">
        <f>VALUE(SUBSTITUTE(MID(Workings_1!D33,FIND("L",Workings_1!D33)+1,2),"Ø","0"))</f>
        <v>52</v>
      </c>
      <c r="F35" s="5">
        <f>VALUE(SUBSTITUTE(MID(Workings_1!E33,FIND("L",Workings_1!E33)+1,2),"Ø","0"))</f>
        <v>56</v>
      </c>
      <c r="G35" s="5">
        <f>VALUE(SUBSTITUTE(MID(Workings_1!F33,FIND("L",Workings_1!F33)+1,2),"Ø","0"))</f>
        <v>60</v>
      </c>
      <c r="H35" s="5">
        <f>VALUE(SUBSTITUTE(MID(Workings_1!G33,FIND("L",Workings_1!G33)+1,2),"Ø","0"))</f>
        <v>66</v>
      </c>
      <c r="I35" s="5">
        <f>VALUE(SUBSTITUTE(MID(Workings_1!H33,FIND("L",Workings_1!H33)+1,2),"Ø","0"))</f>
        <v>72</v>
      </c>
      <c r="J35" s="5">
        <f>VALUE(SUBSTITUTE(MID(Workings_1!I33,FIND("L",Workings_1!I33)+1,2),"Ø","0"))</f>
        <v>74</v>
      </c>
      <c r="K35" s="5">
        <f>VALUE(SUBSTITUTE(MID(Workings_1!J33,FIND("L",Workings_1!J33)+1,2),"Ø","0"))</f>
        <v>74</v>
      </c>
      <c r="L35" s="5">
        <f>VALUE(SUBSTITUTE(MID(Workings_1!K33,FIND("L",Workings_1!K33)+1,2),"Ø","0"))</f>
        <v>73</v>
      </c>
      <c r="M35" s="5">
        <f>VALUE(SUBSTITUTE(MID(Workings_1!L33,FIND("L",Workings_1!L33)+1,2),"Ø","0"))</f>
        <v>66</v>
      </c>
      <c r="N35" s="5">
        <f>VALUE(SUBSTITUTE(MID(Workings_1!M33,FIND("L",Workings_1!M33)+1,2),"Ø","0"))</f>
        <v>59</v>
      </c>
      <c r="O35" s="5">
        <f>VALUE(SUBSTITUTE(MID(Workings_1!N33,FIND("L",Workings_1!N33)+1,2),"Ø","0"))</f>
        <v>52</v>
      </c>
    </row>
    <row r="36" spans="2:15" x14ac:dyDescent="0.25">
      <c r="B36" s="7" t="str">
        <v>Philadelphia</v>
      </c>
      <c r="C36" s="1" t="str">
        <f>INDEX(State,MATCH(B36,City,0))</f>
        <v>Pennsylvania</v>
      </c>
      <c r="D36" s="5">
        <f>VALUE(SUBSTITUTE(MID(Workings_1!C34,FIND("L",Workings_1!C34)+1,2),"Ø","0"))</f>
        <v>26</v>
      </c>
      <c r="E36" s="5">
        <f>VALUE(SUBSTITUTE(MID(Workings_1!D34,FIND("L",Workings_1!D34)+1,2),"Ø","0"))</f>
        <v>28</v>
      </c>
      <c r="F36" s="5">
        <f>VALUE(SUBSTITUTE(MID(Workings_1!E34,FIND("L",Workings_1!E34)+1,2),"Ø","0"))</f>
        <v>34</v>
      </c>
      <c r="G36" s="5">
        <f>VALUE(SUBSTITUTE(MID(Workings_1!F34,FIND("L",Workings_1!F34)+1,2),"Ø","0"))</f>
        <v>44</v>
      </c>
      <c r="H36" s="5">
        <f>VALUE(SUBSTITUTE(MID(Workings_1!G34,FIND("L",Workings_1!G34)+1,2),"Ø","0"))</f>
        <v>54</v>
      </c>
      <c r="I36" s="5">
        <f>VALUE(SUBSTITUTE(MID(Workings_1!H34,FIND("L",Workings_1!H34)+1,2),"Ø","0"))</f>
        <v>64</v>
      </c>
      <c r="J36" s="5">
        <f>VALUE(SUBSTITUTE(MID(Workings_1!I34,FIND("L",Workings_1!I34)+1,2),"Ø","0"))</f>
        <v>69</v>
      </c>
      <c r="K36" s="5">
        <f>VALUE(SUBSTITUTE(MID(Workings_1!J34,FIND("L",Workings_1!J34)+1,2),"Ø","0"))</f>
        <v>68</v>
      </c>
      <c r="L36" s="5">
        <f>VALUE(SUBSTITUTE(MID(Workings_1!K34,FIND("L",Workings_1!K34)+1,2),"Ø","0"))</f>
        <v>60</v>
      </c>
      <c r="M36" s="5">
        <f>VALUE(SUBSTITUTE(MID(Workings_1!L34,FIND("L",Workings_1!L34)+1,2),"Ø","0"))</f>
        <v>48</v>
      </c>
      <c r="N36" s="5">
        <f>VALUE(SUBSTITUTE(MID(Workings_1!M34,FIND("L",Workings_1!M34)+1,2),"Ø","0"))</f>
        <v>39</v>
      </c>
      <c r="O36" s="5">
        <f>VALUE(SUBSTITUTE(MID(Workings_1!N34,FIND("L",Workings_1!N34)+1,2),"Ø","0"))</f>
        <v>30</v>
      </c>
    </row>
    <row r="37" spans="2:15" x14ac:dyDescent="0.25">
      <c r="B37" s="7" t="str">
        <v>Phoenix</v>
      </c>
      <c r="C37" s="1" t="str">
        <f>INDEX(State,MATCH(B37,City,0))</f>
        <v>Arizona</v>
      </c>
      <c r="D37" s="5">
        <f>VALUE(SUBSTITUTE(MID(Workings_1!C35,FIND("L",Workings_1!C35)+1,2),"Ø","0"))</f>
        <v>46</v>
      </c>
      <c r="E37" s="5">
        <f>VALUE(SUBSTITUTE(MID(Workings_1!D35,FIND("L",Workings_1!D35)+1,2),"Ø","0"))</f>
        <v>49</v>
      </c>
      <c r="F37" s="5">
        <f>VALUE(SUBSTITUTE(MID(Workings_1!E35,FIND("L",Workings_1!E35)+1,2),"Ø","0"))</f>
        <v>54</v>
      </c>
      <c r="G37" s="5">
        <f>VALUE(SUBSTITUTE(MID(Workings_1!F35,FIND("L",Workings_1!F35)+1,2),"Ø","0"))</f>
        <v>60</v>
      </c>
      <c r="H37" s="5">
        <f>VALUE(SUBSTITUTE(MID(Workings_1!G35,FIND("L",Workings_1!G35)+1,2),"Ø","0"))</f>
        <v>69</v>
      </c>
      <c r="I37" s="5">
        <f>VALUE(SUBSTITUTE(MID(Workings_1!H35,FIND("L",Workings_1!H35)+1,2),"Ø","0"))</f>
        <v>77</v>
      </c>
      <c r="J37" s="5">
        <f>VALUE(SUBSTITUTE(MID(Workings_1!I35,FIND("L",Workings_1!I35)+1,2),"Ø","0"))</f>
        <v>83</v>
      </c>
      <c r="K37" s="5">
        <f>VALUE(SUBSTITUTE(MID(Workings_1!J35,FIND("L",Workings_1!J35)+1,2),"Ø","0"))</f>
        <v>82</v>
      </c>
      <c r="L37" s="5">
        <f>VALUE(SUBSTITUTE(MID(Workings_1!K35,FIND("L",Workings_1!K35)+1,2),"Ø","0"))</f>
        <v>75</v>
      </c>
      <c r="M37" s="5">
        <f>VALUE(SUBSTITUTE(MID(Workings_1!L35,FIND("L",Workings_1!L35)+1,2),"Ø","0"))</f>
        <v>64</v>
      </c>
      <c r="N37" s="5">
        <f>VALUE(SUBSTITUTE(MID(Workings_1!M35,FIND("L",Workings_1!M35)+1,2),"Ø","0"))</f>
        <v>52</v>
      </c>
      <c r="O37" s="5">
        <f>VALUE(SUBSTITUTE(MID(Workings_1!N35,FIND("L",Workings_1!N35)+1,2),"Ø","0"))</f>
        <v>45</v>
      </c>
    </row>
    <row r="38" spans="2:15" x14ac:dyDescent="0.25">
      <c r="B38" s="7" t="str">
        <v>Pittsburgh</v>
      </c>
      <c r="C38" s="1" t="str">
        <f>INDEX(State,MATCH(B38,City,0))</f>
        <v>Pennsylvania</v>
      </c>
      <c r="D38" s="5">
        <f>VALUE(SUBSTITUTE(MID(Workings_1!C36,FIND("L",Workings_1!C36)+1,2),"Ø","0"))</f>
        <v>21</v>
      </c>
      <c r="E38" s="5">
        <f>VALUE(SUBSTITUTE(MID(Workings_1!D36,FIND("L",Workings_1!D36)+1,2),"Ø","0"))</f>
        <v>23</v>
      </c>
      <c r="F38" s="5">
        <f>VALUE(SUBSTITUTE(MID(Workings_1!E36,FIND("L",Workings_1!E36)+1,2),"Ø","0"))</f>
        <v>30</v>
      </c>
      <c r="G38" s="5">
        <f>VALUE(SUBSTITUTE(MID(Workings_1!F36,FIND("L",Workings_1!F36)+1,2),"Ø","0"))</f>
        <v>40</v>
      </c>
      <c r="H38" s="5">
        <f>VALUE(SUBSTITUTE(MID(Workings_1!G36,FIND("L",Workings_1!G36)+1,2),"Ø","0"))</f>
        <v>49</v>
      </c>
      <c r="I38" s="5">
        <f>VALUE(SUBSTITUTE(MID(Workings_1!H36,FIND("L",Workings_1!H36)+1,2),"Ø","0"))</f>
        <v>58</v>
      </c>
      <c r="J38" s="5">
        <f>VALUE(SUBSTITUTE(MID(Workings_1!I36,FIND("L",Workings_1!I36)+1,2),"Ø","0"))</f>
        <v>63</v>
      </c>
      <c r="K38" s="5">
        <f>VALUE(SUBSTITUTE(MID(Workings_1!J36,FIND("L",Workings_1!J36)+1,2),"Ø","0"))</f>
        <v>62</v>
      </c>
      <c r="L38" s="5">
        <f>VALUE(SUBSTITUTE(MID(Workings_1!K36,FIND("L",Workings_1!K36)+1,2),"Ø","0"))</f>
        <v>54</v>
      </c>
      <c r="M38" s="5">
        <f>VALUE(SUBSTITUTE(MID(Workings_1!L36,FIND("L",Workings_1!L36)+1,2),"Ø","0"))</f>
        <v>43</v>
      </c>
      <c r="N38" s="5">
        <f>VALUE(SUBSTITUTE(MID(Workings_1!M36,FIND("L",Workings_1!M36)+1,2),"Ø","0"))</f>
        <v>35</v>
      </c>
      <c r="O38" s="5">
        <f>VALUE(SUBSTITUTE(MID(Workings_1!N36,FIND("L",Workings_1!N36)+1,2),"Ø","0"))</f>
        <v>25</v>
      </c>
    </row>
    <row r="39" spans="2:15" x14ac:dyDescent="0.25">
      <c r="B39" s="7" t="str">
        <v>Portland</v>
      </c>
      <c r="C39" s="1" t="str">
        <f>INDEX(State,MATCH(B39,City,0))</f>
        <v>Oregon</v>
      </c>
      <c r="D39" s="5">
        <f>VALUE(SUBSTITUTE(MID(Workings_1!C37,FIND("L",Workings_1!C37)+1,2),"Ø","0"))</f>
        <v>36</v>
      </c>
      <c r="E39" s="5">
        <f>VALUE(SUBSTITUTE(MID(Workings_1!D37,FIND("L",Workings_1!D37)+1,2),"Ø","0"))</f>
        <v>37</v>
      </c>
      <c r="F39" s="5">
        <f>VALUE(SUBSTITUTE(MID(Workings_1!E37,FIND("L",Workings_1!E37)+1,2),"Ø","0"))</f>
        <v>39</v>
      </c>
      <c r="G39" s="5">
        <f>VALUE(SUBSTITUTE(MID(Workings_1!F37,FIND("L",Workings_1!F37)+1,2),"Ø","0"))</f>
        <v>43</v>
      </c>
      <c r="H39" s="5">
        <f>VALUE(SUBSTITUTE(MID(Workings_1!G37,FIND("L",Workings_1!G37)+1,2),"Ø","0"))</f>
        <v>48</v>
      </c>
      <c r="I39" s="5">
        <f>VALUE(SUBSTITUTE(MID(Workings_1!H37,FIND("L",Workings_1!H37)+1,2),"Ø","0"))</f>
        <v>52</v>
      </c>
      <c r="J39" s="5">
        <f>VALUE(SUBSTITUTE(MID(Workings_1!I37,FIND("L",Workings_1!I37)+1,2),"Ø","0"))</f>
        <v>56</v>
      </c>
      <c r="K39" s="5">
        <f>VALUE(SUBSTITUTE(MID(Workings_1!J37,FIND("L",Workings_1!J37)+1,2),"Ø","0"))</f>
        <v>57</v>
      </c>
      <c r="L39" s="5">
        <f>VALUE(SUBSTITUTE(MID(Workings_1!K37,FIND("L",Workings_1!K37)+1,2),"Ø","0"))</f>
        <v>52</v>
      </c>
      <c r="M39" s="5">
        <f>VALUE(SUBSTITUTE(MID(Workings_1!L37,FIND("L",Workings_1!L37)+1,2),"Ø","0"))</f>
        <v>46</v>
      </c>
      <c r="N39" s="5">
        <f>VALUE(SUBSTITUTE(MID(Workings_1!M37,FIND("L",Workings_1!M37)+1,2),"Ø","0"))</f>
        <v>41</v>
      </c>
      <c r="O39" s="5">
        <f>VALUE(SUBSTITUTE(MID(Workings_1!N37,FIND("L",Workings_1!N37)+1,2),"Ø","0"))</f>
        <v>35</v>
      </c>
    </row>
    <row r="40" spans="2:15" x14ac:dyDescent="0.25">
      <c r="B40" s="7" t="str">
        <v>Providence</v>
      </c>
      <c r="C40" s="1" t="str">
        <f>INDEX(State,MATCH(B40,City,0))</f>
        <v>Rhode Island</v>
      </c>
      <c r="D40" s="5">
        <f>VALUE(SUBSTITUTE(MID(Workings_1!C38,FIND("L",Workings_1!C38)+1,2),"Ø","0"))</f>
        <v>21</v>
      </c>
      <c r="E40" s="5">
        <f>VALUE(SUBSTITUTE(MID(Workings_1!D38,FIND("L",Workings_1!D38)+1,2),"Ø","0"))</f>
        <v>24</v>
      </c>
      <c r="F40" s="5">
        <f>VALUE(SUBSTITUTE(MID(Workings_1!E38,FIND("L",Workings_1!E38)+1,2),"Ø","0"))</f>
        <v>30</v>
      </c>
      <c r="G40" s="5">
        <f>VALUE(SUBSTITUTE(MID(Workings_1!F38,FIND("L",Workings_1!F38)+1,2),"Ø","0"))</f>
        <v>40</v>
      </c>
      <c r="H40" s="5">
        <f>VALUE(SUBSTITUTE(MID(Workings_1!G38,FIND("L",Workings_1!G38)+1,2),"Ø","0"))</f>
        <v>49</v>
      </c>
      <c r="I40" s="5">
        <f>VALUE(SUBSTITUTE(MID(Workings_1!H38,FIND("L",Workings_1!H38)+1,2),"Ø","0"))</f>
        <v>58</v>
      </c>
      <c r="J40" s="5">
        <f>VALUE(SUBSTITUTE(MID(Workings_1!I38,FIND("L",Workings_1!I38)+1,2),"Ø","0"))</f>
        <v>64</v>
      </c>
      <c r="K40" s="5">
        <f>VALUE(SUBSTITUTE(MID(Workings_1!J38,FIND("L",Workings_1!J38)+1,2),"Ø","0"))</f>
        <v>63</v>
      </c>
      <c r="L40" s="5">
        <f>VALUE(SUBSTITUTE(MID(Workings_1!K38,FIND("L",Workings_1!K38)+1,2),"Ø","0"))</f>
        <v>55</v>
      </c>
      <c r="M40" s="5">
        <f>VALUE(SUBSTITUTE(MID(Workings_1!L38,FIND("L",Workings_1!L38)+1,2),"Ø","0"))</f>
        <v>44</v>
      </c>
      <c r="N40" s="5">
        <f>VALUE(SUBSTITUTE(MID(Workings_1!M38,FIND("L",Workings_1!M38)+1,2),"Ø","0"))</f>
        <v>36</v>
      </c>
      <c r="O40" s="5">
        <f>VALUE(SUBSTITUTE(MID(Workings_1!N38,FIND("L",Workings_1!N38)+1,2),"Ø","0"))</f>
        <v>26</v>
      </c>
    </row>
    <row r="41" spans="2:15" x14ac:dyDescent="0.25">
      <c r="B41" s="7" t="str">
        <v>Raleigh</v>
      </c>
      <c r="C41" s="1" t="str">
        <f>INDEX(State,MATCH(B41,City,0))</f>
        <v>North Carolina</v>
      </c>
      <c r="D41" s="5">
        <f>VALUE(SUBSTITUTE(MID(Workings_1!C39,FIND("L",Workings_1!C39)+1,2),"Ø","0"))</f>
        <v>30</v>
      </c>
      <c r="E41" s="5">
        <f>VALUE(SUBSTITUTE(MID(Workings_1!D39,FIND("L",Workings_1!D39)+1,2),"Ø","0"))</f>
        <v>32</v>
      </c>
      <c r="F41" s="5">
        <f>VALUE(SUBSTITUTE(MID(Workings_1!E39,FIND("L",Workings_1!E39)+1,2),"Ø","0"))</f>
        <v>39</v>
      </c>
      <c r="G41" s="5">
        <f>VALUE(SUBSTITUTE(MID(Workings_1!F39,FIND("L",Workings_1!F39)+1,2),"Ø","0"))</f>
        <v>48</v>
      </c>
      <c r="H41" s="5">
        <f>VALUE(SUBSTITUTE(MID(Workings_1!G39,FIND("L",Workings_1!G39)+1,2),"Ø","0"))</f>
        <v>57</v>
      </c>
      <c r="I41" s="5">
        <f>VALUE(SUBSTITUTE(MID(Workings_1!H39,FIND("L",Workings_1!H39)+1,2),"Ø","0"))</f>
        <v>66</v>
      </c>
      <c r="J41" s="5">
        <f>VALUE(SUBSTITUTE(MID(Workings_1!I39,FIND("L",Workings_1!I39)+1,2),"Ø","0"))</f>
        <v>69</v>
      </c>
      <c r="K41" s="5">
        <f>VALUE(SUBSTITUTE(MID(Workings_1!J39,FIND("L",Workings_1!J39)+1,2),"Ø","0"))</f>
        <v>68</v>
      </c>
      <c r="L41" s="5">
        <f>VALUE(SUBSTITUTE(MID(Workings_1!K39,FIND("L",Workings_1!K39)+1,2),"Ø","0"))</f>
        <v>61</v>
      </c>
      <c r="M41" s="5">
        <f>VALUE(SUBSTITUTE(MID(Workings_1!L39,FIND("L",Workings_1!L39)+1,2),"Ø","0"))</f>
        <v>50</v>
      </c>
      <c r="N41" s="5">
        <f>VALUE(SUBSTITUTE(MID(Workings_1!M39,FIND("L",Workings_1!M39)+1,2),"Ø","0"))</f>
        <v>41</v>
      </c>
      <c r="O41" s="5">
        <f>VALUE(SUBSTITUTE(MID(Workings_1!N39,FIND("L",Workings_1!N39)+1,2),"Ø","0"))</f>
        <v>33</v>
      </c>
    </row>
    <row r="42" spans="2:15" x14ac:dyDescent="0.25">
      <c r="B42" s="7" t="str">
        <v>Richmond</v>
      </c>
      <c r="C42" s="1" t="str">
        <f>INDEX(State,MATCH(B42,City,0))</f>
        <v>Virginia</v>
      </c>
      <c r="D42" s="5">
        <f>VALUE(SUBSTITUTE(MID(Workings_1!C40,FIND("L",Workings_1!C40)+1,2),"Ø","0"))</f>
        <v>28</v>
      </c>
      <c r="E42" s="5">
        <f>VALUE(SUBSTITUTE(MID(Workings_1!D40,FIND("L",Workings_1!D40)+1,2),"Ø","0"))</f>
        <v>31</v>
      </c>
      <c r="F42" s="5">
        <f>VALUE(SUBSTITUTE(MID(Workings_1!E40,FIND("L",Workings_1!E40)+1,2),"Ø","0"))</f>
        <v>37</v>
      </c>
      <c r="G42" s="5">
        <f>VALUE(SUBSTITUTE(MID(Workings_1!F40,FIND("L",Workings_1!F40)+1,2),"Ø","0"))</f>
        <v>46</v>
      </c>
      <c r="H42" s="5">
        <f>VALUE(SUBSTITUTE(MID(Workings_1!G40,FIND("L",Workings_1!G40)+1,2),"Ø","0"))</f>
        <v>55</v>
      </c>
      <c r="I42" s="5">
        <f>VALUE(SUBSTITUTE(MID(Workings_1!H40,FIND("L",Workings_1!H40)+1,2),"Ø","0"))</f>
        <v>65</v>
      </c>
      <c r="J42" s="5">
        <f>VALUE(SUBSTITUTE(MID(Workings_1!I40,FIND("L",Workings_1!I40)+1,2),"Ø","0"))</f>
        <v>69</v>
      </c>
      <c r="K42" s="5">
        <f>VALUE(SUBSTITUTE(MID(Workings_1!J40,FIND("L",Workings_1!J40)+1,2),"Ø","0"))</f>
        <v>67</v>
      </c>
      <c r="L42" s="5">
        <f>VALUE(SUBSTITUTE(MID(Workings_1!K40,FIND("L",Workings_1!K40)+1,2),"Ø","0"))</f>
        <v>60</v>
      </c>
      <c r="M42" s="5">
        <f>VALUE(SUBSTITUTE(MID(Workings_1!L40,FIND("L",Workings_1!L40)+1,2),"Ø","0"))</f>
        <v>48</v>
      </c>
      <c r="N42" s="5">
        <f>VALUE(SUBSTITUTE(MID(Workings_1!M40,FIND("L",Workings_1!M40)+1,2),"Ø","0"))</f>
        <v>39</v>
      </c>
      <c r="O42" s="5">
        <f>VALUE(SUBSTITUTE(MID(Workings_1!N40,FIND("L",Workings_1!N40)+1,2),"Ø","0"))</f>
        <v>31</v>
      </c>
    </row>
    <row r="43" spans="2:15" x14ac:dyDescent="0.25">
      <c r="B43" s="7" t="str">
        <v>Riverside</v>
      </c>
      <c r="C43" s="1" t="str">
        <f>INDEX(State,MATCH(B43,City,0))</f>
        <v>California</v>
      </c>
      <c r="D43" s="5">
        <f>VALUE(SUBSTITUTE(MID(Workings_1!C41,FIND("L",Workings_1!C41)+1,2),"Ø","0"))</f>
        <v>43</v>
      </c>
      <c r="E43" s="5">
        <f>VALUE(SUBSTITUTE(MID(Workings_1!D41,FIND("L",Workings_1!D41)+1,2),"Ø","0"))</f>
        <v>45</v>
      </c>
      <c r="F43" s="5">
        <f>VALUE(SUBSTITUTE(MID(Workings_1!E41,FIND("L",Workings_1!E41)+1,2),"Ø","0"))</f>
        <v>46</v>
      </c>
      <c r="G43" s="5">
        <f>VALUE(SUBSTITUTE(MID(Workings_1!F41,FIND("L",Workings_1!F41)+1,2),"Ø","0"))</f>
        <v>50</v>
      </c>
      <c r="H43" s="5">
        <f>VALUE(SUBSTITUTE(MID(Workings_1!G41,FIND("L",Workings_1!G41)+1,2),"Ø","0"))</f>
        <v>55</v>
      </c>
      <c r="I43" s="5">
        <f>VALUE(SUBSTITUTE(MID(Workings_1!H41,FIND("L",Workings_1!H41)+1,2),"Ø","0"))</f>
        <v>59</v>
      </c>
      <c r="J43" s="5">
        <f>VALUE(SUBSTITUTE(MID(Workings_1!I41,FIND("L",Workings_1!I41)+1,2),"Ø","0"))</f>
        <v>64</v>
      </c>
      <c r="K43" s="5">
        <f>VALUE(SUBSTITUTE(MID(Workings_1!J41,FIND("L",Workings_1!J41)+1,2),"Ø","0"))</f>
        <v>65</v>
      </c>
      <c r="L43" s="5">
        <f>VALUE(SUBSTITUTE(MID(Workings_1!K41,FIND("L",Workings_1!K41)+1,2),"Ø","0"))</f>
        <v>61</v>
      </c>
      <c r="M43" s="5">
        <f>VALUE(SUBSTITUTE(MID(Workings_1!L41,FIND("L",Workings_1!L41)+1,2),"Ø","0"))</f>
        <v>55</v>
      </c>
      <c r="N43" s="5">
        <f>VALUE(SUBSTITUTE(MID(Workings_1!M41,FIND("L",Workings_1!M41)+1,2),"Ø","0"))</f>
        <v>47</v>
      </c>
      <c r="O43" s="5">
        <f>VALUE(SUBSTITUTE(MID(Workings_1!N41,FIND("L",Workings_1!N41)+1,2),"Ø","0"))</f>
        <v>42</v>
      </c>
    </row>
    <row r="44" spans="2:15" x14ac:dyDescent="0.25">
      <c r="B44" s="7" t="str">
        <v>Rochester</v>
      </c>
      <c r="C44" s="1" t="str">
        <f>INDEX(State,MATCH(B44,City,0))</f>
        <v>New York</v>
      </c>
      <c r="D44" s="5">
        <f>VALUE(SUBSTITUTE(MID(Workings_1!C42,FIND("L",Workings_1!C42)+1,2),"Ø","0"))</f>
        <v>18</v>
      </c>
      <c r="E44" s="5">
        <f>VALUE(SUBSTITUTE(MID(Workings_1!D42,FIND("L",Workings_1!D42)+1,2),"Ø","0"))</f>
        <v>19</v>
      </c>
      <c r="F44" s="5">
        <f>VALUE(SUBSTITUTE(MID(Workings_1!E42,FIND("L",Workings_1!E42)+1,2),"Ø","0"))</f>
        <v>26</v>
      </c>
      <c r="G44" s="5">
        <f>VALUE(SUBSTITUTE(MID(Workings_1!F42,FIND("L",Workings_1!F42)+1,2),"Ø","0"))</f>
        <v>37</v>
      </c>
      <c r="H44" s="5">
        <f>VALUE(SUBSTITUTE(MID(Workings_1!G42,FIND("L",Workings_1!G42)+1,2),"Ø","0"))</f>
        <v>46</v>
      </c>
      <c r="I44" s="5">
        <f>VALUE(SUBSTITUTE(MID(Workings_1!H42,FIND("L",Workings_1!H42)+1,2),"Ø","0"))</f>
        <v>56</v>
      </c>
      <c r="J44" s="5">
        <f>VALUE(SUBSTITUTE(MID(Workings_1!I42,FIND("L",Workings_1!I42)+1,2),"Ø","0"))</f>
        <v>61</v>
      </c>
      <c r="K44" s="5">
        <f>VALUE(SUBSTITUTE(MID(Workings_1!J42,FIND("L",Workings_1!J42)+1,2),"Ø","0"))</f>
        <v>60</v>
      </c>
      <c r="L44" s="5">
        <f>VALUE(SUBSTITUTE(MID(Workings_1!K42,FIND("L",Workings_1!K42)+1,2),"Ø","0"))</f>
        <v>52</v>
      </c>
      <c r="M44" s="5">
        <f>VALUE(SUBSTITUTE(MID(Workings_1!L42,FIND("L",Workings_1!L42)+1,2),"Ø","0"))</f>
        <v>42</v>
      </c>
      <c r="N44" s="5">
        <f>VALUE(SUBSTITUTE(MID(Workings_1!M42,FIND("L",Workings_1!M42)+1,2),"Ø","0"))</f>
        <v>33</v>
      </c>
      <c r="O44" s="5">
        <f>VALUE(SUBSTITUTE(MID(Workings_1!N42,FIND("L",Workings_1!N42)+1,2),"Ø","0"))</f>
        <v>24</v>
      </c>
    </row>
    <row r="45" spans="2:15" x14ac:dyDescent="0.25">
      <c r="B45" s="7" t="str">
        <v>Sacramento</v>
      </c>
      <c r="C45" s="1" t="str">
        <f>INDEX(State,MATCH(B45,City,0))</f>
        <v>California</v>
      </c>
      <c r="D45" s="5">
        <f>VALUE(SUBSTITUTE(MID(Workings_1!C43,FIND("L",Workings_1!C43)+1,2),"Ø","0"))</f>
        <v>39</v>
      </c>
      <c r="E45" s="5">
        <f>VALUE(SUBSTITUTE(MID(Workings_1!D43,FIND("L",Workings_1!D43)+1,2),"Ø","0"))</f>
        <v>41</v>
      </c>
      <c r="F45" s="5">
        <f>VALUE(SUBSTITUTE(MID(Workings_1!E43,FIND("L",Workings_1!E43)+1,2),"Ø","0"))</f>
        <v>44</v>
      </c>
      <c r="G45" s="5">
        <f>VALUE(SUBSTITUTE(MID(Workings_1!F43,FIND("L",Workings_1!F43)+1,2),"Ø","0"))</f>
        <v>46</v>
      </c>
      <c r="H45" s="5">
        <f>VALUE(SUBSTITUTE(MID(Workings_1!G43,FIND("L",Workings_1!G43)+1,2),"Ø","0"))</f>
        <v>51</v>
      </c>
      <c r="I45" s="5">
        <f>VALUE(SUBSTITUTE(MID(Workings_1!H43,FIND("L",Workings_1!H43)+1,2),"Ø","0"))</f>
        <v>56</v>
      </c>
      <c r="J45" s="5">
        <f>VALUE(SUBSTITUTE(MID(Workings_1!I43,FIND("L",Workings_1!I43)+1,2),"Ø","0"))</f>
        <v>58</v>
      </c>
      <c r="K45" s="5">
        <f>VALUE(SUBSTITUTE(MID(Workings_1!J43,FIND("L",Workings_1!J43)+1,2),"Ø","0"))</f>
        <v>58</v>
      </c>
      <c r="L45" s="5">
        <f>VALUE(SUBSTITUTE(MID(Workings_1!K43,FIND("L",Workings_1!K43)+1,2),"Ø","0"))</f>
        <v>56</v>
      </c>
      <c r="M45" s="5">
        <f>VALUE(SUBSTITUTE(MID(Workings_1!L43,FIND("L",Workings_1!L43)+1,2),"Ø","0"))</f>
        <v>50</v>
      </c>
      <c r="N45" s="5">
        <f>VALUE(SUBSTITUTE(MID(Workings_1!M43,FIND("L",Workings_1!M43)+1,2),"Ø","0"))</f>
        <v>43</v>
      </c>
      <c r="O45" s="5">
        <f>VALUE(SUBSTITUTE(MID(Workings_1!N43,FIND("L",Workings_1!N43)+1,2),"Ø","0"))</f>
        <v>38</v>
      </c>
    </row>
    <row r="46" spans="2:15" x14ac:dyDescent="0.25">
      <c r="B46" s="7" t="str">
        <v>Salt Lake City</v>
      </c>
      <c r="C46" s="1" t="str">
        <f>INDEX(State,MATCH(B46,City,0))</f>
        <v>Utah</v>
      </c>
      <c r="D46" s="5">
        <f>VALUE(SUBSTITUTE(MID(Workings_1!C44,FIND("L",Workings_1!C44)+1,2),"Ø","0"))</f>
        <v>22</v>
      </c>
      <c r="E46" s="5">
        <f>VALUE(SUBSTITUTE(MID(Workings_1!D44,FIND("L",Workings_1!D44)+1,2),"Ø","0"))</f>
        <v>25</v>
      </c>
      <c r="F46" s="5">
        <f>VALUE(SUBSTITUTE(MID(Workings_1!E44,FIND("L",Workings_1!E44)+1,2),"Ø","0"))</f>
        <v>34</v>
      </c>
      <c r="G46" s="5">
        <f>VALUE(SUBSTITUTE(MID(Workings_1!F44,FIND("L",Workings_1!F44)+1,2),"Ø","0"))</f>
        <v>40</v>
      </c>
      <c r="H46" s="5">
        <f>VALUE(SUBSTITUTE(MID(Workings_1!G44,FIND("L",Workings_1!G44)+1,2),"Ø","0"))</f>
        <v>48</v>
      </c>
      <c r="I46" s="5">
        <f>VALUE(SUBSTITUTE(MID(Workings_1!H44,FIND("L",Workings_1!H44)+1,2),"Ø","0"))</f>
        <v>56</v>
      </c>
      <c r="J46" s="5">
        <f>VALUE(SUBSTITUTE(MID(Workings_1!I44,FIND("L",Workings_1!I44)+1,2),"Ø","0"))</f>
        <v>65</v>
      </c>
      <c r="K46" s="5">
        <f>VALUE(SUBSTITUTE(MID(Workings_1!J44,FIND("L",Workings_1!J44)+1,2),"Ø","0"))</f>
        <v>63</v>
      </c>
      <c r="L46" s="5">
        <f>VALUE(SUBSTITUTE(MID(Workings_1!K44,FIND("L",Workings_1!K44)+1,2),"Ø","0"))</f>
        <v>53</v>
      </c>
      <c r="M46" s="5">
        <f>VALUE(SUBSTITUTE(MID(Workings_1!L44,FIND("L",Workings_1!L44)+1,2),"Ø","0"))</f>
        <v>41</v>
      </c>
      <c r="N46" s="5">
        <f>VALUE(SUBSTITUTE(MID(Workings_1!M44,FIND("L",Workings_1!M44)+1,2),"Ø","0"))</f>
        <v>31</v>
      </c>
      <c r="O46" s="5">
        <f>VALUE(SUBSTITUTE(MID(Workings_1!N44,FIND("L",Workings_1!N44)+1,2),"Ø","0"))</f>
        <v>23</v>
      </c>
    </row>
    <row r="47" spans="2:15" x14ac:dyDescent="0.25">
      <c r="B47" s="7" t="str">
        <v>San Antonio</v>
      </c>
      <c r="C47" s="1" t="str">
        <f>INDEX(State,MATCH(B47,City,0))</f>
        <v>Texas</v>
      </c>
      <c r="D47" s="5">
        <f>VALUE(SUBSTITUTE(MID(Workings_1!C45,FIND("L",Workings_1!C45)+1,2),"Ø","0"))</f>
        <v>41</v>
      </c>
      <c r="E47" s="5">
        <f>VALUE(SUBSTITUTE(MID(Workings_1!D45,FIND("L",Workings_1!D45)+1,2),"Ø","0"))</f>
        <v>44</v>
      </c>
      <c r="F47" s="5">
        <f>VALUE(SUBSTITUTE(MID(Workings_1!E45,FIND("L",Workings_1!E45)+1,2),"Ø","0"))</f>
        <v>51</v>
      </c>
      <c r="G47" s="5">
        <f>VALUE(SUBSTITUTE(MID(Workings_1!F45,FIND("L",Workings_1!F45)+1,2),"Ø","0"))</f>
        <v>58</v>
      </c>
      <c r="H47" s="5">
        <f>VALUE(SUBSTITUTE(MID(Workings_1!G45,FIND("L",Workings_1!G45)+1,2),"Ø","0"))</f>
        <v>67</v>
      </c>
      <c r="I47" s="5">
        <f>VALUE(SUBSTITUTE(MID(Workings_1!H45,FIND("L",Workings_1!H45)+1,2),"Ø","0"))</f>
        <v>73</v>
      </c>
      <c r="J47" s="5">
        <f>VALUE(SUBSTITUTE(MID(Workings_1!I45,FIND("L",Workings_1!I45)+1,2),"Ø","0"))</f>
        <v>75</v>
      </c>
      <c r="K47" s="5">
        <f>VALUE(SUBSTITUTE(MID(Workings_1!J45,FIND("L",Workings_1!J45)+1,2),"Ø","0"))</f>
        <v>75</v>
      </c>
      <c r="L47" s="5">
        <f>VALUE(SUBSTITUTE(MID(Workings_1!K45,FIND("L",Workings_1!K45)+1,2),"Ø","0"))</f>
        <v>69</v>
      </c>
      <c r="M47" s="5">
        <f>VALUE(SUBSTITUTE(MID(Workings_1!L45,FIND("L",Workings_1!L45)+1,2),"Ø","0"))</f>
        <v>60</v>
      </c>
      <c r="N47" s="5">
        <f>VALUE(SUBSTITUTE(MID(Workings_1!M45,FIND("L",Workings_1!M45)+1,2),"Ø","0"))</f>
        <v>50</v>
      </c>
      <c r="O47" s="5">
        <f>VALUE(SUBSTITUTE(MID(Workings_1!N45,FIND("L",Workings_1!N45)+1,2),"Ø","0"))</f>
        <v>42</v>
      </c>
    </row>
    <row r="48" spans="2:15" x14ac:dyDescent="0.25">
      <c r="B48" s="7" t="str">
        <v>San Diego</v>
      </c>
      <c r="C48" s="1" t="str">
        <f>INDEX(State,MATCH(B48,City,0))</f>
        <v>California</v>
      </c>
      <c r="D48" s="5">
        <f>VALUE(SUBSTITUTE(MID(Workings_1!C46,FIND("L",Workings_1!C46)+1,2),"Ø","0"))</f>
        <v>49</v>
      </c>
      <c r="E48" s="5">
        <f>VALUE(SUBSTITUTE(MID(Workings_1!D46,FIND("L",Workings_1!D46)+1,2),"Ø","0"))</f>
        <v>51</v>
      </c>
      <c r="F48" s="5">
        <f>VALUE(SUBSTITUTE(MID(Workings_1!E46,FIND("L",Workings_1!E46)+1,2),"Ø","0"))</f>
        <v>53</v>
      </c>
      <c r="G48" s="5">
        <f>VALUE(SUBSTITUTE(MID(Workings_1!F46,FIND("L",Workings_1!F46)+1,2),"Ø","0"))</f>
        <v>56</v>
      </c>
      <c r="H48" s="5">
        <f>VALUE(SUBSTITUTE(MID(Workings_1!G46,FIND("L",Workings_1!G46)+1,2),"Ø","0"))</f>
        <v>59</v>
      </c>
      <c r="I48" s="5">
        <f>VALUE(SUBSTITUTE(MID(Workings_1!H46,FIND("L",Workings_1!H46)+1,2),"Ø","0"))</f>
        <v>62</v>
      </c>
      <c r="J48" s="5">
        <f>VALUE(SUBSTITUTE(MID(Workings_1!I46,FIND("L",Workings_1!I46)+1,2),"Ø","0"))</f>
        <v>65</v>
      </c>
      <c r="K48" s="5">
        <f>VALUE(SUBSTITUTE(MID(Workings_1!J46,FIND("L",Workings_1!J46)+1,2),"Ø","0"))</f>
        <v>67</v>
      </c>
      <c r="L48" s="5">
        <f>VALUE(SUBSTITUTE(MID(Workings_1!K46,FIND("L",Workings_1!K46)+1,2),"Ø","0"))</f>
        <v>65</v>
      </c>
      <c r="M48" s="5">
        <f>VALUE(SUBSTITUTE(MID(Workings_1!L46,FIND("L",Workings_1!L46)+1,2),"Ø","0"))</f>
        <v>61</v>
      </c>
      <c r="N48" s="5">
        <f>VALUE(SUBSTITUTE(MID(Workings_1!M46,FIND("L",Workings_1!M46)+1,2),"Ø","0"))</f>
        <v>54</v>
      </c>
      <c r="O48" s="5">
        <f>VALUE(SUBSTITUTE(MID(Workings_1!N46,FIND("L",Workings_1!N46)+1,2),"Ø","0"))</f>
        <v>48</v>
      </c>
    </row>
    <row r="49" spans="2:15" x14ac:dyDescent="0.25">
      <c r="B49" s="7" t="str">
        <v>San Francisco</v>
      </c>
      <c r="C49" s="1" t="str">
        <f>INDEX(State,MATCH(B49,City,0))</f>
        <v>California</v>
      </c>
      <c r="D49" s="5">
        <f>VALUE(SUBSTITUTE(MID(Workings_1!C47,FIND("L",Workings_1!C47)+1,2),"Ø","0"))</f>
        <v>46</v>
      </c>
      <c r="E49" s="5">
        <f>VALUE(SUBSTITUTE(MID(Workings_1!D47,FIND("L",Workings_1!D47)+1,2),"Ø","0"))</f>
        <v>48</v>
      </c>
      <c r="F49" s="5">
        <f>VALUE(SUBSTITUTE(MID(Workings_1!E47,FIND("L",Workings_1!E47)+1,2),"Ø","0"))</f>
        <v>49</v>
      </c>
      <c r="G49" s="5">
        <f>VALUE(SUBSTITUTE(MID(Workings_1!F47,FIND("L",Workings_1!F47)+1,2),"Ø","0"))</f>
        <v>49</v>
      </c>
      <c r="H49" s="5">
        <f>VALUE(SUBSTITUTE(MID(Workings_1!G47,FIND("L",Workings_1!G47)+1,2),"Ø","0"))</f>
        <v>51</v>
      </c>
      <c r="I49" s="5">
        <f>VALUE(SUBSTITUTE(MID(Workings_1!H47,FIND("L",Workings_1!H47)+1,2),"Ø","0"))</f>
        <v>53</v>
      </c>
      <c r="J49" s="5">
        <f>VALUE(SUBSTITUTE(MID(Workings_1!I47,FIND("L",Workings_1!I47)+1,2),"Ø","0"))</f>
        <v>54</v>
      </c>
      <c r="K49" s="5">
        <f>VALUE(SUBSTITUTE(MID(Workings_1!J47,FIND("L",Workings_1!J47)+1,2),"Ø","0"))</f>
        <v>55</v>
      </c>
      <c r="L49" s="5">
        <f>VALUE(SUBSTITUTE(MID(Workings_1!K47,FIND("L",Workings_1!K47)+1,2),"Ø","0"))</f>
        <v>55</v>
      </c>
      <c r="M49" s="5">
        <f>VALUE(SUBSTITUTE(MID(Workings_1!L47,FIND("L",Workings_1!L47)+1,2),"Ø","0"))</f>
        <v>54</v>
      </c>
      <c r="N49" s="5">
        <f>VALUE(SUBSTITUTE(MID(Workings_1!M47,FIND("L",Workings_1!M47)+1,2),"Ø","0"))</f>
        <v>50</v>
      </c>
      <c r="O49" s="5">
        <f>VALUE(SUBSTITUTE(MID(Workings_1!N47,FIND("L",Workings_1!N47)+1,2),"Ø","0"))</f>
        <v>46</v>
      </c>
    </row>
    <row r="50" spans="2:15" x14ac:dyDescent="0.25">
      <c r="B50" s="7" t="str">
        <v>San Jose</v>
      </c>
      <c r="C50" s="1" t="str">
        <f>INDEX(State,MATCH(B50,City,0))</f>
        <v>California</v>
      </c>
      <c r="D50" s="5">
        <f>VALUE(SUBSTITUTE(MID(Workings_1!C48,FIND("L",Workings_1!C48)+1,2),"Ø","0"))</f>
        <v>42</v>
      </c>
      <c r="E50" s="5">
        <f>VALUE(SUBSTITUTE(MID(Workings_1!D48,FIND("L",Workings_1!D48)+1,2),"Ø","0"))</f>
        <v>45</v>
      </c>
      <c r="F50" s="5">
        <f>VALUE(SUBSTITUTE(MID(Workings_1!E48,FIND("L",Workings_1!E48)+1,2),"Ø","0"))</f>
        <v>47</v>
      </c>
      <c r="G50" s="5">
        <f>VALUE(SUBSTITUTE(MID(Workings_1!F48,FIND("L",Workings_1!F48)+1,2),"Ø","0"))</f>
        <v>49</v>
      </c>
      <c r="H50" s="5">
        <f>VALUE(SUBSTITUTE(MID(Workings_1!G48,FIND("L",Workings_1!G48)+1,2),"Ø","0"))</f>
        <v>52</v>
      </c>
      <c r="I50" s="5">
        <f>VALUE(SUBSTITUTE(MID(Workings_1!H48,FIND("L",Workings_1!H48)+1,2),"Ø","0"))</f>
        <v>56</v>
      </c>
      <c r="J50" s="5">
        <f>VALUE(SUBSTITUTE(MID(Workings_1!I48,FIND("L",Workings_1!I48)+1,2),"Ø","0"))</f>
        <v>58</v>
      </c>
      <c r="K50" s="5">
        <f>VALUE(SUBSTITUTE(MID(Workings_1!J48,FIND("L",Workings_1!J48)+1,2),"Ø","0"))</f>
        <v>58</v>
      </c>
      <c r="L50" s="5">
        <f>VALUE(SUBSTITUTE(MID(Workings_1!K48,FIND("L",Workings_1!K48)+1,2),"Ø","0"))</f>
        <v>57</v>
      </c>
      <c r="M50" s="5">
        <f>VALUE(SUBSTITUTE(MID(Workings_1!L48,FIND("L",Workings_1!L48)+1,2),"Ø","0"))</f>
        <v>53</v>
      </c>
      <c r="N50" s="5">
        <f>VALUE(SUBSTITUTE(MID(Workings_1!M48,FIND("L",Workings_1!M48)+1,2),"Ø","0"))</f>
        <v>46</v>
      </c>
      <c r="O50" s="5">
        <f>VALUE(SUBSTITUTE(MID(Workings_1!N48,FIND("L",Workings_1!N48)+1,2),"Ø","0"))</f>
        <v>42</v>
      </c>
    </row>
    <row r="51" spans="2:15" x14ac:dyDescent="0.25">
      <c r="B51" s="7" t="str">
        <v>Seattle</v>
      </c>
      <c r="C51" s="1" t="str">
        <f>INDEX(State,MATCH(B51,City,0))</f>
        <v>Washington</v>
      </c>
      <c r="D51" s="5">
        <f>VALUE(SUBSTITUTE(MID(Workings_1!C49,FIND("L",Workings_1!C49)+1,2),"Ø","0"))</f>
        <v>37</v>
      </c>
      <c r="E51" s="5">
        <f>VALUE(SUBSTITUTE(MID(Workings_1!D49,FIND("L",Workings_1!D49)+1,2),"Ø","0"))</f>
        <v>37</v>
      </c>
      <c r="F51" s="5">
        <f>VALUE(SUBSTITUTE(MID(Workings_1!E49,FIND("L",Workings_1!E49)+1,2),"Ø","0"))</f>
        <v>40</v>
      </c>
      <c r="G51" s="5">
        <f>VALUE(SUBSTITUTE(MID(Workings_1!F49,FIND("L",Workings_1!F49)+1,2),"Ø","0"))</f>
        <v>43</v>
      </c>
      <c r="H51" s="5">
        <f>VALUE(SUBSTITUTE(MID(Workings_1!G49,FIND("L",Workings_1!G49)+1,2),"Ø","0"))</f>
        <v>49</v>
      </c>
      <c r="I51" s="5">
        <f>VALUE(SUBSTITUTE(MID(Workings_1!H49,FIND("L",Workings_1!H49)+1,2),"Ø","0"))</f>
        <v>53</v>
      </c>
      <c r="J51" s="5">
        <f>VALUE(SUBSTITUTE(MID(Workings_1!I49,FIND("L",Workings_1!I49)+1,2),"Ø","0"))</f>
        <v>57</v>
      </c>
      <c r="K51" s="5">
        <f>VALUE(SUBSTITUTE(MID(Workings_1!J49,FIND("L",Workings_1!J49)+1,2),"Ø","0"))</f>
        <v>57</v>
      </c>
      <c r="L51" s="5">
        <f>VALUE(SUBSTITUTE(MID(Workings_1!K49,FIND("L",Workings_1!K49)+1,2),"Ø","0"))</f>
        <v>53</v>
      </c>
      <c r="M51" s="5">
        <f>VALUE(SUBSTITUTE(MID(Workings_1!L49,FIND("L",Workings_1!L49)+1,2),"Ø","0"))</f>
        <v>47</v>
      </c>
      <c r="N51" s="5">
        <f>VALUE(SUBSTITUTE(MID(Workings_1!M49,FIND("L",Workings_1!M49)+1,2),"Ø","0"))</f>
        <v>41</v>
      </c>
      <c r="O51" s="5">
        <f>VALUE(SUBSTITUTE(MID(Workings_1!N49,FIND("L",Workings_1!N49)+1,2),"Ø","0"))</f>
        <v>36</v>
      </c>
    </row>
    <row r="52" spans="2:15" x14ac:dyDescent="0.25">
      <c r="B52" s="7" t="str">
        <v>St. Louis</v>
      </c>
      <c r="C52" s="1" t="str">
        <f>INDEX(State,MATCH(B52,City,0))</f>
        <v>Missouri</v>
      </c>
      <c r="D52" s="5">
        <f>VALUE(SUBSTITUTE(MID(Workings_1!C50,FIND("L",Workings_1!C50)+1,2),"Ø","0"))</f>
        <v>24</v>
      </c>
      <c r="E52" s="5">
        <f>VALUE(SUBSTITUTE(MID(Workings_1!D50,FIND("L",Workings_1!D50)+1,2),"Ø","0"))</f>
        <v>28</v>
      </c>
      <c r="F52" s="5">
        <f>VALUE(SUBSTITUTE(MID(Workings_1!E50,FIND("L",Workings_1!E50)+1,2),"Ø","0"))</f>
        <v>37</v>
      </c>
      <c r="G52" s="5">
        <f>VALUE(SUBSTITUTE(MID(Workings_1!F50,FIND("L",Workings_1!F50)+1,2),"Ø","0"))</f>
        <v>47</v>
      </c>
      <c r="H52" s="5">
        <f>VALUE(SUBSTITUTE(MID(Workings_1!G50,FIND("L",Workings_1!G50)+1,2),"Ø","0"))</f>
        <v>57</v>
      </c>
      <c r="I52" s="5">
        <f>VALUE(SUBSTITUTE(MID(Workings_1!H50,FIND("L",Workings_1!H50)+1,2),"Ø","0"))</f>
        <v>67</v>
      </c>
      <c r="J52" s="5">
        <f>VALUE(SUBSTITUTE(MID(Workings_1!I50,FIND("L",Workings_1!I50)+1,2),"Ø","0"))</f>
        <v>71</v>
      </c>
      <c r="K52" s="5">
        <f>VALUE(SUBSTITUTE(MID(Workings_1!J50,FIND("L",Workings_1!J50)+1,2),"Ø","0"))</f>
        <v>69</v>
      </c>
      <c r="L52" s="5">
        <f>VALUE(SUBSTITUTE(MID(Workings_1!K50,FIND("L",Workings_1!K50)+1,2),"Ø","0"))</f>
        <v>61</v>
      </c>
      <c r="M52" s="5">
        <f>VALUE(SUBSTITUTE(MID(Workings_1!L50,FIND("L",Workings_1!L50)+1,2),"Ø","0"))</f>
        <v>49</v>
      </c>
      <c r="N52" s="5">
        <f>VALUE(SUBSTITUTE(MID(Workings_1!M50,FIND("L",Workings_1!M50)+1,2),"Ø","0"))</f>
        <v>38</v>
      </c>
      <c r="O52" s="5">
        <f>VALUE(SUBSTITUTE(MID(Workings_1!N50,FIND("L",Workings_1!N50)+1,2),"Ø","0"))</f>
        <v>27</v>
      </c>
    </row>
    <row r="53" spans="2:15" x14ac:dyDescent="0.25">
      <c r="B53" s="7" t="str">
        <v>Tampa</v>
      </c>
      <c r="C53" s="1" t="str">
        <f>INDEX(State,MATCH(B53,City,0))</f>
        <v>Florida</v>
      </c>
      <c r="D53" s="5">
        <f>VALUE(SUBSTITUTE(MID(Workings_1!C51,FIND("L",Workings_1!C51)+1,2),"Ø","0"))</f>
        <v>52</v>
      </c>
      <c r="E53" s="5">
        <f>VALUE(SUBSTITUTE(MID(Workings_1!D51,FIND("L",Workings_1!D51)+1,2),"Ø","0"))</f>
        <v>54</v>
      </c>
      <c r="F53" s="5">
        <f>VALUE(SUBSTITUTE(MID(Workings_1!E51,FIND("L",Workings_1!E51)+1,2),"Ø","0"))</f>
        <v>58</v>
      </c>
      <c r="G53" s="5">
        <f>VALUE(SUBSTITUTE(MID(Workings_1!F51,FIND("L",Workings_1!F51)+1,2),"Ø","0"))</f>
        <v>63</v>
      </c>
      <c r="H53" s="5">
        <f>VALUE(SUBSTITUTE(MID(Workings_1!G51,FIND("L",Workings_1!G51)+1,2),"Ø","0"))</f>
        <v>70</v>
      </c>
      <c r="I53" s="5">
        <f>VALUE(SUBSTITUTE(MID(Workings_1!H51,FIND("L",Workings_1!H51)+1,2),"Ø","0"))</f>
        <v>75</v>
      </c>
      <c r="J53" s="5">
        <f>VALUE(SUBSTITUTE(MID(Workings_1!I51,FIND("L",Workings_1!I51)+1,2),"Ø","0"))</f>
        <v>76</v>
      </c>
      <c r="K53" s="5">
        <f>VALUE(SUBSTITUTE(MID(Workings_1!J51,FIND("L",Workings_1!J51)+1,2),"Ø","0"))</f>
        <v>76</v>
      </c>
      <c r="L53" s="5">
        <f>VALUE(SUBSTITUTE(MID(Workings_1!K51,FIND("L",Workings_1!K51)+1,2),"Ø","0"))</f>
        <v>75</v>
      </c>
      <c r="M53" s="5">
        <f>VALUE(SUBSTITUTE(MID(Workings_1!L51,FIND("L",Workings_1!L51)+1,2),"Ø","0"))</f>
        <v>68</v>
      </c>
      <c r="N53" s="5">
        <f>VALUE(SUBSTITUTE(MID(Workings_1!M51,FIND("L",Workings_1!M51)+1,2),"Ø","0"))</f>
        <v>60</v>
      </c>
      <c r="O53" s="5">
        <f>VALUE(SUBSTITUTE(MID(Workings_1!N51,FIND("L",Workings_1!N51)+1,2),"Ø","0"))</f>
        <v>54</v>
      </c>
    </row>
    <row r="54" spans="2:15" x14ac:dyDescent="0.25">
      <c r="B54" s="8" t="str">
        <v>Virginia Beach</v>
      </c>
      <c r="C54" s="1" t="str">
        <f>INDEX(State,MATCH(B54,City,0))</f>
        <v>Virginia</v>
      </c>
      <c r="D54" s="5">
        <f>VALUE(SUBSTITUTE(MID(Workings_1!C52,FIND("L",Workings_1!C52)+1,2),"Ø","0"))</f>
        <v>33</v>
      </c>
      <c r="E54" s="5">
        <f>VALUE(SUBSTITUTE(MID(Workings_1!D52,FIND("L",Workings_1!D52)+1,2),"Ø","0"))</f>
        <v>34</v>
      </c>
      <c r="F54" s="5">
        <f>VALUE(SUBSTITUTE(MID(Workings_1!E52,FIND("L",Workings_1!E52)+1,2),"Ø","0"))</f>
        <v>41</v>
      </c>
      <c r="G54" s="5">
        <f>VALUE(SUBSTITUTE(MID(Workings_1!F52,FIND("L",Workings_1!F52)+1,2),"Ø","0"))</f>
        <v>49</v>
      </c>
      <c r="H54" s="5">
        <f>VALUE(SUBSTITUTE(MID(Workings_1!G52,FIND("L",Workings_1!G52)+1,2),"Ø","0"))</f>
        <v>58</v>
      </c>
      <c r="I54" s="5">
        <f>VALUE(SUBSTITUTE(MID(Workings_1!H52,FIND("L",Workings_1!H52)+1,2),"Ø","0"))</f>
        <v>67</v>
      </c>
      <c r="J54" s="5">
        <f>VALUE(SUBSTITUTE(MID(Workings_1!I52,FIND("L",Workings_1!I52)+1,2),"Ø","0"))</f>
        <v>72</v>
      </c>
      <c r="K54" s="5">
        <f>VALUE(SUBSTITUTE(MID(Workings_1!J52,FIND("L",Workings_1!J52)+1,2),"Ø","0"))</f>
        <v>71</v>
      </c>
      <c r="L54" s="5">
        <f>VALUE(SUBSTITUTE(MID(Workings_1!K52,FIND("L",Workings_1!K52)+1,2),"Ø","0"))</f>
        <v>65</v>
      </c>
      <c r="M54" s="5">
        <f>VALUE(SUBSTITUTE(MID(Workings_1!L52,FIND("L",Workings_1!L52)+1,2),"Ø","0"))</f>
        <v>54</v>
      </c>
      <c r="N54" s="5">
        <f>VALUE(SUBSTITUTE(MID(Workings_1!M52,FIND("L",Workings_1!M52)+1,2),"Ø","0"))</f>
        <v>45</v>
      </c>
      <c r="O54" s="5">
        <f>VALUE(SUBSTITUTE(MID(Workings_1!N52,FIND("L",Workings_1!N52)+1,2),"Ø","0"))</f>
        <v>36</v>
      </c>
    </row>
    <row r="55" spans="2:15" x14ac:dyDescent="0.25">
      <c r="B55" s="8" t="s">
        <v>641</v>
      </c>
      <c r="D55" s="5">
        <f>MIN(D30:D54)</f>
        <v>8</v>
      </c>
      <c r="E55" s="5">
        <f t="shared" ref="E55:O55" si="0">MIN(E30:E54)</f>
        <v>13</v>
      </c>
      <c r="F55" s="5">
        <f t="shared" si="0"/>
        <v>24</v>
      </c>
      <c r="G55" s="5">
        <f t="shared" si="0"/>
        <v>37</v>
      </c>
      <c r="H55" s="5">
        <f t="shared" si="0"/>
        <v>46</v>
      </c>
      <c r="I55" s="5">
        <f t="shared" si="0"/>
        <v>52</v>
      </c>
      <c r="J55" s="5">
        <f t="shared" si="0"/>
        <v>54</v>
      </c>
      <c r="K55" s="5">
        <f t="shared" si="0"/>
        <v>55</v>
      </c>
      <c r="L55" s="5">
        <f t="shared" si="0"/>
        <v>52</v>
      </c>
      <c r="M55" s="5">
        <f t="shared" si="0"/>
        <v>40</v>
      </c>
      <c r="N55" s="5">
        <f t="shared" si="0"/>
        <v>26</v>
      </c>
      <c r="O55" s="5">
        <f t="shared" si="0"/>
        <v>12</v>
      </c>
    </row>
    <row r="57" spans="2:15" x14ac:dyDescent="0.25">
      <c r="B57" s="29" t="s">
        <v>72</v>
      </c>
      <c r="C57" s="28"/>
      <c r="D57" s="30">
        <f t="array" ref="D57:O57">CheckSumLow</f>
        <v>172862</v>
      </c>
      <c r="E57" s="30">
        <v>185534</v>
      </c>
      <c r="F57" s="30">
        <v>214009</v>
      </c>
      <c r="G57" s="30">
        <v>248444</v>
      </c>
      <c r="H57" s="30">
        <v>287509</v>
      </c>
      <c r="I57" s="30">
        <v>323773</v>
      </c>
      <c r="J57" s="30">
        <v>343816</v>
      </c>
      <c r="K57" s="30">
        <v>340769</v>
      </c>
      <c r="L57" s="30">
        <v>312610</v>
      </c>
      <c r="M57" s="30">
        <v>266825</v>
      </c>
      <c r="N57" s="30">
        <v>222505</v>
      </c>
      <c r="O57" s="27">
        <v>182849</v>
      </c>
    </row>
    <row r="62" spans="2:15" x14ac:dyDescent="0.25">
      <c r="D62">
        <f>MIN(CS_TableLow)</f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zoomScale="110" zoomScaleNormal="110" workbookViewId="0">
      <selection activeCell="C3" sqref="C3"/>
    </sheetView>
  </sheetViews>
  <sheetFormatPr defaultRowHeight="15" x14ac:dyDescent="0.25"/>
  <cols>
    <col min="1" max="1" width="11.28515625" customWidth="1"/>
    <col min="2" max="2" width="20.7109375" customWidth="1"/>
    <col min="3" max="3" width="18.28515625" customWidth="1"/>
    <col min="10" max="10" width="12.7109375" bestFit="1" customWidth="1"/>
    <col min="11" max="14" width="10.28515625" customWidth="1"/>
    <col min="16" max="16" width="9.28515625" customWidth="1"/>
    <col min="18" max="18" width="9.28515625" customWidth="1"/>
  </cols>
  <sheetData>
    <row r="1" spans="1:14" x14ac:dyDescent="0.25">
      <c r="J1" s="34" t="s">
        <v>642</v>
      </c>
      <c r="K1" s="34"/>
      <c r="L1" s="34"/>
      <c r="M1" s="34"/>
      <c r="N1" s="34"/>
    </row>
    <row r="2" spans="1:14" x14ac:dyDescent="0.25">
      <c r="B2" s="20" t="s">
        <v>67</v>
      </c>
      <c r="C2" s="21"/>
      <c r="J2" s="34" t="s">
        <v>643</v>
      </c>
      <c r="K2" s="36">
        <f>MATCH(C3,ListsMonthShort,0)</f>
        <v>10</v>
      </c>
      <c r="L2" s="34"/>
      <c r="M2" s="34"/>
      <c r="N2" s="34"/>
    </row>
    <row r="3" spans="1:14" x14ac:dyDescent="0.25">
      <c r="B3" s="22" t="s">
        <v>68</v>
      </c>
      <c r="C3" s="18" t="s">
        <v>62</v>
      </c>
      <c r="J3" s="34" t="s">
        <v>644</v>
      </c>
      <c r="K3" s="34" t="s">
        <v>645</v>
      </c>
      <c r="L3" s="34" t="s">
        <v>649</v>
      </c>
      <c r="M3" s="34" t="s">
        <v>646</v>
      </c>
      <c r="N3" s="34" t="s">
        <v>647</v>
      </c>
    </row>
    <row r="4" spans="1:14" x14ac:dyDescent="0.25">
      <c r="A4" s="13" t="s">
        <v>71</v>
      </c>
      <c r="B4" s="13" t="s">
        <v>0</v>
      </c>
      <c r="C4" s="13" t="s">
        <v>66</v>
      </c>
    </row>
    <row r="5" spans="1:14" x14ac:dyDescent="0.25">
      <c r="A5" s="23">
        <f t="array" ref="A5:A54">CS_Int</f>
        <v>1</v>
      </c>
      <c r="B5" s="17" t="str" cm="1">
        <f t="array" ref="B5">INDEX(City,N5)</f>
        <v>Phoenix</v>
      </c>
      <c r="C5" s="19" cm="1">
        <f t="array" ref="C5">INDEX($K$5:$K$54,N5)</f>
        <v>89</v>
      </c>
      <c r="J5" t="str">
        <f>SummaryHigh!B5</f>
        <v>Atlanta</v>
      </c>
      <c r="K5" s="36" cm="1">
        <f t="array" ref="K5">INDEX(SummaryHigh!$D$5:$O$55,MATCH(MonthSorted!J5,City,0),MonthSorted!$K$2)</f>
        <v>73</v>
      </c>
      <c r="L5" s="36">
        <f>K5-(ROW(J5)/1000)</f>
        <v>72.995000000000005</v>
      </c>
      <c r="M5" s="36">
        <f>RANK(L5,$L$5:$L$54)</f>
        <v>18</v>
      </c>
      <c r="N5" s="36">
        <f>INDEX($A$5:$A$54,MATCH(A5,$M$5:$M$54,0))</f>
        <v>33</v>
      </c>
    </row>
    <row r="6" spans="1:14" x14ac:dyDescent="0.25">
      <c r="A6" s="24">
        <v>2</v>
      </c>
      <c r="B6" s="17" t="str" cm="1">
        <f t="array" ref="B6">INDEX(City,N6)</f>
        <v>Miami</v>
      </c>
      <c r="C6" s="19" cm="1">
        <f t="array" ref="C6">INDEX($K$5:$K$54,N6)</f>
        <v>86</v>
      </c>
      <c r="J6" t="str">
        <f>SummaryHigh!B6</f>
        <v>Austin</v>
      </c>
      <c r="K6" s="36" cm="1">
        <f t="array" ref="K6">INDEX(SummaryHigh!$D$5:$O$55,MATCH(MonthSorted!J6,City,0),MonthSorted!$K$2)</f>
        <v>82</v>
      </c>
      <c r="L6" s="36">
        <f t="shared" ref="L6:L54" si="0">K6-(ROW(J6)/1000)</f>
        <v>81.994</v>
      </c>
      <c r="M6" s="36">
        <f t="shared" ref="M6:M54" si="1">RANK(L6,$L$5:$L$54)</f>
        <v>6</v>
      </c>
      <c r="N6" s="36">
        <f t="shared" ref="N6:N54" si="2">INDEX($A$5:$A$54,MATCH(A6,$M$5:$M$54,0))</f>
        <v>24</v>
      </c>
    </row>
    <row r="7" spans="1:14" x14ac:dyDescent="0.25">
      <c r="A7" s="24">
        <v>3</v>
      </c>
      <c r="B7" s="17" t="str" cm="1">
        <f t="array" ref="B7">INDEX(City,N7)</f>
        <v>Orlando</v>
      </c>
      <c r="C7" s="19" cm="1">
        <f t="array" ref="C7">INDEX($K$5:$K$54,N7)</f>
        <v>85</v>
      </c>
      <c r="J7" t="str">
        <f>SummaryHigh!B7</f>
        <v>Baltimore</v>
      </c>
      <c r="K7" s="36" cm="1">
        <f t="array" ref="K7">INDEX(SummaryHigh!$D$5:$O$55,MATCH(MonthSorted!J7,City,0),MonthSorted!$K$2)</f>
        <v>67</v>
      </c>
      <c r="L7" s="36">
        <f t="shared" si="0"/>
        <v>66.992999999999995</v>
      </c>
      <c r="M7" s="36">
        <f t="shared" si="1"/>
        <v>31</v>
      </c>
      <c r="N7" s="36">
        <f t="shared" si="2"/>
        <v>31</v>
      </c>
    </row>
    <row r="8" spans="1:14" x14ac:dyDescent="0.25">
      <c r="A8" s="24">
        <v>4</v>
      </c>
      <c r="B8" s="17" t="str" cm="1">
        <f t="array" ref="B8">INDEX(City,N8)</f>
        <v>Tampa</v>
      </c>
      <c r="C8" s="19" cm="1">
        <f t="array" ref="C8">INDEX($K$5:$K$54,N8)</f>
        <v>84</v>
      </c>
      <c r="J8" t="str">
        <f>SummaryHigh!B8</f>
        <v>Birmingham</v>
      </c>
      <c r="K8" s="36" cm="1">
        <f t="array" ref="K8">INDEX(SummaryHigh!$D$5:$O$55,MATCH(MonthSorted!J8,City,0),MonthSorted!$K$2)</f>
        <v>75</v>
      </c>
      <c r="L8" s="36">
        <f t="shared" si="0"/>
        <v>74.992000000000004</v>
      </c>
      <c r="M8" s="36">
        <f t="shared" si="1"/>
        <v>15</v>
      </c>
      <c r="N8" s="36">
        <f t="shared" si="2"/>
        <v>49</v>
      </c>
    </row>
    <row r="9" spans="1:14" x14ac:dyDescent="0.25">
      <c r="A9" s="24">
        <v>5</v>
      </c>
      <c r="B9" s="17" t="str" cm="1">
        <f t="array" ref="B9">INDEX(City,N9)</f>
        <v>Riverside</v>
      </c>
      <c r="C9" s="19" cm="1">
        <f t="array" ref="C9">INDEX($K$5:$K$54,N9)</f>
        <v>83</v>
      </c>
      <c r="J9" t="str">
        <f>SummaryHigh!B9</f>
        <v>Boston</v>
      </c>
      <c r="K9" s="36" cm="1">
        <f t="array" ref="K9">INDEX(SummaryHigh!$D$5:$O$55,MATCH(MonthSorted!J9,City,0),MonthSorted!$K$2)</f>
        <v>61</v>
      </c>
      <c r="L9" s="36">
        <f t="shared" si="0"/>
        <v>60.991</v>
      </c>
      <c r="M9" s="36">
        <f t="shared" si="1"/>
        <v>45</v>
      </c>
      <c r="N9" s="36">
        <f t="shared" si="2"/>
        <v>39</v>
      </c>
    </row>
    <row r="10" spans="1:14" x14ac:dyDescent="0.25">
      <c r="A10" s="24">
        <v>6</v>
      </c>
      <c r="B10" s="17" t="str" cm="1">
        <f t="array" ref="B10">INDEX(City,N10)</f>
        <v>Austin</v>
      </c>
      <c r="C10" s="19" cm="1">
        <f t="array" ref="C10">INDEX($K$5:$K$54,N10)</f>
        <v>82</v>
      </c>
      <c r="J10" t="str">
        <f>SummaryHigh!B10</f>
        <v>Buffalo</v>
      </c>
      <c r="K10" s="36" cm="1">
        <f t="array" ref="K10">INDEX(SummaryHigh!$D$5:$O$55,MATCH(MonthSorted!J10,City,0),MonthSorted!$K$2)</f>
        <v>59</v>
      </c>
      <c r="L10" s="36">
        <f t="shared" si="0"/>
        <v>58.99</v>
      </c>
      <c r="M10" s="36">
        <f t="shared" si="1"/>
        <v>48</v>
      </c>
      <c r="N10" s="36">
        <f t="shared" si="2"/>
        <v>2</v>
      </c>
    </row>
    <row r="11" spans="1:14" x14ac:dyDescent="0.25">
      <c r="A11" s="24">
        <v>7</v>
      </c>
      <c r="B11" s="17" t="str" cm="1">
        <f t="array" ref="B11">INDEX(City,N11)</f>
        <v>Houston</v>
      </c>
      <c r="C11" s="19" cm="1">
        <f t="array" ref="C11">INDEX($K$5:$K$54,N11)</f>
        <v>82</v>
      </c>
      <c r="J11" t="str">
        <f>SummaryHigh!B11</f>
        <v>Charlotte</v>
      </c>
      <c r="K11" s="36" cm="1">
        <f t="array" ref="K11">INDEX(SummaryHigh!$D$5:$O$55,MATCH(MonthSorted!J11,City,0),MonthSorted!$K$2)</f>
        <v>72</v>
      </c>
      <c r="L11" s="36">
        <f t="shared" si="0"/>
        <v>71.989000000000004</v>
      </c>
      <c r="M11" s="36">
        <f t="shared" si="1"/>
        <v>22</v>
      </c>
      <c r="N11" s="36">
        <f t="shared" si="2"/>
        <v>16</v>
      </c>
    </row>
    <row r="12" spans="1:14" x14ac:dyDescent="0.25">
      <c r="A12" s="24">
        <v>8</v>
      </c>
      <c r="B12" s="17" t="str" cm="1">
        <f t="array" ref="B12">INDEX(City,N12)</f>
        <v>San Antonio</v>
      </c>
      <c r="C12" s="19" cm="1">
        <f t="array" ref="C12">INDEX($K$5:$K$54,N12)</f>
        <v>82</v>
      </c>
      <c r="J12" t="str">
        <f>SummaryHigh!B12</f>
        <v>Chicago</v>
      </c>
      <c r="K12" s="36" cm="1">
        <f t="array" ref="K12">INDEX(SummaryHigh!$D$5:$O$55,MATCH(MonthSorted!J12,City,0),MonthSorted!$K$2)</f>
        <v>62</v>
      </c>
      <c r="L12" s="36">
        <f t="shared" si="0"/>
        <v>61.988</v>
      </c>
      <c r="M12" s="36">
        <f t="shared" si="1"/>
        <v>42</v>
      </c>
      <c r="N12" s="36">
        <f t="shared" si="2"/>
        <v>43</v>
      </c>
    </row>
    <row r="13" spans="1:14" x14ac:dyDescent="0.25">
      <c r="A13" s="24">
        <v>9</v>
      </c>
      <c r="B13" s="17" t="str" cm="1">
        <f t="array" ref="B13">INDEX(City,N13)</f>
        <v>Las Vegas</v>
      </c>
      <c r="C13" s="19" cm="1">
        <f t="array" ref="C13">INDEX($K$5:$K$54,N13)</f>
        <v>81</v>
      </c>
      <c r="J13" t="str">
        <f>SummaryHigh!B13</f>
        <v>Cincinnati</v>
      </c>
      <c r="K13" s="36" cm="1">
        <f t="array" ref="K13">INDEX(SummaryHigh!$D$5:$O$55,MATCH(MonthSorted!J13,City,0),MonthSorted!$K$2)</f>
        <v>68</v>
      </c>
      <c r="L13" s="36">
        <f t="shared" si="0"/>
        <v>67.986999999999995</v>
      </c>
      <c r="M13" s="36">
        <f t="shared" si="1"/>
        <v>29</v>
      </c>
      <c r="N13" s="36">
        <f t="shared" si="2"/>
        <v>20</v>
      </c>
    </row>
    <row r="14" spans="1:14" x14ac:dyDescent="0.25">
      <c r="A14" s="24">
        <v>10</v>
      </c>
      <c r="B14" s="17" t="str" cm="1">
        <f t="array" ref="B14">INDEX(City,N14)</f>
        <v>Jacksonville</v>
      </c>
      <c r="C14" s="19" cm="1">
        <f t="array" ref="C14">INDEX($K$5:$K$54,N14)</f>
        <v>80</v>
      </c>
      <c r="J14" t="str">
        <f>SummaryHigh!B14</f>
        <v>Cleveland</v>
      </c>
      <c r="K14" s="36" cm="1">
        <f t="array" ref="K14">INDEX(SummaryHigh!$D$5:$O$55,MATCH(MonthSorted!J14,City,0),MonthSorted!$K$2)</f>
        <v>62</v>
      </c>
      <c r="L14" s="36">
        <f t="shared" si="0"/>
        <v>61.985999999999997</v>
      </c>
      <c r="M14" s="36">
        <f t="shared" si="1"/>
        <v>43</v>
      </c>
      <c r="N14" s="36">
        <f t="shared" si="2"/>
        <v>18</v>
      </c>
    </row>
    <row r="15" spans="1:14" x14ac:dyDescent="0.25">
      <c r="A15" s="24">
        <v>11</v>
      </c>
      <c r="B15" s="17" t="str" cm="1">
        <f t="array" ref="B15">INDEX(City,N15)</f>
        <v>New Orleans</v>
      </c>
      <c r="C15" s="19" cm="1">
        <f t="array" ref="C15">INDEX($K$5:$K$54,N15)</f>
        <v>80</v>
      </c>
      <c r="J15" t="str">
        <f>SummaryHigh!B15</f>
        <v>Columbus</v>
      </c>
      <c r="K15" s="36" cm="1">
        <f t="array" ref="K15">INDEX(SummaryHigh!$D$5:$O$55,MATCH(MonthSorted!J15,City,0),MonthSorted!$K$2)</f>
        <v>65</v>
      </c>
      <c r="L15" s="36">
        <f t="shared" si="0"/>
        <v>64.984999999999999</v>
      </c>
      <c r="M15" s="36">
        <f t="shared" si="1"/>
        <v>33</v>
      </c>
      <c r="N15" s="36">
        <f t="shared" si="2"/>
        <v>28</v>
      </c>
    </row>
    <row r="16" spans="1:14" x14ac:dyDescent="0.25">
      <c r="A16" s="24">
        <v>12</v>
      </c>
      <c r="B16" s="17" t="str" cm="1">
        <f t="array" ref="B16">INDEX(City,N16)</f>
        <v>Dallas</v>
      </c>
      <c r="C16" s="19" cm="1">
        <f t="array" ref="C16">INDEX($K$5:$K$54,N16)</f>
        <v>79</v>
      </c>
      <c r="J16" t="str">
        <f>SummaryHigh!B16</f>
        <v>Dallas</v>
      </c>
      <c r="K16" s="36" cm="1">
        <f t="array" ref="K16">INDEX(SummaryHigh!$D$5:$O$55,MATCH(MonthSorted!J16,City,0),MonthSorted!$K$2)</f>
        <v>79</v>
      </c>
      <c r="L16" s="36">
        <f t="shared" si="0"/>
        <v>78.983999999999995</v>
      </c>
      <c r="M16" s="36">
        <f t="shared" si="1"/>
        <v>12</v>
      </c>
      <c r="N16" s="36">
        <f t="shared" si="2"/>
        <v>12</v>
      </c>
    </row>
    <row r="17" spans="1:14" x14ac:dyDescent="0.25">
      <c r="A17" s="24">
        <v>13</v>
      </c>
      <c r="B17" s="17" t="str" cm="1">
        <f t="array" ref="B17">INDEX(City,N17)</f>
        <v>Los Angeles</v>
      </c>
      <c r="C17" s="19" cm="1">
        <f t="array" ref="C17">INDEX($K$5:$K$54,N17)</f>
        <v>79</v>
      </c>
      <c r="J17" t="str">
        <f>SummaryHigh!B17</f>
        <v>Denver</v>
      </c>
      <c r="K17" s="36" cm="1">
        <f t="array" ref="K17">INDEX(SummaryHigh!$D$5:$O$55,MATCH(MonthSorted!J17,City,0),MonthSorted!$K$2)</f>
        <v>65</v>
      </c>
      <c r="L17" s="36">
        <f t="shared" si="0"/>
        <v>64.983000000000004</v>
      </c>
      <c r="M17" s="36">
        <f t="shared" si="1"/>
        <v>34</v>
      </c>
      <c r="N17" s="36">
        <f t="shared" si="2"/>
        <v>21</v>
      </c>
    </row>
    <row r="18" spans="1:14" x14ac:dyDescent="0.25">
      <c r="A18" s="24">
        <v>14</v>
      </c>
      <c r="B18" s="17" t="str" cm="1">
        <f t="array" ref="B18">INDEX(City,N18)</f>
        <v>Sacramento</v>
      </c>
      <c r="C18" s="19" cm="1">
        <f t="array" ref="C18">INDEX($K$5:$K$54,N18)</f>
        <v>78</v>
      </c>
      <c r="J18" t="str">
        <f>SummaryHigh!B18</f>
        <v>Detroit</v>
      </c>
      <c r="K18" s="36" cm="1">
        <f t="array" ref="K18">INDEX(SummaryHigh!$D$5:$O$55,MATCH(MonthSorted!J18,City,0),MonthSorted!$K$2)</f>
        <v>62</v>
      </c>
      <c r="L18" s="36">
        <f t="shared" si="0"/>
        <v>61.981999999999999</v>
      </c>
      <c r="M18" s="36">
        <f t="shared" si="1"/>
        <v>44</v>
      </c>
      <c r="N18" s="36">
        <f t="shared" si="2"/>
        <v>41</v>
      </c>
    </row>
    <row r="19" spans="1:14" x14ac:dyDescent="0.25">
      <c r="A19" s="24">
        <v>15</v>
      </c>
      <c r="B19" s="17" t="str" cm="1">
        <f t="array" ref="B19">INDEX(City,N19)</f>
        <v>Birmingham</v>
      </c>
      <c r="C19" s="19" cm="1">
        <f t="array" ref="C19">INDEX($K$5:$K$54,N19)</f>
        <v>75</v>
      </c>
      <c r="J19" t="str">
        <f>SummaryHigh!B19</f>
        <v>Hartford</v>
      </c>
      <c r="K19" s="36" cm="1">
        <f t="array" ref="K19">INDEX(SummaryHigh!$D$5:$O$55,MATCH(MonthSorted!J19,City,0),MonthSorted!$K$2)</f>
        <v>63</v>
      </c>
      <c r="L19" s="36">
        <f t="shared" si="0"/>
        <v>62.981000000000002</v>
      </c>
      <c r="M19" s="36">
        <f t="shared" si="1"/>
        <v>39</v>
      </c>
      <c r="N19" s="36">
        <f t="shared" si="2"/>
        <v>4</v>
      </c>
    </row>
    <row r="20" spans="1:14" x14ac:dyDescent="0.25">
      <c r="A20" s="24">
        <v>16</v>
      </c>
      <c r="B20" s="17" t="str" cm="1">
        <f t="array" ref="B20">INDEX(City,N20)</f>
        <v>Memphis</v>
      </c>
      <c r="C20" s="19" cm="1">
        <f t="array" ref="C20">INDEX($K$5:$K$54,N20)</f>
        <v>74</v>
      </c>
      <c r="J20" t="str">
        <f>SummaryHigh!B20</f>
        <v>Houston</v>
      </c>
      <c r="K20" s="36" cm="1">
        <f t="array" ref="K20">INDEX(SummaryHigh!$D$5:$O$55,MATCH(MonthSorted!J20,City,0),MonthSorted!$K$2)</f>
        <v>82</v>
      </c>
      <c r="L20" s="36">
        <f t="shared" si="0"/>
        <v>81.98</v>
      </c>
      <c r="M20" s="36">
        <f t="shared" si="1"/>
        <v>7</v>
      </c>
      <c r="N20" s="36">
        <f t="shared" si="2"/>
        <v>23</v>
      </c>
    </row>
    <row r="21" spans="1:14" x14ac:dyDescent="0.25">
      <c r="A21" s="24">
        <v>17</v>
      </c>
      <c r="B21" s="17" t="str" cm="1">
        <f t="array" ref="B21">INDEX(City,N21)</f>
        <v>San Jose</v>
      </c>
      <c r="C21" s="19" cm="1">
        <f t="array" ref="C21">INDEX($K$5:$K$54,N21)</f>
        <v>74</v>
      </c>
      <c r="J21" t="str">
        <f>SummaryHigh!B21</f>
        <v>Indianapolis</v>
      </c>
      <c r="K21" s="36" cm="1">
        <f t="array" ref="K21">INDEX(SummaryHigh!$D$5:$O$55,MATCH(MonthSorted!J21,City,0),MonthSorted!$K$2)</f>
        <v>65</v>
      </c>
      <c r="L21" s="36">
        <f t="shared" si="0"/>
        <v>64.978999999999999</v>
      </c>
      <c r="M21" s="36">
        <f t="shared" si="1"/>
        <v>35</v>
      </c>
      <c r="N21" s="36">
        <f t="shared" si="2"/>
        <v>46</v>
      </c>
    </row>
    <row r="22" spans="1:14" x14ac:dyDescent="0.25">
      <c r="A22" s="24">
        <v>18</v>
      </c>
      <c r="B22" s="17" t="str" cm="1">
        <f t="array" ref="B22">INDEX(City,N22)</f>
        <v>Atlanta</v>
      </c>
      <c r="C22" s="19" cm="1">
        <f t="array" ref="C22">INDEX($K$5:$K$54,N22)</f>
        <v>73</v>
      </c>
      <c r="J22" t="str">
        <f>SummaryHigh!B22</f>
        <v>Jacksonville</v>
      </c>
      <c r="K22" s="36" cm="1">
        <f t="array" ref="K22">INDEX(SummaryHigh!$D$5:$O$55,MATCH(MonthSorted!J22,City,0),MonthSorted!$K$2)</f>
        <v>80</v>
      </c>
      <c r="L22" s="36">
        <f t="shared" si="0"/>
        <v>79.977999999999994</v>
      </c>
      <c r="M22" s="36">
        <f t="shared" si="1"/>
        <v>10</v>
      </c>
      <c r="N22" s="36">
        <f t="shared" si="2"/>
        <v>1</v>
      </c>
    </row>
    <row r="23" spans="1:14" x14ac:dyDescent="0.25">
      <c r="A23" s="24">
        <v>19</v>
      </c>
      <c r="B23" s="17" t="str" cm="1">
        <f t="array" ref="B23">INDEX(City,N23)</f>
        <v>Oklahoma City</v>
      </c>
      <c r="C23" s="19" cm="1">
        <f t="array" ref="C23">INDEX($K$5:$K$54,N23)</f>
        <v>73</v>
      </c>
      <c r="J23" t="str">
        <f>SummaryHigh!B23</f>
        <v>Kansas City</v>
      </c>
      <c r="K23" s="36" cm="1">
        <f t="array" ref="K23">INDEX(SummaryHigh!$D$5:$O$55,MATCH(MonthSorted!J23,City,0),MonthSorted!$K$2)</f>
        <v>68</v>
      </c>
      <c r="L23" s="36">
        <f t="shared" si="0"/>
        <v>67.977000000000004</v>
      </c>
      <c r="M23" s="36">
        <f t="shared" si="1"/>
        <v>30</v>
      </c>
      <c r="N23" s="36">
        <f t="shared" si="2"/>
        <v>30</v>
      </c>
    </row>
    <row r="24" spans="1:14" x14ac:dyDescent="0.25">
      <c r="A24" s="24">
        <v>20</v>
      </c>
      <c r="B24" s="17" t="str" cm="1">
        <f t="array" ref="B24">INDEX(City,N24)</f>
        <v>Raleigh</v>
      </c>
      <c r="C24" s="19" cm="1">
        <f t="array" ref="C24">INDEX($K$5:$K$54,N24)</f>
        <v>73</v>
      </c>
      <c r="J24" t="str">
        <f>SummaryHigh!B24</f>
        <v>Las Vegas</v>
      </c>
      <c r="K24" s="36" cm="1">
        <f t="array" ref="K24">INDEX(SummaryHigh!$D$5:$O$55,MATCH(MonthSorted!J24,City,0),MonthSorted!$K$2)</f>
        <v>81</v>
      </c>
      <c r="L24" s="36">
        <f t="shared" si="0"/>
        <v>80.975999999999999</v>
      </c>
      <c r="M24" s="36">
        <f t="shared" si="1"/>
        <v>9</v>
      </c>
      <c r="N24" s="36">
        <f t="shared" si="2"/>
        <v>37</v>
      </c>
    </row>
    <row r="25" spans="1:14" x14ac:dyDescent="0.25">
      <c r="A25" s="24">
        <v>21</v>
      </c>
      <c r="B25" s="17" t="str" cm="1">
        <f t="array" ref="B25">INDEX(City,N25)</f>
        <v>San Diego</v>
      </c>
      <c r="C25" s="19" cm="1">
        <f t="array" ref="C25">INDEX($K$5:$K$54,N25)</f>
        <v>73</v>
      </c>
      <c r="J25" t="str">
        <f>SummaryHigh!B25</f>
        <v>Los Angeles</v>
      </c>
      <c r="K25" s="36" cm="1">
        <f t="array" ref="K25">INDEX(SummaryHigh!$D$5:$O$55,MATCH(MonthSorted!J25,City,0),MonthSorted!$K$2)</f>
        <v>79</v>
      </c>
      <c r="L25" s="36">
        <f t="shared" si="0"/>
        <v>78.974999999999994</v>
      </c>
      <c r="M25" s="36">
        <f t="shared" si="1"/>
        <v>13</v>
      </c>
      <c r="N25" s="36">
        <f t="shared" si="2"/>
        <v>44</v>
      </c>
    </row>
    <row r="26" spans="1:14" x14ac:dyDescent="0.25">
      <c r="A26" s="24">
        <v>22</v>
      </c>
      <c r="B26" s="17" t="str" cm="1">
        <f t="array" ref="B26">INDEX(City,N26)</f>
        <v>Charlotte</v>
      </c>
      <c r="C26" s="19" cm="1">
        <f t="array" ref="C26">INDEX($K$5:$K$54,N26)</f>
        <v>72</v>
      </c>
      <c r="J26" t="str">
        <f>SummaryHigh!B26</f>
        <v>Louisville</v>
      </c>
      <c r="K26" s="36" cm="1">
        <f t="array" ref="K26">INDEX(SummaryHigh!$D$5:$O$55,MATCH(MonthSorted!J26,City,0),MonthSorted!$K$2)</f>
        <v>70</v>
      </c>
      <c r="L26" s="36">
        <f t="shared" si="0"/>
        <v>69.974000000000004</v>
      </c>
      <c r="M26" s="36">
        <f t="shared" si="1"/>
        <v>25</v>
      </c>
      <c r="N26" s="36">
        <f t="shared" si="2"/>
        <v>7</v>
      </c>
    </row>
    <row r="27" spans="1:14" x14ac:dyDescent="0.25">
      <c r="A27" s="24">
        <v>23</v>
      </c>
      <c r="B27" s="17" t="str" cm="1">
        <f t="array" ref="B27">INDEX(City,N27)</f>
        <v>Nashville</v>
      </c>
      <c r="C27" s="19" cm="1">
        <f t="array" ref="C27">INDEX($K$5:$K$54,N27)</f>
        <v>72</v>
      </c>
      <c r="J27" t="str">
        <f>SummaryHigh!B27</f>
        <v>Memphis</v>
      </c>
      <c r="K27" s="36" cm="1">
        <f t="array" ref="K27">INDEX(SummaryHigh!$D$5:$O$55,MATCH(MonthSorted!J27,City,0),MonthSorted!$K$2)</f>
        <v>74</v>
      </c>
      <c r="L27" s="36">
        <f t="shared" si="0"/>
        <v>73.972999999999999</v>
      </c>
      <c r="M27" s="36">
        <f t="shared" si="1"/>
        <v>16</v>
      </c>
      <c r="N27" s="36">
        <f t="shared" si="2"/>
        <v>27</v>
      </c>
    </row>
    <row r="28" spans="1:14" x14ac:dyDescent="0.25">
      <c r="A28" s="24">
        <v>24</v>
      </c>
      <c r="B28" s="17" t="str" cm="1">
        <f t="array" ref="B28">INDEX(City,N28)</f>
        <v>Richmond</v>
      </c>
      <c r="C28" s="19" cm="1">
        <f t="array" ref="C28">INDEX($K$5:$K$54,N28)</f>
        <v>71</v>
      </c>
      <c r="J28" t="str">
        <f>SummaryHigh!B28</f>
        <v>Miami</v>
      </c>
      <c r="K28" s="36" cm="1">
        <f t="array" ref="K28">INDEX(SummaryHigh!$D$5:$O$55,MATCH(MonthSorted!J28,City,0),MonthSorted!$K$2)</f>
        <v>86</v>
      </c>
      <c r="L28" s="36">
        <f t="shared" si="0"/>
        <v>85.971999999999994</v>
      </c>
      <c r="M28" s="36">
        <f t="shared" si="1"/>
        <v>2</v>
      </c>
      <c r="N28" s="36">
        <f t="shared" si="2"/>
        <v>38</v>
      </c>
    </row>
    <row r="29" spans="1:14" x14ac:dyDescent="0.25">
      <c r="A29" s="24">
        <v>25</v>
      </c>
      <c r="B29" s="17" t="str" cm="1">
        <f t="array" ref="B29">INDEX(City,N29)</f>
        <v>Louisville</v>
      </c>
      <c r="C29" s="19" cm="1">
        <f t="array" ref="C29">INDEX($K$5:$K$54,N29)</f>
        <v>70</v>
      </c>
      <c r="J29" t="str">
        <f>SummaryHigh!B29</f>
        <v>Milwaukee</v>
      </c>
      <c r="K29" s="36" cm="1">
        <f t="array" ref="K29">INDEX(SummaryHigh!$D$5:$O$55,MATCH(MonthSorted!J29,City,0),MonthSorted!$K$2)</f>
        <v>59</v>
      </c>
      <c r="L29" s="36">
        <f t="shared" si="0"/>
        <v>58.970999999999997</v>
      </c>
      <c r="M29" s="36">
        <f t="shared" si="1"/>
        <v>49</v>
      </c>
      <c r="N29" s="36">
        <f t="shared" si="2"/>
        <v>22</v>
      </c>
    </row>
    <row r="30" spans="1:14" x14ac:dyDescent="0.25">
      <c r="A30" s="24">
        <v>26</v>
      </c>
      <c r="B30" s="17" t="str" cm="1">
        <f t="array" ref="B30">INDEX(City,N30)</f>
        <v>Virginia Beach</v>
      </c>
      <c r="C30" s="19" cm="1">
        <f t="array" ref="C30">INDEX($K$5:$K$54,N30)</f>
        <v>70</v>
      </c>
      <c r="J30" t="str">
        <f>SummaryHigh!B30</f>
        <v>Minneapolis</v>
      </c>
      <c r="K30" s="36" cm="1">
        <f t="array" ref="K30">INDEX(SummaryHigh!$D$5:$O$55,MATCH(MonthSorted!J30,City,0),MonthSorted!$K$2)</f>
        <v>58</v>
      </c>
      <c r="L30" s="36">
        <f t="shared" si="0"/>
        <v>57.97</v>
      </c>
      <c r="M30" s="36">
        <f t="shared" si="1"/>
        <v>50</v>
      </c>
      <c r="N30" s="36">
        <f t="shared" si="2"/>
        <v>50</v>
      </c>
    </row>
    <row r="31" spans="1:14" x14ac:dyDescent="0.25">
      <c r="A31" s="24">
        <v>27</v>
      </c>
      <c r="B31" s="17" t="str" cm="1">
        <f t="array" ref="B31">INDEX(City,N31)</f>
        <v>San Francisco</v>
      </c>
      <c r="C31" s="19" cm="1">
        <f t="array" ref="C31">INDEX($K$5:$K$54,N31)</f>
        <v>69</v>
      </c>
      <c r="J31" t="str">
        <f>SummaryHigh!B31</f>
        <v>Nashville</v>
      </c>
      <c r="K31" s="36" cm="1">
        <f t="array" ref="K31">INDEX(SummaryHigh!$D$5:$O$55,MATCH(MonthSorted!J31,City,0),MonthSorted!$K$2)</f>
        <v>72</v>
      </c>
      <c r="L31" s="36">
        <f t="shared" si="0"/>
        <v>71.968999999999994</v>
      </c>
      <c r="M31" s="36">
        <f t="shared" si="1"/>
        <v>23</v>
      </c>
      <c r="N31" s="36">
        <f t="shared" si="2"/>
        <v>45</v>
      </c>
    </row>
    <row r="32" spans="1:14" x14ac:dyDescent="0.25">
      <c r="A32" s="24">
        <v>28</v>
      </c>
      <c r="B32" s="17" t="str" cm="1">
        <f t="array" ref="B32">INDEX(City,N32)</f>
        <v>St. Louis</v>
      </c>
      <c r="C32" s="19" cm="1">
        <f t="array" ref="C32">INDEX($K$5:$K$54,N32)</f>
        <v>69</v>
      </c>
      <c r="J32" t="str">
        <f>SummaryHigh!B32</f>
        <v>New Orleans</v>
      </c>
      <c r="K32" s="36" cm="1">
        <f t="array" ref="K32">INDEX(SummaryHigh!$D$5:$O$55,MATCH(MonthSorted!J32,City,0),MonthSorted!$K$2)</f>
        <v>80</v>
      </c>
      <c r="L32" s="36">
        <f t="shared" si="0"/>
        <v>79.968000000000004</v>
      </c>
      <c r="M32" s="36">
        <f t="shared" si="1"/>
        <v>11</v>
      </c>
      <c r="N32" s="36">
        <f t="shared" si="2"/>
        <v>48</v>
      </c>
    </row>
    <row r="33" spans="1:14" x14ac:dyDescent="0.25">
      <c r="A33" s="24">
        <v>29</v>
      </c>
      <c r="B33" s="17" t="str" cm="1">
        <f t="array" ref="B33">INDEX(City,N33)</f>
        <v>Cincinnati</v>
      </c>
      <c r="C33" s="19" cm="1">
        <f t="array" ref="C33">INDEX($K$5:$K$54,N33)</f>
        <v>68</v>
      </c>
      <c r="J33" t="str">
        <f>SummaryHigh!B33</f>
        <v>New York</v>
      </c>
      <c r="K33" s="36" cm="1">
        <f t="array" ref="K33">INDEX(SummaryHigh!$D$5:$O$55,MATCH(MonthSorted!J33,City,0),MonthSorted!$K$2)</f>
        <v>64</v>
      </c>
      <c r="L33" s="36">
        <f t="shared" si="0"/>
        <v>63.966999999999999</v>
      </c>
      <c r="M33" s="36">
        <f t="shared" si="1"/>
        <v>37</v>
      </c>
      <c r="N33" s="36">
        <f t="shared" si="2"/>
        <v>9</v>
      </c>
    </row>
    <row r="34" spans="1:14" x14ac:dyDescent="0.25">
      <c r="A34" s="24">
        <v>30</v>
      </c>
      <c r="B34" s="17" t="str" cm="1">
        <f t="array" ref="B34">INDEX(City,N34)</f>
        <v>Kansas City</v>
      </c>
      <c r="C34" s="19" cm="1">
        <f t="array" ref="C34">INDEX($K$5:$K$54,N34)</f>
        <v>68</v>
      </c>
      <c r="J34" t="str">
        <f>SummaryHigh!B34</f>
        <v>Oklahoma City</v>
      </c>
      <c r="K34" s="36" cm="1">
        <f t="array" ref="K34">INDEX(SummaryHigh!$D$5:$O$55,MATCH(MonthSorted!J34,City,0),MonthSorted!$K$2)</f>
        <v>73</v>
      </c>
      <c r="L34" s="36">
        <f t="shared" si="0"/>
        <v>72.965999999999994</v>
      </c>
      <c r="M34" s="36">
        <f t="shared" si="1"/>
        <v>19</v>
      </c>
      <c r="N34" s="36">
        <f t="shared" si="2"/>
        <v>19</v>
      </c>
    </row>
    <row r="35" spans="1:14" x14ac:dyDescent="0.25">
      <c r="A35" s="24">
        <v>31</v>
      </c>
      <c r="B35" s="17" t="str" cm="1">
        <f t="array" ref="B35">INDEX(City,N35)</f>
        <v>Baltimore</v>
      </c>
      <c r="C35" s="19" cm="1">
        <f t="array" ref="C35">INDEX($K$5:$K$54,N35)</f>
        <v>67</v>
      </c>
      <c r="J35" t="str">
        <f>SummaryHigh!B35</f>
        <v>Orlando</v>
      </c>
      <c r="K35" s="36" cm="1">
        <f t="array" ref="K35">INDEX(SummaryHigh!$D$5:$O$55,MATCH(MonthSorted!J35,City,0),MonthSorted!$K$2)</f>
        <v>85</v>
      </c>
      <c r="L35" s="36">
        <f t="shared" si="0"/>
        <v>84.965000000000003</v>
      </c>
      <c r="M35" s="36">
        <f t="shared" si="1"/>
        <v>3</v>
      </c>
      <c r="N35" s="36">
        <f t="shared" si="2"/>
        <v>3</v>
      </c>
    </row>
    <row r="36" spans="1:14" x14ac:dyDescent="0.25">
      <c r="A36" s="24">
        <v>32</v>
      </c>
      <c r="B36" s="17" t="str" cm="1">
        <f t="array" ref="B36">INDEX(City,N36)</f>
        <v>Philadelphia</v>
      </c>
      <c r="C36" s="19" cm="1">
        <f t="array" ref="C36">INDEX($K$5:$K$54,N36)</f>
        <v>67</v>
      </c>
      <c r="J36" t="str">
        <f>SummaryHigh!B36</f>
        <v>Philadelphia</v>
      </c>
      <c r="K36" s="36" cm="1">
        <f t="array" ref="K36">INDEX(SummaryHigh!$D$5:$O$55,MATCH(MonthSorted!J36,City,0),MonthSorted!$K$2)</f>
        <v>67</v>
      </c>
      <c r="L36" s="36">
        <f t="shared" si="0"/>
        <v>66.963999999999999</v>
      </c>
      <c r="M36" s="36">
        <f t="shared" si="1"/>
        <v>32</v>
      </c>
      <c r="N36" s="36">
        <f t="shared" si="2"/>
        <v>32</v>
      </c>
    </row>
    <row r="37" spans="1:14" x14ac:dyDescent="0.25">
      <c r="A37" s="24">
        <v>33</v>
      </c>
      <c r="B37" s="17" t="str" cm="1">
        <f t="array" ref="B37">INDEX(City,N37)</f>
        <v>Columbus</v>
      </c>
      <c r="C37" s="19" cm="1">
        <f t="array" ref="C37">INDEX($K$5:$K$54,N37)</f>
        <v>65</v>
      </c>
      <c r="J37" t="str">
        <f>SummaryHigh!B37</f>
        <v>Phoenix</v>
      </c>
      <c r="K37" s="36" cm="1">
        <f t="array" ref="K37">INDEX(SummaryHigh!$D$5:$O$55,MATCH(MonthSorted!J37,City,0),MonthSorted!$K$2)</f>
        <v>89</v>
      </c>
      <c r="L37" s="36">
        <f t="shared" si="0"/>
        <v>88.962999999999994</v>
      </c>
      <c r="M37" s="36">
        <f t="shared" si="1"/>
        <v>1</v>
      </c>
      <c r="N37" s="36">
        <f t="shared" si="2"/>
        <v>11</v>
      </c>
    </row>
    <row r="38" spans="1:14" x14ac:dyDescent="0.25">
      <c r="A38" s="24">
        <v>34</v>
      </c>
      <c r="B38" s="17" t="str" cm="1">
        <f t="array" ref="B38">INDEX(City,N38)</f>
        <v>Denver</v>
      </c>
      <c r="C38" s="19" cm="1">
        <f t="array" ref="C38">INDEX($K$5:$K$54,N38)</f>
        <v>65</v>
      </c>
      <c r="J38" t="str">
        <f>SummaryHigh!B38</f>
        <v>Pittsburgh</v>
      </c>
      <c r="K38" s="36" cm="1">
        <f t="array" ref="K38">INDEX(SummaryHigh!$D$5:$O$55,MATCH(MonthSorted!J38,City,0),MonthSorted!$K$2)</f>
        <v>63</v>
      </c>
      <c r="L38" s="36">
        <f t="shared" si="0"/>
        <v>62.962000000000003</v>
      </c>
      <c r="M38" s="36">
        <f t="shared" si="1"/>
        <v>40</v>
      </c>
      <c r="N38" s="36">
        <f t="shared" si="2"/>
        <v>13</v>
      </c>
    </row>
    <row r="39" spans="1:14" x14ac:dyDescent="0.25">
      <c r="A39" s="24">
        <v>35</v>
      </c>
      <c r="B39" s="17" t="str" cm="1">
        <f t="array" ref="B39">INDEX(City,N39)</f>
        <v>Indianapolis</v>
      </c>
      <c r="C39" s="19" cm="1">
        <f t="array" ref="C39">INDEX($K$5:$K$54,N39)</f>
        <v>65</v>
      </c>
      <c r="J39" t="str">
        <f>SummaryHigh!B39</f>
        <v>Portland</v>
      </c>
      <c r="K39" s="36" cm="1">
        <f t="array" ref="K39">INDEX(SummaryHigh!$D$5:$O$55,MATCH(MonthSorted!J39,City,0),MonthSorted!$K$2)</f>
        <v>64</v>
      </c>
      <c r="L39" s="36">
        <f t="shared" si="0"/>
        <v>63.960999999999999</v>
      </c>
      <c r="M39" s="36">
        <f t="shared" si="1"/>
        <v>38</v>
      </c>
      <c r="N39" s="36">
        <f t="shared" si="2"/>
        <v>17</v>
      </c>
    </row>
    <row r="40" spans="1:14" x14ac:dyDescent="0.25">
      <c r="A40" s="24">
        <v>36</v>
      </c>
      <c r="B40" s="17" t="str" cm="1">
        <f t="array" ref="B40">INDEX(City,N40)</f>
        <v>Salt Lake City</v>
      </c>
      <c r="C40" s="19" cm="1">
        <f t="array" ref="C40">INDEX($K$5:$K$54,N40)</f>
        <v>65</v>
      </c>
      <c r="J40" t="str">
        <f>SummaryHigh!B40</f>
        <v>Providence</v>
      </c>
      <c r="K40" s="36" cm="1">
        <f t="array" ref="K40">INDEX(SummaryHigh!$D$5:$O$55,MATCH(MonthSorted!J40,City,0),MonthSorted!$K$2)</f>
        <v>63</v>
      </c>
      <c r="L40" s="36">
        <f t="shared" si="0"/>
        <v>62.96</v>
      </c>
      <c r="M40" s="36">
        <f t="shared" si="1"/>
        <v>41</v>
      </c>
      <c r="N40" s="36">
        <f t="shared" si="2"/>
        <v>42</v>
      </c>
    </row>
    <row r="41" spans="1:14" x14ac:dyDescent="0.25">
      <c r="A41" s="24">
        <v>37</v>
      </c>
      <c r="B41" s="17" t="str" cm="1">
        <f t="array" ref="B41">INDEX(City,N41)</f>
        <v>New York</v>
      </c>
      <c r="C41" s="19" cm="1">
        <f t="array" ref="C41">INDEX($K$5:$K$54,N41)</f>
        <v>64</v>
      </c>
      <c r="J41" t="str">
        <f>SummaryHigh!B41</f>
        <v>Raleigh</v>
      </c>
      <c r="K41" s="36" cm="1">
        <f t="array" ref="K41">INDEX(SummaryHigh!$D$5:$O$55,MATCH(MonthSorted!J41,City,0),MonthSorted!$K$2)</f>
        <v>73</v>
      </c>
      <c r="L41" s="36">
        <f t="shared" si="0"/>
        <v>72.959000000000003</v>
      </c>
      <c r="M41" s="36">
        <f t="shared" si="1"/>
        <v>20</v>
      </c>
      <c r="N41" s="36">
        <f t="shared" si="2"/>
        <v>29</v>
      </c>
    </row>
    <row r="42" spans="1:14" x14ac:dyDescent="0.25">
      <c r="A42" s="24">
        <v>38</v>
      </c>
      <c r="B42" s="17" t="str" cm="1">
        <f t="array" ref="B42">INDEX(City,N42)</f>
        <v>Portland</v>
      </c>
      <c r="C42" s="19" cm="1">
        <f t="array" ref="C42">INDEX($K$5:$K$54,N42)</f>
        <v>64</v>
      </c>
      <c r="J42" t="str">
        <f>SummaryHigh!B42</f>
        <v>Richmond</v>
      </c>
      <c r="K42" s="36" cm="1">
        <f t="array" ref="K42">INDEX(SummaryHigh!$D$5:$O$55,MATCH(MonthSorted!J42,City,0),MonthSorted!$K$2)</f>
        <v>71</v>
      </c>
      <c r="L42" s="36">
        <f t="shared" si="0"/>
        <v>70.957999999999998</v>
      </c>
      <c r="M42" s="36">
        <f t="shared" si="1"/>
        <v>24</v>
      </c>
      <c r="N42" s="36">
        <f t="shared" si="2"/>
        <v>35</v>
      </c>
    </row>
    <row r="43" spans="1:14" x14ac:dyDescent="0.25">
      <c r="A43" s="24">
        <v>39</v>
      </c>
      <c r="B43" s="17" t="str" cm="1">
        <f t="array" ref="B43">INDEX(City,N43)</f>
        <v>Hartford</v>
      </c>
      <c r="C43" s="19" cm="1">
        <f t="array" ref="C43">INDEX($K$5:$K$54,N43)</f>
        <v>63</v>
      </c>
      <c r="J43" t="str">
        <f>SummaryHigh!B43</f>
        <v>Riverside</v>
      </c>
      <c r="K43" s="36" cm="1">
        <f t="array" ref="K43">INDEX(SummaryHigh!$D$5:$O$55,MATCH(MonthSorted!J43,City,0),MonthSorted!$K$2)</f>
        <v>83</v>
      </c>
      <c r="L43" s="36">
        <f t="shared" si="0"/>
        <v>82.956999999999994</v>
      </c>
      <c r="M43" s="36">
        <f t="shared" si="1"/>
        <v>5</v>
      </c>
      <c r="N43" s="36">
        <f t="shared" si="2"/>
        <v>15</v>
      </c>
    </row>
    <row r="44" spans="1:14" x14ac:dyDescent="0.25">
      <c r="A44" s="24">
        <v>40</v>
      </c>
      <c r="B44" s="17" t="str" cm="1">
        <f t="array" ref="B44">INDEX(City,N44)</f>
        <v>Pittsburgh</v>
      </c>
      <c r="C44" s="19" cm="1">
        <f t="array" ref="C44">INDEX($K$5:$K$54,N44)</f>
        <v>63</v>
      </c>
      <c r="J44" t="str">
        <f>SummaryHigh!B44</f>
        <v>Rochester</v>
      </c>
      <c r="K44" s="36" cm="1">
        <f t="array" ref="K44">INDEX(SummaryHigh!$D$5:$O$55,MATCH(MonthSorted!J44,City,0),MonthSorted!$K$2)</f>
        <v>60</v>
      </c>
      <c r="L44" s="36">
        <f t="shared" si="0"/>
        <v>59.956000000000003</v>
      </c>
      <c r="M44" s="36">
        <f t="shared" si="1"/>
        <v>47</v>
      </c>
      <c r="N44" s="36">
        <f t="shared" si="2"/>
        <v>34</v>
      </c>
    </row>
    <row r="45" spans="1:14" x14ac:dyDescent="0.25">
      <c r="A45" s="24">
        <v>41</v>
      </c>
      <c r="B45" s="17" t="str" cm="1">
        <f t="array" ref="B45">INDEX(City,N45)</f>
        <v>Providence</v>
      </c>
      <c r="C45" s="19" cm="1">
        <f t="array" ref="C45">INDEX($K$5:$K$54,N45)</f>
        <v>63</v>
      </c>
      <c r="J45" t="str">
        <f>SummaryHigh!B45</f>
        <v>Sacramento</v>
      </c>
      <c r="K45" s="36" cm="1">
        <f t="array" ref="K45">INDEX(SummaryHigh!$D$5:$O$55,MATCH(MonthSorted!J45,City,0),MonthSorted!$K$2)</f>
        <v>78</v>
      </c>
      <c r="L45" s="36">
        <f t="shared" si="0"/>
        <v>77.954999999999998</v>
      </c>
      <c r="M45" s="36">
        <f t="shared" si="1"/>
        <v>14</v>
      </c>
      <c r="N45" s="36">
        <f t="shared" si="2"/>
        <v>36</v>
      </c>
    </row>
    <row r="46" spans="1:14" x14ac:dyDescent="0.25">
      <c r="A46" s="24">
        <v>42</v>
      </c>
      <c r="B46" s="17" t="str" cm="1">
        <f t="array" ref="B46">INDEX(City,N46)</f>
        <v>Chicago</v>
      </c>
      <c r="C46" s="19" cm="1">
        <f t="array" ref="C46">INDEX($K$5:$K$54,N46)</f>
        <v>62</v>
      </c>
      <c r="J46" t="str">
        <f>SummaryHigh!B46</f>
        <v>Salt Lake City</v>
      </c>
      <c r="K46" s="36" cm="1">
        <f t="array" ref="K46">INDEX(SummaryHigh!$D$5:$O$55,MATCH(MonthSorted!J46,City,0),MonthSorted!$K$2)</f>
        <v>65</v>
      </c>
      <c r="L46" s="36">
        <f t="shared" si="0"/>
        <v>64.953999999999994</v>
      </c>
      <c r="M46" s="36">
        <f t="shared" si="1"/>
        <v>36</v>
      </c>
      <c r="N46" s="36">
        <f t="shared" si="2"/>
        <v>8</v>
      </c>
    </row>
    <row r="47" spans="1:14" x14ac:dyDescent="0.25">
      <c r="A47" s="24">
        <v>43</v>
      </c>
      <c r="B47" s="17" t="str" cm="1">
        <f t="array" ref="B47">INDEX(City,N47)</f>
        <v>Cleveland</v>
      </c>
      <c r="C47" s="19" cm="1">
        <f t="array" ref="C47">INDEX($K$5:$K$54,N47)</f>
        <v>62</v>
      </c>
      <c r="J47" t="str">
        <f>SummaryHigh!B47</f>
        <v>San Antonio</v>
      </c>
      <c r="K47" s="36" cm="1">
        <f t="array" ref="K47">INDEX(SummaryHigh!$D$5:$O$55,MATCH(MonthSorted!J47,City,0),MonthSorted!$K$2)</f>
        <v>82</v>
      </c>
      <c r="L47" s="36">
        <f t="shared" si="0"/>
        <v>81.953000000000003</v>
      </c>
      <c r="M47" s="36">
        <f t="shared" si="1"/>
        <v>8</v>
      </c>
      <c r="N47" s="36">
        <f t="shared" si="2"/>
        <v>10</v>
      </c>
    </row>
    <row r="48" spans="1:14" x14ac:dyDescent="0.25">
      <c r="A48" s="24">
        <v>44</v>
      </c>
      <c r="B48" s="17" t="str" cm="1">
        <f t="array" ref="B48">INDEX(City,N48)</f>
        <v>Detroit</v>
      </c>
      <c r="C48" s="19" cm="1">
        <f t="array" ref="C48">INDEX($K$5:$K$54,N48)</f>
        <v>62</v>
      </c>
      <c r="J48" t="str">
        <f>SummaryHigh!B48</f>
        <v>San Diego</v>
      </c>
      <c r="K48" s="36" cm="1">
        <f t="array" ref="K48">INDEX(SummaryHigh!$D$5:$O$55,MATCH(MonthSorted!J48,City,0),MonthSorted!$K$2)</f>
        <v>73</v>
      </c>
      <c r="L48" s="36">
        <f t="shared" si="0"/>
        <v>72.951999999999998</v>
      </c>
      <c r="M48" s="36">
        <f t="shared" si="1"/>
        <v>21</v>
      </c>
      <c r="N48" s="36">
        <f t="shared" si="2"/>
        <v>14</v>
      </c>
    </row>
    <row r="49" spans="1:14" x14ac:dyDescent="0.25">
      <c r="A49" s="24">
        <v>45</v>
      </c>
      <c r="B49" s="17" t="str" cm="1">
        <f t="array" ref="B49">INDEX(City,N49)</f>
        <v>Boston</v>
      </c>
      <c r="C49" s="19" cm="1">
        <f t="array" ref="C49">INDEX($K$5:$K$54,N49)</f>
        <v>61</v>
      </c>
      <c r="J49" t="str">
        <f>SummaryHigh!B49</f>
        <v>San Francisco</v>
      </c>
      <c r="K49" s="36" cm="1">
        <f t="array" ref="K49">INDEX(SummaryHigh!$D$5:$O$55,MATCH(MonthSorted!J49,City,0),MonthSorted!$K$2)</f>
        <v>69</v>
      </c>
      <c r="L49" s="36">
        <f t="shared" si="0"/>
        <v>68.950999999999993</v>
      </c>
      <c r="M49" s="36">
        <f t="shared" si="1"/>
        <v>27</v>
      </c>
      <c r="N49" s="36">
        <f t="shared" si="2"/>
        <v>5</v>
      </c>
    </row>
    <row r="50" spans="1:14" x14ac:dyDescent="0.25">
      <c r="A50" s="24">
        <v>46</v>
      </c>
      <c r="B50" s="17" t="str" cm="1">
        <f t="array" ref="B50">INDEX(City,N50)</f>
        <v>Seattle</v>
      </c>
      <c r="C50" s="19" cm="1">
        <f t="array" ref="C50">INDEX($K$5:$K$54,N50)</f>
        <v>61</v>
      </c>
      <c r="J50" t="str">
        <f>SummaryHigh!B50</f>
        <v>San Jose</v>
      </c>
      <c r="K50" s="36" cm="1">
        <f t="array" ref="K50">INDEX(SummaryHigh!$D$5:$O$55,MATCH(MonthSorted!J50,City,0),MonthSorted!$K$2)</f>
        <v>74</v>
      </c>
      <c r="L50" s="36">
        <f t="shared" si="0"/>
        <v>73.95</v>
      </c>
      <c r="M50" s="36">
        <f t="shared" si="1"/>
        <v>17</v>
      </c>
      <c r="N50" s="36">
        <f t="shared" si="2"/>
        <v>47</v>
      </c>
    </row>
    <row r="51" spans="1:14" x14ac:dyDescent="0.25">
      <c r="A51" s="24">
        <v>47</v>
      </c>
      <c r="B51" s="17" t="str" cm="1">
        <f t="array" ref="B51">INDEX(City,N51)</f>
        <v>Rochester</v>
      </c>
      <c r="C51" s="19" cm="1">
        <f t="array" ref="C51">INDEX($K$5:$K$54,N51)</f>
        <v>60</v>
      </c>
      <c r="J51" t="str">
        <f>SummaryHigh!B51</f>
        <v>Seattle</v>
      </c>
      <c r="K51" s="36" cm="1">
        <f t="array" ref="K51">INDEX(SummaryHigh!$D$5:$O$55,MATCH(MonthSorted!J51,City,0),MonthSorted!$K$2)</f>
        <v>61</v>
      </c>
      <c r="L51" s="36">
        <f t="shared" si="0"/>
        <v>60.948999999999998</v>
      </c>
      <c r="M51" s="36">
        <f t="shared" si="1"/>
        <v>46</v>
      </c>
      <c r="N51" s="36">
        <f t="shared" si="2"/>
        <v>40</v>
      </c>
    </row>
    <row r="52" spans="1:14" x14ac:dyDescent="0.25">
      <c r="A52" s="24">
        <v>48</v>
      </c>
      <c r="B52" s="17" t="str" cm="1">
        <f t="array" ref="B52">INDEX(City,N52)</f>
        <v>Buffalo</v>
      </c>
      <c r="C52" s="19" cm="1">
        <f t="array" ref="C52">INDEX($K$5:$K$54,N52)</f>
        <v>59</v>
      </c>
      <c r="J52" t="str">
        <f>SummaryHigh!B52</f>
        <v>St. Louis</v>
      </c>
      <c r="K52" s="36" cm="1">
        <f t="array" ref="K52">INDEX(SummaryHigh!$D$5:$O$55,MATCH(MonthSorted!J52,City,0),MonthSorted!$K$2)</f>
        <v>69</v>
      </c>
      <c r="L52" s="36">
        <f t="shared" si="0"/>
        <v>68.947999999999993</v>
      </c>
      <c r="M52" s="36">
        <f t="shared" si="1"/>
        <v>28</v>
      </c>
      <c r="N52" s="36">
        <f t="shared" si="2"/>
        <v>6</v>
      </c>
    </row>
    <row r="53" spans="1:14" x14ac:dyDescent="0.25">
      <c r="A53" s="24">
        <v>49</v>
      </c>
      <c r="B53" s="17" t="str" cm="1">
        <f t="array" ref="B53">INDEX(City,N53)</f>
        <v>Milwaukee</v>
      </c>
      <c r="C53" s="19" cm="1">
        <f t="array" ref="C53">INDEX($K$5:$K$54,N53)</f>
        <v>59</v>
      </c>
      <c r="J53" t="str">
        <f>SummaryHigh!B53</f>
        <v>Tampa</v>
      </c>
      <c r="K53" s="36" cm="1">
        <f t="array" ref="K53">INDEX(SummaryHigh!$D$5:$O$55,MATCH(MonthSorted!J53,City,0),MonthSorted!$K$2)</f>
        <v>84</v>
      </c>
      <c r="L53" s="36">
        <f t="shared" si="0"/>
        <v>83.947000000000003</v>
      </c>
      <c r="M53" s="36">
        <f t="shared" si="1"/>
        <v>4</v>
      </c>
      <c r="N53" s="36">
        <f t="shared" si="2"/>
        <v>25</v>
      </c>
    </row>
    <row r="54" spans="1:14" x14ac:dyDescent="0.25">
      <c r="A54" s="25">
        <v>50</v>
      </c>
      <c r="B54" s="17" t="str" cm="1">
        <f t="array" ref="B54">INDEX(City,N54)</f>
        <v>Minneapolis</v>
      </c>
      <c r="C54" s="19" cm="1">
        <f t="array" ref="C54">INDEX($K$5:$K$54,N54)</f>
        <v>58</v>
      </c>
      <c r="J54" t="str">
        <f>SummaryHigh!B54</f>
        <v>Virginia Beach</v>
      </c>
      <c r="K54" s="36" cm="1">
        <f t="array" ref="K54">INDEX(SummaryHigh!$D$5:$O$55,MATCH(MonthSorted!J54,City,0),MonthSorted!$K$2)</f>
        <v>70</v>
      </c>
      <c r="L54" s="36">
        <f t="shared" si="0"/>
        <v>69.945999999999998</v>
      </c>
      <c r="M54" s="36">
        <f t="shared" si="1"/>
        <v>26</v>
      </c>
      <c r="N54" s="36">
        <f t="shared" si="2"/>
        <v>26</v>
      </c>
    </row>
    <row r="56" spans="1:14" x14ac:dyDescent="0.25">
      <c r="A56" s="26" t="s">
        <v>72</v>
      </c>
      <c r="B56" s="27">
        <f>CheckSumSortCity</f>
        <v>384057</v>
      </c>
      <c r="C56" s="27">
        <f>CheckSumSortTemp</f>
        <v>335238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CheckSum</vt:lpstr>
      <vt:lpstr>Data1</vt:lpstr>
      <vt:lpstr>Workings_1</vt:lpstr>
      <vt:lpstr>SummaryHigh</vt:lpstr>
      <vt:lpstr>SummaryLow</vt:lpstr>
      <vt:lpstr>MonthSorted</vt:lpstr>
      <vt:lpstr>Apr</vt:lpstr>
      <vt:lpstr>Aug</vt:lpstr>
      <vt:lpstr>checkInd</vt:lpstr>
      <vt:lpstr>City</vt:lpstr>
      <vt:lpstr>CS_Int</vt:lpstr>
      <vt:lpstr>CS_Seq1</vt:lpstr>
      <vt:lpstr>CS_SortCity</vt:lpstr>
      <vt:lpstr>CS_SortTemp</vt:lpstr>
      <vt:lpstr>CS_TableHigh</vt:lpstr>
      <vt:lpstr>CS_TableLow</vt:lpstr>
      <vt:lpstr>Dec</vt:lpstr>
      <vt:lpstr>Feb</vt:lpstr>
      <vt:lpstr>Jan</vt:lpstr>
      <vt:lpstr>Jul</vt:lpstr>
      <vt:lpstr>Jun</vt:lpstr>
      <vt:lpstr>ListCity</vt:lpstr>
      <vt:lpstr>ListsMonthShort</vt:lpstr>
      <vt:lpstr>Mar</vt:lpstr>
      <vt:lpstr>May</vt:lpstr>
      <vt:lpstr>Nov</vt:lpstr>
      <vt:lpstr>Oct</vt:lpstr>
      <vt:lpstr>Sep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AmiroOoo</cp:lastModifiedBy>
  <dcterms:created xsi:type="dcterms:W3CDTF">2017-11-16T07:17:50Z</dcterms:created>
  <dcterms:modified xsi:type="dcterms:W3CDTF">2022-05-22T17:09:21Z</dcterms:modified>
</cp:coreProperties>
</file>