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a\Desktop\"/>
    </mc:Choice>
  </mc:AlternateContent>
  <xr:revisionPtr revIDLastSave="0" documentId="8_{38CF453B-E267-AF4E-B5AC-0F78BD40DCE5}" xr6:coauthVersionLast="47" xr6:coauthVersionMax="47" xr10:uidLastSave="{00000000-0000-0000-0000-000000000000}"/>
  <bookViews>
    <workbookView xWindow="-120" yWindow="-120" windowWidth="20730" windowHeight="11160" xr2:uid="{98A2969B-45A1-488B-B7D1-1AF5526056BA}"/>
  </bookViews>
  <sheets>
    <sheet name="ניתוח מאגרים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3" i="1"/>
  <c r="B4" i="1"/>
  <c r="C4" i="1"/>
  <c r="D4" i="1"/>
  <c r="E4" i="1"/>
  <c r="F4" i="1"/>
  <c r="G4" i="1"/>
  <c r="H4" i="1"/>
  <c r="I8" i="1"/>
  <c r="I9" i="1"/>
  <c r="B10" i="1"/>
  <c r="C10" i="1"/>
  <c r="D10" i="1"/>
  <c r="E10" i="1"/>
  <c r="F10" i="1"/>
  <c r="G10" i="1"/>
  <c r="H10" i="1"/>
  <c r="I10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I21" i="1"/>
  <c r="I23" i="1"/>
  <c r="I22" i="1"/>
  <c r="I27" i="1"/>
  <c r="I24" i="1"/>
  <c r="I25" i="1"/>
  <c r="I26" i="1"/>
</calcChain>
</file>

<file path=xl/sharedStrings.xml><?xml version="1.0" encoding="utf-8"?>
<sst xmlns="http://schemas.openxmlformats.org/spreadsheetml/2006/main" count="46" uniqueCount="21">
  <si>
    <t>p</t>
  </si>
  <si>
    <t>cramer</t>
  </si>
  <si>
    <t>chi</t>
  </si>
  <si>
    <t>df</t>
  </si>
  <si>
    <t>l</t>
  </si>
  <si>
    <t>c</t>
  </si>
  <si>
    <t>r</t>
  </si>
  <si>
    <t>n</t>
  </si>
  <si>
    <t>סה"כ</t>
  </si>
  <si>
    <t>תוצאות שליליות</t>
  </si>
  <si>
    <t>תוצאות חיוביות</t>
  </si>
  <si>
    <t>שלמות מידע</t>
  </si>
  <si>
    <t>נוחות</t>
  </si>
  <si>
    <t>אפשריות תשלום</t>
  </si>
  <si>
    <t>עדכניות וזמינות ללקוח</t>
  </si>
  <si>
    <t>דיוק מעקב בזמן אמת</t>
  </si>
  <si>
    <t>אמינות מידע</t>
  </si>
  <si>
    <t>שירות לקוחות</t>
  </si>
  <si>
    <t>סיווג תגובות</t>
  </si>
  <si>
    <t>expected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</si>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</sst>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000"/>
  </numFmts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Normal" xfId="0" builtinId="0"/>
    <cellStyle name="Normal 2" xfId="1" xr:uid="{FFDF2680-ECAB-4832-86BD-E3E654E53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A9226-AA79-4B67-A2EA-CAC91294C639}" name="טבלה419" displayName="טבלה419" ref="A1:I4" totalsRowShown="0">
  <autoFilter ref="A1:I4" xr:uid="{1ECA6C64-8C71-47E8-B350-6F0F7D1F1113}"/>
  <tableColumns count="9">
    <tableColumn id="1" xr3:uid="{83DA3429-9270-4D8C-891E-0FF0994934D0}" name="סיווג תגובות"/>
    <tableColumn id="2" xr3:uid="{ECD8885E-4F98-4AB0-B65F-F72944EE4F3F}" name="שירות לקוחות"/>
    <tableColumn id="3" xr3:uid="{5525C5FA-6997-4C50-BF3E-4B088E5DB632}" name="אמינות מידע"/>
    <tableColumn id="4" xr3:uid="{CA7EF889-C269-4AB5-8E65-8872BB2E1FF9}" name="דיוק מעקב בזמן אמת"/>
    <tableColumn id="5" xr3:uid="{76C893D3-712E-4DAC-B10A-BA5490F0BE78}" name="עדכניות וזמינות ללקוח"/>
    <tableColumn id="6" xr3:uid="{9037D23B-14E1-4CC4-99B5-7963A3A2C073}" name="אפשריות תשלום"/>
    <tableColumn id="7" xr3:uid="{A5B92028-1717-48E1-AFCB-CB05CDB902C7}" name="נוחות"/>
    <tableColumn id="8" xr3:uid="{223C162E-BE95-4754-939A-314F2EDF1699}" name="שלמות מידע"/>
    <tableColumn id="9" xr3:uid="{46509376-2980-4770-8C24-7B3856F0D677}" name="סה&quot;כ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61FC-7307-48F3-B8DA-4A4BCE309376}">
  <dimension ref="A1:J27"/>
  <sheetViews>
    <sheetView rightToLeft="1" tabSelected="1" workbookViewId="0">
      <selection activeCell="H17" sqref="H17"/>
    </sheetView>
  </sheetViews>
  <sheetFormatPr defaultColWidth="9.01171875" defaultRowHeight="15" x14ac:dyDescent="0.2"/>
  <cols>
    <col min="1" max="1" width="11.296875" style="1" customWidth="1"/>
    <col min="2" max="2" width="12.5078125" style="1" customWidth="1"/>
    <col min="3" max="3" width="11.43359375" style="1" customWidth="1"/>
    <col min="4" max="4" width="17.75390625" style="1" customWidth="1"/>
    <col min="5" max="5" width="18.4296875" style="1" customWidth="1"/>
    <col min="6" max="6" width="14.390625" style="1" customWidth="1"/>
    <col min="7" max="7" width="9.01171875" style="1"/>
    <col min="8" max="8" width="11.56640625" style="1" customWidth="1"/>
    <col min="9" max="9" width="35.109375" style="1" bestFit="1" customWidth="1"/>
    <col min="10" max="16384" width="9.01171875" style="1"/>
  </cols>
  <sheetData>
    <row r="1" spans="1:9" x14ac:dyDescent="0.2">
      <c r="A1" s="1" t="s">
        <v>18</v>
      </c>
      <c r="B1" s="1" t="s">
        <v>17</v>
      </c>
      <c r="C1" s="1" t="s">
        <v>16</v>
      </c>
      <c r="D1" s="1" t="s">
        <v>15</v>
      </c>
      <c r="E1" s="1" t="s">
        <v>14</v>
      </c>
      <c r="F1" s="1" t="s">
        <v>13</v>
      </c>
      <c r="G1" s="1" t="s">
        <v>12</v>
      </c>
      <c r="H1" s="1" t="s">
        <v>11</v>
      </c>
      <c r="I1" s="1" t="s">
        <v>8</v>
      </c>
    </row>
    <row r="2" spans="1:9" x14ac:dyDescent="0.2">
      <c r="A2" s="1" t="s">
        <v>10</v>
      </c>
      <c r="B2" s="1">
        <v>250</v>
      </c>
      <c r="C2" s="1">
        <v>150</v>
      </c>
      <c r="D2" s="1">
        <v>150</v>
      </c>
      <c r="E2" s="1">
        <v>250</v>
      </c>
      <c r="F2" s="1">
        <v>150</v>
      </c>
      <c r="G2" s="1">
        <v>250</v>
      </c>
      <c r="H2" s="1">
        <v>150</v>
      </c>
      <c r="I2" s="1">
        <f>SUM(טבלה419[[#This Row],[שלמות מידע]],טבלה419[[#This Row],[נוחות]],טבלה419[[#This Row],[אפשריות תשלום]],טבלה419[[#This Row],[עדכניות וזמינות ללקוח]],טבלה419[[#This Row],[דיוק מעקב בזמן אמת]],טבלה419[[#This Row],[אמינות מידע]],טבלה419[[#This Row],[שירות לקוחות]])</f>
        <v>1350</v>
      </c>
    </row>
    <row r="3" spans="1:9" x14ac:dyDescent="0.2">
      <c r="A3" s="1" t="s">
        <v>9</v>
      </c>
      <c r="B3" s="1">
        <v>51</v>
      </c>
      <c r="C3" s="1">
        <v>25</v>
      </c>
      <c r="D3" s="1">
        <v>35</v>
      </c>
      <c r="E3" s="1">
        <v>80</v>
      </c>
      <c r="F3" s="1">
        <v>35</v>
      </c>
      <c r="G3" s="1">
        <v>85</v>
      </c>
      <c r="H3" s="1">
        <v>20</v>
      </c>
      <c r="I3" s="1">
        <f>SUM(טבלה419[[#This Row],[שלמות מידע]],טבלה419[[#This Row],[נוחות]],טבלה419[[#This Row],[אפשריות תשלום]],טבלה419[[#This Row],[עדכניות וזמינות ללקוח]],טבלה419[[#This Row],[דיוק מעקב בזמן אמת]],טבלה419[[#This Row],[אמינות מידע]],טבלה419[[#This Row],[שירות לקוחות]])</f>
        <v>331</v>
      </c>
    </row>
    <row r="4" spans="1:9" x14ac:dyDescent="0.2">
      <c r="A4" s="1" t="s">
        <v>8</v>
      </c>
      <c r="B4" s="1">
        <f>SUM(B2:B3)</f>
        <v>301</v>
      </c>
      <c r="C4" s="1">
        <f>SUM(C2:C3)</f>
        <v>175</v>
      </c>
      <c r="D4" s="1">
        <f>SUM(D2:D3)</f>
        <v>185</v>
      </c>
      <c r="E4" s="1">
        <f>SUM(E2:E3)</f>
        <v>330</v>
      </c>
      <c r="F4" s="1">
        <f>SUM(F2:F3)</f>
        <v>185</v>
      </c>
      <c r="G4" s="1">
        <f>SUM(G2:G3)</f>
        <v>335</v>
      </c>
      <c r="H4" s="1">
        <f>SUM(H2:H3)</f>
        <v>170</v>
      </c>
      <c r="I4" s="1">
        <f>SUM(I2:I3)</f>
        <v>1681</v>
      </c>
    </row>
    <row r="6" spans="1:9" x14ac:dyDescent="0.2">
      <c r="A6" s="1" t="s">
        <v>20</v>
      </c>
    </row>
    <row r="7" spans="1:9" x14ac:dyDescent="0.2">
      <c r="A7" s="1" t="s">
        <v>18</v>
      </c>
      <c r="B7" s="1" t="s">
        <v>17</v>
      </c>
      <c r="C7" s="1" t="s">
        <v>16</v>
      </c>
      <c r="D7" s="1" t="s">
        <v>15</v>
      </c>
      <c r="E7" s="1" t="s">
        <v>14</v>
      </c>
      <c r="F7" s="1" t="s">
        <v>13</v>
      </c>
      <c r="G7" s="1" t="s">
        <v>12</v>
      </c>
      <c r="H7" s="1" t="s">
        <v>11</v>
      </c>
      <c r="I7" s="1" t="s">
        <v>8</v>
      </c>
    </row>
    <row r="8" spans="1:9" x14ac:dyDescent="0.2">
      <c r="A8" s="1" t="s">
        <v>10</v>
      </c>
      <c r="B8" s="1">
        <v>250</v>
      </c>
      <c r="C8" s="1">
        <v>150</v>
      </c>
      <c r="D8" s="1">
        <v>150</v>
      </c>
      <c r="E8" s="1">
        <v>250</v>
      </c>
      <c r="F8" s="1">
        <v>150</v>
      </c>
      <c r="G8" s="1">
        <v>250</v>
      </c>
      <c r="H8" s="1">
        <v>150</v>
      </c>
      <c r="I8" s="1">
        <f>SUM(B8:H8)</f>
        <v>1350</v>
      </c>
    </row>
    <row r="9" spans="1:9" x14ac:dyDescent="0.2">
      <c r="A9" s="1" t="s">
        <v>9</v>
      </c>
      <c r="B9" s="1">
        <v>51</v>
      </c>
      <c r="C9" s="1">
        <v>25</v>
      </c>
      <c r="D9" s="1">
        <v>35</v>
      </c>
      <c r="E9" s="1">
        <v>80</v>
      </c>
      <c r="F9" s="1">
        <v>35</v>
      </c>
      <c r="G9" s="1">
        <v>85</v>
      </c>
      <c r="H9" s="1">
        <v>20</v>
      </c>
      <c r="I9" s="1">
        <f>SUM(B9:H9)</f>
        <v>331</v>
      </c>
    </row>
    <row r="10" spans="1:9" x14ac:dyDescent="0.2">
      <c r="A10" s="1" t="s">
        <v>8</v>
      </c>
      <c r="B10" s="1">
        <f>SUM(B8,B9)</f>
        <v>301</v>
      </c>
      <c r="C10" s="1">
        <f>SUM(C8:C9)</f>
        <v>175</v>
      </c>
      <c r="D10" s="1">
        <f>SUM(D8:D9)</f>
        <v>185</v>
      </c>
      <c r="E10" s="1">
        <f>SUM(E8:E9)</f>
        <v>330</v>
      </c>
      <c r="F10" s="1">
        <f>SUM(F8:F9)</f>
        <v>185</v>
      </c>
      <c r="G10" s="1">
        <f>SUM(G8:G9)</f>
        <v>335</v>
      </c>
      <c r="H10" s="1">
        <f>SUM(H8:H9)</f>
        <v>170</v>
      </c>
      <c r="I10" s="1">
        <f>SUM(I8:I9)</f>
        <v>1681</v>
      </c>
    </row>
    <row r="12" spans="1:9" x14ac:dyDescent="0.2">
      <c r="A12" s="1" t="s">
        <v>19</v>
      </c>
    </row>
    <row r="13" spans="1:9" x14ac:dyDescent="0.2">
      <c r="A13" s="1" t="s">
        <v>18</v>
      </c>
      <c r="B13" s="1" t="s">
        <v>17</v>
      </c>
      <c r="C13" s="1" t="s">
        <v>16</v>
      </c>
      <c r="D13" s="1" t="s">
        <v>15</v>
      </c>
      <c r="E13" s="1" t="s">
        <v>14</v>
      </c>
      <c r="F13" s="1" t="s">
        <v>13</v>
      </c>
      <c r="G13" s="1" t="s">
        <v>12</v>
      </c>
      <c r="H13" s="1" t="s">
        <v>11</v>
      </c>
      <c r="I13" s="1" t="s">
        <v>8</v>
      </c>
    </row>
    <row r="14" spans="1:9" x14ac:dyDescent="0.2">
      <c r="A14" s="1" t="s">
        <v>10</v>
      </c>
      <c r="B14" s="1">
        <f>($I14*B$16/$I$16)</f>
        <v>241.73111243307554</v>
      </c>
      <c r="C14" s="1">
        <f>($I14*C$16/$I$16)</f>
        <v>140.54134443783462</v>
      </c>
      <c r="D14" s="1">
        <f>($I14*D$16/$I$16)</f>
        <v>148.57227840571088</v>
      </c>
      <c r="E14" s="1">
        <f>($I14*E$16/$I$16)</f>
        <v>265.02082093991669</v>
      </c>
      <c r="F14" s="1">
        <f>($I14*F$16/$I$16)</f>
        <v>148.57227840571088</v>
      </c>
      <c r="G14" s="1">
        <f>($I14*G$16/$I$16)</f>
        <v>269.03628792385484</v>
      </c>
      <c r="H14" s="1">
        <f>($I14*H$16/$I$16)</f>
        <v>136.5258774538965</v>
      </c>
      <c r="I14" s="1">
        <v>1350</v>
      </c>
    </row>
    <row r="15" spans="1:9" x14ac:dyDescent="0.2">
      <c r="A15" s="1" t="s">
        <v>9</v>
      </c>
      <c r="B15" s="1">
        <f>($I15*B$16/$I$16)</f>
        <v>59.268887566924448</v>
      </c>
      <c r="C15" s="1">
        <f>($I15*C$16/$I$16)</f>
        <v>34.458655562165376</v>
      </c>
      <c r="D15" s="1">
        <f>($I15*D$16/$I$16)</f>
        <v>36.42772159428911</v>
      </c>
      <c r="E15" s="1">
        <f>($I15*E$16/$I$16)</f>
        <v>64.979179060083283</v>
      </c>
      <c r="F15" s="1">
        <f>($I15*F$16/$I$16)</f>
        <v>36.42772159428911</v>
      </c>
      <c r="G15" s="1">
        <f>($I15*G$16/$I$16)</f>
        <v>65.963712076145157</v>
      </c>
      <c r="H15" s="1">
        <f>($I15*H$16/$I$16)</f>
        <v>33.474122546103509</v>
      </c>
      <c r="I15" s="1">
        <v>331</v>
      </c>
    </row>
    <row r="16" spans="1:9" x14ac:dyDescent="0.2">
      <c r="A16" s="1" t="s">
        <v>8</v>
      </c>
      <c r="B16" s="1">
        <v>301</v>
      </c>
      <c r="C16" s="1">
        <v>175</v>
      </c>
      <c r="D16" s="1">
        <v>185</v>
      </c>
      <c r="E16" s="1">
        <v>330</v>
      </c>
      <c r="F16" s="1">
        <v>185</v>
      </c>
      <c r="G16" s="1">
        <v>335</v>
      </c>
      <c r="H16" s="1">
        <v>170</v>
      </c>
      <c r="I16" s="1">
        <v>1681</v>
      </c>
    </row>
    <row r="20" spans="9:10" x14ac:dyDescent="0.2">
      <c r="I20" s="1">
        <v>1681</v>
      </c>
      <c r="J20" s="1" t="s">
        <v>7</v>
      </c>
    </row>
    <row r="21" spans="9:10" x14ac:dyDescent="0.2">
      <c r="I21" s="1">
        <f>COUNTA(B7:H7)</f>
        <v>7</v>
      </c>
      <c r="J21" s="1" t="s">
        <v>6</v>
      </c>
    </row>
    <row r="22" spans="9:10" x14ac:dyDescent="0.2">
      <c r="I22" s="1">
        <f>COUNTA(A8:A9)</f>
        <v>2</v>
      </c>
      <c r="J22" s="1" t="s">
        <v>5</v>
      </c>
    </row>
    <row r="23" spans="9:10" x14ac:dyDescent="0.2">
      <c r="I23" s="1">
        <f>MIN(I21:I22)</f>
        <v>2</v>
      </c>
      <c r="J23" s="1" t="s">
        <v>4</v>
      </c>
    </row>
    <row r="24" spans="9:10" x14ac:dyDescent="0.2">
      <c r="I24" s="1">
        <f>(I21-1)*(I22-1)</f>
        <v>6</v>
      </c>
      <c r="J24" s="1" t="s">
        <v>3</v>
      </c>
    </row>
    <row r="25" spans="9:10" x14ac:dyDescent="0.2">
      <c r="I25" s="1">
        <f>_xlfn.CHISQ.INV.RT(I27,I24)</f>
        <v>22.726409163789207</v>
      </c>
      <c r="J25" s="1" t="s">
        <v>2</v>
      </c>
    </row>
    <row r="26" spans="9:10" x14ac:dyDescent="0.2">
      <c r="I26" s="1">
        <f>SQRT(I25/(I20*I23))</f>
        <v>8.221793336892283E-2</v>
      </c>
      <c r="J26" s="1" t="s">
        <v>1</v>
      </c>
    </row>
    <row r="27" spans="9:10" x14ac:dyDescent="0.2">
      <c r="I27" s="2">
        <f>_xlfn.CHISQ.TEST(B8:H9,B14:H15)</f>
        <v>8.9348475863664433E-4</v>
      </c>
      <c r="J27" s="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ניתוח מאגרים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Samaa</dc:creator>
  <cp:lastModifiedBy>Samaa</cp:lastModifiedBy>
  <dcterms:created xsi:type="dcterms:W3CDTF">2022-05-26T20:14:47Z</dcterms:created>
  <dcterms:modified xsi:type="dcterms:W3CDTF">2022-05-26T20:16:50Z</dcterms:modified>
</cp:coreProperties>
</file>