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4.xml" ContentType="application/vnd.openxmlformats-officedocument.spreadsheetml.pivotTable+xml"/>
  <Override PartName="/xl/tables/table7.xml" ContentType="application/vnd.openxmlformats-officedocument.spreadsheetml.table+xml"/>
  <Override PartName="/xl/pivotTables/pivotTable5.xml" ContentType="application/vnd.openxmlformats-officedocument.spreadsheetml.pivot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aa\Desktop\"/>
    </mc:Choice>
  </mc:AlternateContent>
  <xr:revisionPtr revIDLastSave="0" documentId="8_{52184E37-12A6-D74F-B248-683216250470}" xr6:coauthVersionLast="47" xr6:coauthVersionMax="47" xr10:uidLastSave="{00000000-0000-0000-0000-000000000000}"/>
  <bookViews>
    <workbookView xWindow="-120" yWindow="-120" windowWidth="20730" windowHeight="11160" firstSheet="3" activeTab="10" xr2:uid="{00000000-000D-0000-FFFF-FFFF00000000}"/>
  </bookViews>
  <sheets>
    <sheet name="גיליון1" sheetId="2" state="hidden" r:id="rId1"/>
    <sheet name="גיליון2" sheetId="3" state="hidden" r:id="rId2"/>
    <sheet name="גיליון3" sheetId="4" state="hidden" r:id="rId3"/>
    <sheet name="תשובות סקר" sheetId="1" r:id="rId4"/>
    <sheet name="גיליון1 " sheetId="5" r:id="rId5"/>
    <sheet name="גיליון 2" sheetId="6" r:id="rId6"/>
    <sheet name="גיליון 3" sheetId="7" r:id="rId7"/>
    <sheet name="גיליון 4" sheetId="10" r:id="rId8"/>
    <sheet name="גיליון 5" sheetId="16" r:id="rId9"/>
    <sheet name="גיליון 6" sheetId="17" r:id="rId10"/>
    <sheet name="גיליון 7" sheetId="18" r:id="rId11"/>
  </sheets>
  <calcPr calcId="191028"/>
  <pivotCaches>
    <pivotCache cacheId="0" r:id="rId12"/>
    <pivotCache cacheId="1" r:id="rId13"/>
    <pivotCache cacheId="2" r:id="rId14"/>
    <pivotCache cacheId="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6" l="1"/>
  <c r="F34" i="16"/>
  <c r="F35" i="16"/>
  <c r="F12" i="18"/>
  <c r="F11" i="18"/>
  <c r="F10" i="18"/>
  <c r="F8" i="18"/>
  <c r="F9" i="18"/>
  <c r="H7" i="6"/>
  <c r="H8" i="6"/>
  <c r="H10" i="6"/>
  <c r="H11" i="6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H50" i="10"/>
  <c r="H35" i="17"/>
  <c r="H34" i="17"/>
  <c r="H36" i="17"/>
  <c r="H33" i="17"/>
  <c r="H32" i="17"/>
  <c r="H31" i="17"/>
  <c r="H30" i="17"/>
  <c r="H29" i="17"/>
  <c r="I23" i="17"/>
  <c r="J23" i="17"/>
  <c r="J22" i="17"/>
  <c r="I22" i="17"/>
  <c r="G23" i="16"/>
  <c r="F37" i="16"/>
  <c r="G24" i="16"/>
  <c r="H24" i="16"/>
  <c r="I24" i="16"/>
  <c r="J24" i="16"/>
  <c r="K24" i="16"/>
  <c r="H23" i="16"/>
  <c r="I23" i="16"/>
  <c r="J23" i="16"/>
  <c r="K23" i="16"/>
  <c r="I33" i="10"/>
  <c r="I32" i="10"/>
  <c r="F32" i="16"/>
  <c r="F30" i="16"/>
  <c r="H47" i="10"/>
  <c r="H46" i="10"/>
  <c r="H45" i="10"/>
  <c r="H44" i="10"/>
  <c r="H42" i="10"/>
  <c r="J33" i="10"/>
  <c r="K33" i="10"/>
  <c r="L33" i="10"/>
  <c r="M33" i="10"/>
  <c r="I34" i="10"/>
  <c r="J34" i="10"/>
  <c r="K34" i="10"/>
  <c r="L34" i="10"/>
  <c r="M34" i="10"/>
  <c r="I35" i="10"/>
  <c r="J35" i="10"/>
  <c r="K35" i="10"/>
  <c r="L35" i="10"/>
  <c r="M35" i="10"/>
  <c r="I36" i="10"/>
  <c r="J36" i="10"/>
  <c r="K36" i="10"/>
  <c r="L36" i="10"/>
  <c r="M36" i="10"/>
  <c r="I37" i="10"/>
  <c r="J37" i="10"/>
  <c r="K37" i="10"/>
  <c r="L37" i="10"/>
  <c r="M37" i="10"/>
  <c r="J32" i="10"/>
  <c r="K32" i="10"/>
  <c r="L32" i="10"/>
  <c r="M32" i="10"/>
  <c r="H8" i="7"/>
  <c r="H7" i="7"/>
  <c r="H5" i="7"/>
  <c r="H4" i="7"/>
  <c r="H9" i="5"/>
  <c r="H10" i="5"/>
  <c r="F33" i="16"/>
  <c r="F36" i="16"/>
  <c r="H48" i="10"/>
  <c r="H49" i="10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H6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H9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H11" i="5"/>
  <c r="H12" i="5"/>
  <c r="H13" i="5"/>
</calcChain>
</file>

<file path=xl/sharedStrings.xml><?xml version="1.0" encoding="utf-8"?>
<sst xmlns="http://schemas.openxmlformats.org/spreadsheetml/2006/main" count="2362" uniqueCount="95">
  <si>
    <t>חותמת זמן</t>
  </si>
  <si>
    <t>1.  גיל</t>
  </si>
  <si>
    <t>2. מגדר</t>
  </si>
  <si>
    <t>3. מה הייתה תדירות ההזמנות שלכם מאפליקציות הזמנת מזון ממסעדות לפני תקופת הקורונה?</t>
  </si>
  <si>
    <t>4. מה היא תדירות ההזמנות שלכם מאפליקציות הזמנת מזון ממסעדות בתקופת הקורונה?</t>
  </si>
  <si>
    <t>5. לפי דעתכם, מה תהיה תדירות ההזמנות שלכם מאפליקציות הזמנת מזון ממסעדות אחרי סיום תקופת הקורונה</t>
  </si>
  <si>
    <t>6. האם הייתם מעדיפים לבצע הזמנה מאפליקציות שירותי חוץ (כמו וולט, תן ביס...) או מאפליקציות פנימיות ששייכות למסעדה עצמה (כמו מקדונלדס, דומינוס פיצה...)?</t>
  </si>
  <si>
    <t>21-30</t>
  </si>
  <si>
    <t>נקבה</t>
  </si>
  <si>
    <t>פעם בחודשיים</t>
  </si>
  <si>
    <t>אפליקציות שירותי חוץ</t>
  </si>
  <si>
    <t>ללכת למסעדה</t>
  </si>
  <si>
    <t>כן</t>
  </si>
  <si>
    <t>זכר</t>
  </si>
  <si>
    <t>פעם בשבוע</t>
  </si>
  <si>
    <t>31-40</t>
  </si>
  <si>
    <t>מעולם לא</t>
  </si>
  <si>
    <t xml:space="preserve">פעם בשבועיים </t>
  </si>
  <si>
    <t>לא מזמין</t>
  </si>
  <si>
    <t>50+</t>
  </si>
  <si>
    <t>פעם בחודש</t>
  </si>
  <si>
    <t>אף פעם</t>
  </si>
  <si>
    <t>אפליקציות פנימיות</t>
  </si>
  <si>
    <t>לא</t>
  </si>
  <si>
    <t>לא יודע</t>
  </si>
  <si>
    <t>להזמין אוכל לבית</t>
  </si>
  <si>
    <t>לעיתים מאוד רחוקות</t>
  </si>
  <si>
    <t>41-50</t>
  </si>
  <si>
    <t xml:space="preserve">מזמין רק בטלפון </t>
  </si>
  <si>
    <t>מזמין רק בטלפון</t>
  </si>
  <si>
    <t>נדיר שהייתי מזמינה לא זוכרת בדיוק כמה</t>
  </si>
  <si>
    <t>פעם ביום</t>
  </si>
  <si>
    <t>לא משתנה</t>
  </si>
  <si>
    <t>לא הזמנתי</t>
  </si>
  <si>
    <t>פעמיים או שלוש בשבוע</t>
  </si>
  <si>
    <t>אין צורך אלא אם כן מתוך עצלנות לצאת</t>
  </si>
  <si>
    <t>לא זוכרת, זה היה נדיר</t>
  </si>
  <si>
    <t>15-20</t>
  </si>
  <si>
    <t>3 פעמים בחודש</t>
  </si>
  <si>
    <t>לעיתים רחוקות מאוד</t>
  </si>
  <si>
    <t>אפ פעם</t>
  </si>
  <si>
    <t>אפ בעם</t>
  </si>
  <si>
    <t>לא תהיה הזמנות</t>
  </si>
  <si>
    <t>לעיתים רחוקות- כמו פעם בשלושה או ארבעה חודשים- בגלל המצב הכלכלי הקשה שהיינו בו.</t>
  </si>
  <si>
    <t>לא היה</t>
  </si>
  <si>
    <t xml:space="preserve">פעמיים בשנה </t>
  </si>
  <si>
    <t>פעם בשנה</t>
  </si>
  <si>
    <t>פעמיים בשבוע</t>
  </si>
  <si>
    <t>לא זוכרת כי זה היה פעם ב</t>
  </si>
  <si>
    <t>לא היה בכלל</t>
  </si>
  <si>
    <t>לא הזמנתי עקב חשש מהמצב הכלכלי כי הוציאו אותי לחל״ת</t>
  </si>
  <si>
    <t>לא זוכרת שהייתי מזמינה</t>
  </si>
  <si>
    <t>לא הייי מזמינה</t>
  </si>
  <si>
    <t xml:space="preserve">אף פעם </t>
  </si>
  <si>
    <t>מספר מזהה</t>
  </si>
  <si>
    <t>תוויות שורה</t>
  </si>
  <si>
    <t>סכום כולל</t>
  </si>
  <si>
    <t>תוויות עמודה</t>
  </si>
  <si>
    <t>סכום של 12. רוב האנשים שאני מכיר/ה מעדיפים אפליקציות שירות חוץ (כמו וולט, תן ביס...) מאשר אפליקציות פנימיות (כמו מקדונלדס, דומינוס פיצה...)</t>
  </si>
  <si>
    <t>סכום של 13. רוב האנשים שאני מכיר/ה מעדיפים אפליקציות פנימיות (כמו מקדונלדס, דומינוס פיצה...) מאשר אפליקציות שירות חוץ (כמו וולט, תן ביס...)</t>
  </si>
  <si>
    <t>דירוג</t>
  </si>
  <si>
    <t>חזרה</t>
  </si>
  <si>
    <t>דירוג2</t>
  </si>
  <si>
    <t>עמודה1</t>
  </si>
  <si>
    <t>עמודה2</t>
  </si>
  <si>
    <t>spearman r</t>
  </si>
  <si>
    <t>t</t>
  </si>
  <si>
    <t>n</t>
  </si>
  <si>
    <t>df</t>
  </si>
  <si>
    <t>p value</t>
  </si>
  <si>
    <t>ספירה של התדירות בתקופת הקורונה</t>
  </si>
  <si>
    <t>observed</t>
  </si>
  <si>
    <t>expected</t>
  </si>
  <si>
    <t>r</t>
  </si>
  <si>
    <t>c</t>
  </si>
  <si>
    <t>l</t>
  </si>
  <si>
    <t>chi</t>
  </si>
  <si>
    <t>cramer</t>
  </si>
  <si>
    <t>ספירה של מסעדה או להזמין אוכל</t>
  </si>
  <si>
    <t>ספירה של 9. האם הייתם ממליצים לחברים להשתמש באפליקציות הזמנת מזון ממסעדות?</t>
  </si>
  <si>
    <t>spearman</t>
  </si>
  <si>
    <t>7. מה אתם מעדיפים יותר, ללכת למסעדה או להזמין אוכל לבית מאפליקציות הזמנת מזון ממסעדות?</t>
  </si>
  <si>
    <t>8. האם הייתם ממליצים לחברים להשתמש באפליקציות הזמנת מזון ממסעדות?</t>
  </si>
  <si>
    <t>9. מידת שביעות הרצון שלכם מאפליקציות שירותי חוץ (כמו וולט, תן ביס...) ?</t>
  </si>
  <si>
    <t>10. מידת שביעות הרצון שלכם מאפליקציות פנימיות (ששייכות למסעדה עצמה כמו מקדונלדס, דומינוס פיצה...) ?</t>
  </si>
  <si>
    <t>11. רוב האנשים שאני מכיר/ה מעדיפים אפליקציות שירות חוץ (כמו וולט, תן ביס...) מאשר אפליקציות פנימיות (כמו מקדונלדס, דומינוס פיצה...)</t>
  </si>
  <si>
    <t>12. רוב האנשים שאני מכיר/ה מעדיפים אפליקציות פנימיות (כמו מקדונלדס, דומינוס פיצה...) מאשר אפליקציות שירות חוץ (כמו וולט, תן ביס...)</t>
  </si>
  <si>
    <t>13. תקופת הקורונה גרמה לי להזמין יותר משלוחים ממסעדות באמצעות אפליקציות מלפני הקורונה</t>
  </si>
  <si>
    <t>14. בתקופת הקורונה שינינו הרגלים ובמקום להגיע למסעדה פיזית, מזמינים יותר משלוח ממסעדות באמצעות אפליקציות</t>
  </si>
  <si>
    <t>15. אני מרוצה מהשימוש באפליקציות הזמנת מזון ממסעדות</t>
  </si>
  <si>
    <t>16. אני אמשיך להשתמש באפליקציות הזמנת מזון ממסעדות גם אחרי תקופת הקורונה</t>
  </si>
  <si>
    <t>3. התדירות לפני הקורונה</t>
  </si>
  <si>
    <t>4. התדירות בתקופת הקורונה</t>
  </si>
  <si>
    <t>7. מסעדה או להזמין אוכל</t>
  </si>
  <si>
    <t>5. תדירות אחרי הקורונה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</si>
</sst>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h:mm:ss"/>
    <numFmt numFmtId="165" formatCode="0.00000000"/>
    <numFmt numFmtId="166" formatCode="0.000000000"/>
    <numFmt numFmtId="167" formatCode="0.000000000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1" xfId="0" applyFont="1" applyBorder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right"/>
    </xf>
    <xf numFmtId="0" fontId="0" fillId="0" borderId="0" xfId="0" applyNumberFormat="1" applyFont="1" applyAlignment="1"/>
    <xf numFmtId="0" fontId="1" fillId="2" borderId="0" xfId="0" applyFont="1" applyFill="1" applyAlignment="1"/>
    <xf numFmtId="0" fontId="1" fillId="0" borderId="2" xfId="0" applyFont="1" applyBorder="1" applyAlignment="1"/>
    <xf numFmtId="0" fontId="4" fillId="0" borderId="0" xfId="0" applyFont="1"/>
    <xf numFmtId="0" fontId="5" fillId="0" borderId="0" xfId="0" applyFont="1" applyAlignment="1"/>
    <xf numFmtId="165" fontId="0" fillId="0" borderId="0" xfId="0" applyNumberFormat="1" applyFont="1" applyAlignment="1"/>
    <xf numFmtId="2" fontId="0" fillId="0" borderId="0" xfId="0" applyNumberFormat="1" applyFont="1" applyAlignment="1"/>
    <xf numFmtId="166" fontId="0" fillId="0" borderId="0" xfId="0" applyNumberFormat="1" applyFont="1" applyAlignment="1"/>
    <xf numFmtId="167" fontId="0" fillId="0" borderId="0" xfId="0" applyNumberFormat="1" applyFont="1" applyAlignment="1"/>
  </cellXfs>
  <cellStyles count="2">
    <cellStyle name="Normal" xfId="0" builtinId="0"/>
    <cellStyle name="Normal 2" xfId="1" xr:uid="{E2F60DD7-E549-4C58-884B-F70A95357070}"/>
  </cellStyles>
  <dxfs count="29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pivotCacheDefinition" Target="pivotCache/pivotCacheDefinition2.xml" /><Relationship Id="rId1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pivotCacheDefinition" Target="pivotCache/pivotCacheDefinition1.xml" /><Relationship Id="rId17" Type="http://schemas.openxmlformats.org/officeDocument/2006/relationships/styles" Target="styles.xml" /><Relationship Id="rId2" Type="http://schemas.openxmlformats.org/officeDocument/2006/relationships/worksheet" Target="worksheets/sheet2.xml" /><Relationship Id="rId16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pivotCacheDefinition" Target="pivotCache/pivotCacheDefinition4.xml" /><Relationship Id="rId10" Type="http://schemas.openxmlformats.org/officeDocument/2006/relationships/worksheet" Target="worksheets/sheet10.xml" /><Relationship Id="rId19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pivotCacheDefinition" Target="pivotCache/pivotCacheDefinition3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 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a" refreshedDate="44697.881807523147" createdVersion="7" refreshedVersion="7" minRefreshableVersion="3" recordCount="154" xr:uid="{66823074-21F1-40CD-B7C7-5194C923BD54}">
  <cacheSource type="worksheet">
    <worksheetSource name="טבלה2"/>
  </cacheSource>
  <cacheFields count="20">
    <cacheField name="מספר מזהה" numFmtId="0">
      <sharedItems containsSemiMixedTypes="0" containsString="0" containsNumber="1" containsInteger="1" minValue="1" maxValue="154"/>
    </cacheField>
    <cacheField name="חותמת זמן" numFmtId="164">
      <sharedItems containsSemiMixedTypes="0" containsNonDate="0" containsDate="1" containsString="0" minDate="2022-04-26T17:30:35" maxDate="2022-04-30T21:09:27"/>
    </cacheField>
    <cacheField name="1.  גיל" numFmtId="0">
      <sharedItems/>
    </cacheField>
    <cacheField name="2. מגדר" numFmtId="0">
      <sharedItems/>
    </cacheField>
    <cacheField name="3. מה הייתה תדירות ההזמנות שלכם מאפליקציות הזמנת מזון ממסעדות לפני תקופת הקורונה?" numFmtId="0">
      <sharedItems containsMixedTypes="1" containsNumber="1" containsInteger="1" minValue="0" maxValue="0"/>
    </cacheField>
    <cacheField name="4. מה היא תדירות ההזמנות שלכם מאפליקציות הזמנת מזון ממסעדות בתקופת הקורונה?" numFmtId="0">
      <sharedItems containsMixedTypes="1" containsNumber="1" containsInteger="1" minValue="0" maxValue="0" count="16">
        <s v="פעם בחודשיים"/>
        <s v="פעם בשבוע"/>
        <s v="לא מזמין"/>
        <s v="אף פעם"/>
        <s v="פעם בחודש"/>
        <s v="מזמין רק בטלפון"/>
        <s v="לא הזמנתי"/>
        <s v="פעמיים או שלוש בשבוע"/>
        <n v="0"/>
        <s v="פעם ביום"/>
        <s v="לעיתים רחוקות מאוד"/>
        <s v="אפ בעם"/>
        <s v="לעיתים רחוקות- כמו פעם בשלושה או ארבעה חודשים- בגלל המצב הכלכלי הקשה שהיינו בו."/>
        <s v="פעמיים בשבוע"/>
        <s v="לא הזמנתי עקב חשש מהמצב הכלכלי כי הוציאו אותי לחל״ת"/>
        <s v="אף פעם "/>
      </sharedItems>
    </cacheField>
    <cacheField name="5. לפי דעתכם, מה תהיה תדירות ההזמנות שלכם מאפליקציות הזמנת מזון ממסעדות אחרי סיום תקופת הקורונה" numFmtId="0">
      <sharedItems/>
    </cacheField>
    <cacheField name="6. האם הייתם מעדיפים לבצע הזמנה מאפליקציות שירותי חוץ (כמו וולט, תן ביס...) או מאפליקציות פנימיות ששייכות למסעדה עצמה (כמו מקדונלדס, דומינוס פיצה...)?" numFmtId="0">
      <sharedItems/>
    </cacheField>
    <cacheField name="7. מתי הלכתם למסעדה בפעם האחרונה?" numFmtId="0">
      <sharedItems/>
    </cacheField>
    <cacheField name="8. מה אתם מעדיפים יותר, ללכת למסעדה או להזמין אוכל לבית מאפליקציות הזמנת מזון ממסעדות?" numFmtId="0">
      <sharedItems/>
    </cacheField>
    <cacheField name="9. האם הייתם ממליצים לחברים להשתמש באפליקציות הזמנת מזון ממסעדות?" numFmtId="0">
      <sharedItems/>
    </cacheField>
    <cacheField name="10. מידת שביעות הרצון שלכם מאפליקציות שירותי חוץ (כמו וולט, תן ביס...) ?" numFmtId="0">
      <sharedItems containsSemiMixedTypes="0" containsString="0" containsNumber="1" containsInteger="1" minValue="1" maxValue="5"/>
    </cacheField>
    <cacheField name="11. מידת שביעות הרצון שלכם מאפליקציות פנימיות (ששייכות למסעדה עצמה כמו מקדונלדס, דומינוס פיצה...) ?" numFmtId="0">
      <sharedItems containsSemiMixedTypes="0" containsString="0" containsNumber="1" containsInteger="1" minValue="1" maxValue="5"/>
    </cacheField>
    <cacheField name="12. רוב האנשים שאני מכיר/ה מעדיפים אפליקציות שירות חוץ (כמו וולט, תן ביס...) מאשר אפליקציות פנימיות (כמו מקדונלדס, דומינוס פיצה...)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13. רוב האנשים שאני מכיר/ה מעדיפים אפליקציות פנימיות (כמו מקדונלדס, דומינוס פיצה...) מאשר אפליקציות שירות חוץ (כמו וולט, תן ביס...)" numFmtId="0">
      <sharedItems containsSemiMixedTypes="0" containsString="0" containsNumber="1" containsInteger="1" minValue="1" maxValue="5" count="5">
        <n v="2"/>
        <n v="3"/>
        <n v="1"/>
        <n v="4"/>
        <n v="5"/>
      </sharedItems>
    </cacheField>
    <cacheField name="14. תקופת הקורונה גרמה לי להזמין יותר משלוחים ממסעדות באמצעות אפליקציות מלפני הקורונה" numFmtId="0">
      <sharedItems containsSemiMixedTypes="0" containsString="0" containsNumber="1" containsInteger="1" minValue="1" maxValue="5"/>
    </cacheField>
    <cacheField name="15. בתקופת הקורונה שינינו הרגלים ובמקום להגיע למסעדה פיזית, מזמינים יותר משלוח ממסעדות באמצעות אפליקציות" numFmtId="0">
      <sharedItems containsSemiMixedTypes="0" containsString="0" containsNumber="1" containsInteger="1" minValue="1" maxValue="5"/>
    </cacheField>
    <cacheField name="16. אני מרוצה מהשימוש באפליקציות הזמנת מזון ממסעדות" numFmtId="0">
      <sharedItems containsSemiMixedTypes="0" containsString="0" containsNumber="1" containsInteger="1" minValue="1" maxValue="5"/>
    </cacheField>
    <cacheField name="17. אני אמשיך להשתמש באפליקציות הזמנת מזון ממסעדות גם אחרי תקופת הקורונה" numFmtId="0">
      <sharedItems containsSemiMixedTypes="0" containsString="0" containsNumber="1" containsInteger="1" minValue="1" maxValue="5"/>
    </cacheField>
    <cacheField name="18. אני אמשיך ללכת למסעדות אחרי תקופת הקורונה באותה מידה שהלכתי לפני תקופת הקורונה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a" refreshedDate="44700.852951157409" createdVersion="7" refreshedVersion="7" minRefreshableVersion="3" recordCount="154" xr:uid="{758051B7-613E-459B-BB09-23D5C2067A27}">
  <cacheSource type="worksheet">
    <worksheetSource name="טבלה8"/>
  </cacheSource>
  <cacheFields count="2">
    <cacheField name="עמודה1" numFmtId="0">
      <sharedItems count="6">
        <s v="פעם בחודשיים"/>
        <s v="פעם בשבוע"/>
        <s v="אף פעם"/>
        <s v="פעם בחודש"/>
        <s v="פעם ביום"/>
        <s v="אף פעם " u="1"/>
      </sharedItems>
    </cacheField>
    <cacheField name="עמודה2" numFmtId="0">
      <sharedItems count="6">
        <s v="פעם בחודשיים"/>
        <s v="פעם בשבוע"/>
        <s v="אף פעם"/>
        <s v="פעם בחודש"/>
        <s v="פעם ביום"/>
        <s v="פעמיים בשבוע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a" refreshedDate="44700.902959027779" createdVersion="7" refreshedVersion="7" minRefreshableVersion="3" recordCount="154" xr:uid="{E9B6C911-7DAF-4106-B14B-632DB197D3DA}">
  <cacheSource type="worksheet">
    <worksheetSource name="טבלה14"/>
  </cacheSource>
  <cacheFields count="2">
    <cacheField name="מסעדה או להזמין אוכל" numFmtId="0">
      <sharedItems count="2">
        <s v="ללכת למסעדה"/>
        <s v="להזמין אוכל לבית"/>
      </sharedItems>
    </cacheField>
    <cacheField name="תדירות אחרי הקורונה" numFmtId="0">
      <sharedItems count="15">
        <s v="פעם בחודשיים"/>
        <s v="פעם בשבוע"/>
        <s v="פעם בחודש"/>
        <s v="אף פעם"/>
        <s v="פעם ביום"/>
        <s v="אפ פעם" u="1"/>
        <s v="פעם בשנה" u="1"/>
        <s v="לא מזמין" u="1"/>
        <s v="לא יודע" u="1"/>
        <s v="לא משתנה" u="1"/>
        <s v="מזמין רק בטלפון" u="1"/>
        <s v="לא תהיה הזמנות" u="1"/>
        <s v="אין צורך אלא אם כן מתוך עצלנות לצאת" u="1"/>
        <s v="פעם בשבועיים " u="1"/>
        <s v="פעמיים בשבוע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a" refreshedDate="44700.958779976849" createdVersion="7" refreshedVersion="7" minRefreshableVersion="3" recordCount="154" xr:uid="{847D7408-EF5C-46D1-A6EA-A663B0D54CFC}">
  <cacheSource type="worksheet">
    <worksheetSource ref="A1:B155" sheet="גיליון 6"/>
  </cacheSource>
  <cacheFields count="2">
    <cacheField name="6. האם הייתם מעדיפים לבצע הזמנה מאפליקציות שירותי חוץ (כמו וולט, תן ביס...) או מאפליקציות פנימיות ששייכות למסעדה עצמה (כמו מקדונלדס, דומינוס פיצה...)?" numFmtId="0">
      <sharedItems count="2">
        <s v="אפליקציות שירותי חוץ"/>
        <s v="אפליקציות פנימיות"/>
      </sharedItems>
    </cacheField>
    <cacheField name="9. האם הייתם ממליצים לחברים להשתמש באפליקציות הזמנת מזון ממסעדות?" numFmtId="0">
      <sharedItems count="2">
        <s v="כן"/>
        <s v="לא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1"/>
    <d v="2022-04-26T17:30:35"/>
    <s v="21-30"/>
    <s v="נקבה"/>
    <s v="פעם בחודשיים"/>
    <x v="0"/>
    <s v="פעם בחודשיים"/>
    <s v="אפליקציות שירותי חוץ"/>
    <s v="בחודש האחרון"/>
    <s v="ללכת למסעדה"/>
    <s v="כן"/>
    <n v="4"/>
    <n v="3"/>
    <x v="0"/>
    <x v="0"/>
    <n v="2"/>
    <n v="4"/>
    <n v="4"/>
    <n v="5"/>
    <n v="5"/>
  </r>
  <r>
    <n v="2"/>
    <d v="2022-04-26T17:32:42"/>
    <s v="21-30"/>
    <s v="זכר"/>
    <s v="פעם בשבוע"/>
    <x v="0"/>
    <s v="פעם בשבוע"/>
    <s v="אפליקציות שירותי חוץ"/>
    <s v="בחודש האחרון"/>
    <s v="ללכת למסעדה"/>
    <s v="כן"/>
    <n v="4"/>
    <n v="3"/>
    <x v="0"/>
    <x v="0"/>
    <n v="2"/>
    <n v="1"/>
    <n v="3"/>
    <n v="5"/>
    <n v="5"/>
  </r>
  <r>
    <n v="3"/>
    <d v="2022-04-26T17:35:30"/>
    <s v="31-40"/>
    <s v="נקבה"/>
    <s v="מעולם לא"/>
    <x v="1"/>
    <s v="פעם בשבועיים "/>
    <s v="אפליקציות שירותי חוץ"/>
    <s v="בשבוע האחרון"/>
    <s v="ללכת למסעדה"/>
    <s v="כן"/>
    <n v="4"/>
    <n v="4"/>
    <x v="1"/>
    <x v="0"/>
    <n v="5"/>
    <n v="5"/>
    <n v="5"/>
    <n v="5"/>
    <n v="4"/>
  </r>
  <r>
    <n v="4"/>
    <d v="2022-04-26T17:35:50"/>
    <s v="21-30"/>
    <s v="זכר"/>
    <s v="לא מזמין"/>
    <x v="2"/>
    <s v="לא מזמין"/>
    <s v="אפליקציות שירותי חוץ"/>
    <s v="בחודש האחרון"/>
    <s v="ללכת למסעדה"/>
    <s v="כן"/>
    <n v="4"/>
    <n v="4"/>
    <x v="1"/>
    <x v="1"/>
    <n v="1"/>
    <n v="1"/>
    <n v="3"/>
    <n v="5"/>
    <n v="5"/>
  </r>
  <r>
    <n v="5"/>
    <d v="2022-04-26T17:35:54"/>
    <s v="50+"/>
    <s v="זכר"/>
    <s v="פעם בחודש"/>
    <x v="3"/>
    <s v="פעם בחודש"/>
    <s v="אפליקציות פנימיות"/>
    <s v="בחודש האחרון"/>
    <s v="ללכת למסעדה"/>
    <s v="לא"/>
    <n v="2"/>
    <n v="2"/>
    <x v="2"/>
    <x v="1"/>
    <n v="3"/>
    <n v="3"/>
    <n v="2"/>
    <n v="3"/>
    <n v="2"/>
  </r>
  <r>
    <n v="6"/>
    <d v="2022-04-26T17:36:09"/>
    <s v="21-30"/>
    <s v="זכר"/>
    <s v="פעם בחודש"/>
    <x v="1"/>
    <s v="לא יודע"/>
    <s v="אפליקציות שירותי חוץ"/>
    <s v="בשבוע האחרון"/>
    <s v="ללכת למסעדה"/>
    <s v="כן"/>
    <n v="4"/>
    <n v="3"/>
    <x v="0"/>
    <x v="0"/>
    <n v="3"/>
    <n v="4"/>
    <n v="4"/>
    <n v="5"/>
    <n v="5"/>
  </r>
  <r>
    <n v="7"/>
    <d v="2022-04-26T17:37:15"/>
    <s v="21-30"/>
    <s v="זכר"/>
    <s v="פעם בחודש"/>
    <x v="0"/>
    <s v="פעם בחודש"/>
    <s v="אפליקציות פנימיות"/>
    <s v="בחודשיים האחרונים"/>
    <s v="להזמין אוכל לבית"/>
    <s v="כן"/>
    <n v="4"/>
    <n v="3"/>
    <x v="0"/>
    <x v="1"/>
    <n v="5"/>
    <n v="4"/>
    <n v="4"/>
    <n v="4"/>
    <n v="3"/>
  </r>
  <r>
    <n v="8"/>
    <d v="2022-04-26T17:40:03"/>
    <s v="50+"/>
    <s v="נקבה"/>
    <s v="לעיתים מאוד רחוקות"/>
    <x v="3"/>
    <s v="אף פעם"/>
    <s v="אפליקציות שירותי חוץ"/>
    <s v="בשבוע האחרון"/>
    <s v="ללכת למסעדה"/>
    <s v="כן"/>
    <n v="5"/>
    <n v="4"/>
    <x v="3"/>
    <x v="2"/>
    <n v="1"/>
    <n v="3"/>
    <n v="3"/>
    <n v="3"/>
    <n v="5"/>
  </r>
  <r>
    <n v="9"/>
    <d v="2022-04-26T17:41:29"/>
    <s v="21-30"/>
    <s v="זכר"/>
    <s v="פעם בחודש"/>
    <x v="1"/>
    <s v="פעם בשבוע"/>
    <s v="אפליקציות פנימיות"/>
    <s v="בשבוע האחרון"/>
    <s v="להזמין אוכל לבית"/>
    <s v="כן"/>
    <n v="4"/>
    <n v="3"/>
    <x v="3"/>
    <x v="2"/>
    <n v="5"/>
    <n v="4"/>
    <n v="4"/>
    <n v="4"/>
    <n v="2"/>
  </r>
  <r>
    <n v="10"/>
    <d v="2022-04-26T17:42:59"/>
    <s v="41-50"/>
    <s v="נקבה"/>
    <s v="פעם בחודשיים"/>
    <x v="0"/>
    <s v="פעם בחודשיים"/>
    <s v="אפליקציות שירותי חוץ"/>
    <s v="בשבוע האחרון"/>
    <s v="ללכת למסעדה"/>
    <s v="כן"/>
    <n v="5"/>
    <n v="3"/>
    <x v="0"/>
    <x v="1"/>
    <n v="2"/>
    <n v="1"/>
    <n v="3"/>
    <n v="3"/>
    <n v="4"/>
  </r>
  <r>
    <n v="11"/>
    <d v="2022-04-26T17:44:19"/>
    <s v="21-30"/>
    <s v="זכר"/>
    <s v="פעם בחודש"/>
    <x v="1"/>
    <s v="פעם בחודש"/>
    <s v="אפליקציות שירותי חוץ"/>
    <s v="בחודש האחרון"/>
    <s v="ללכת למסעדה"/>
    <s v="כן"/>
    <n v="4"/>
    <n v="2"/>
    <x v="3"/>
    <x v="2"/>
    <n v="5"/>
    <n v="5"/>
    <n v="4"/>
    <n v="4"/>
    <n v="5"/>
  </r>
  <r>
    <n v="12"/>
    <d v="2022-04-26T17:45:11"/>
    <s v="31-40"/>
    <s v="נקבה"/>
    <s v="פעם בחודש"/>
    <x v="1"/>
    <s v="פעם בחודש"/>
    <s v="אפליקציות פנימיות"/>
    <s v="בשבוע האחרון"/>
    <s v="להזמין אוכל לבית"/>
    <s v="כן"/>
    <n v="4"/>
    <n v="3"/>
    <x v="1"/>
    <x v="3"/>
    <n v="5"/>
    <n v="5"/>
    <n v="4"/>
    <n v="4"/>
    <n v="5"/>
  </r>
  <r>
    <n v="13"/>
    <d v="2022-04-26T17:47:33"/>
    <s v="41-50"/>
    <s v="נקבה"/>
    <s v="פעם בחודש"/>
    <x v="1"/>
    <s v="פעם בחודש"/>
    <s v="אפליקציות פנימיות"/>
    <s v="בשבוע האחרון"/>
    <s v="להזמין אוכל לבית"/>
    <s v="כן"/>
    <n v="3"/>
    <n v="3"/>
    <x v="2"/>
    <x v="3"/>
    <n v="5"/>
    <n v="4"/>
    <n v="4"/>
    <n v="4"/>
    <n v="5"/>
  </r>
  <r>
    <n v="14"/>
    <d v="2022-04-26T17:48:14"/>
    <s v="31-40"/>
    <s v="נקבה"/>
    <s v="פעם בחודשיים"/>
    <x v="4"/>
    <s v="פעם בחודש"/>
    <s v="אפליקציות פנימיות"/>
    <s v="בשבוע האחרון"/>
    <s v="ללכת למסעדה"/>
    <s v="לא"/>
    <n v="3"/>
    <n v="4"/>
    <x v="0"/>
    <x v="1"/>
    <n v="1"/>
    <n v="2"/>
    <n v="3"/>
    <n v="1"/>
    <n v="5"/>
  </r>
  <r>
    <n v="15"/>
    <d v="2022-04-26T17:48:22"/>
    <s v="21-30"/>
    <s v="זכר"/>
    <s v="מזמין רק בטלפון "/>
    <x v="5"/>
    <s v="מזמין רק בטלפון"/>
    <s v="אפליקציות פנימיות"/>
    <s v="בשבוע האחרון"/>
    <s v="ללכת למסעדה"/>
    <s v="לא"/>
    <n v="4"/>
    <n v="4"/>
    <x v="0"/>
    <x v="3"/>
    <n v="5"/>
    <n v="5"/>
    <n v="3"/>
    <n v="1"/>
    <n v="5"/>
  </r>
  <r>
    <n v="16"/>
    <d v="2022-04-26T17:48:58"/>
    <s v="21-30"/>
    <s v="נקבה"/>
    <s v="נדיר שהייתי מזמינה לא זוכרת בדיוק כמה"/>
    <x v="4"/>
    <s v="פעם בחודש"/>
    <s v="אפליקציות פנימיות"/>
    <s v="בחודש האחרון"/>
    <s v="ללכת למסעדה"/>
    <s v="כן"/>
    <n v="4"/>
    <n v="4"/>
    <x v="0"/>
    <x v="1"/>
    <n v="5"/>
    <n v="5"/>
    <n v="5"/>
    <n v="5"/>
    <n v="4"/>
  </r>
  <r>
    <n v="17"/>
    <d v="2022-04-26T17:49:58"/>
    <s v="21-30"/>
    <s v="זכר"/>
    <s v="פעם בשבוע"/>
    <x v="1"/>
    <s v="פעם בשבוע"/>
    <s v="אפליקציות פנימיות"/>
    <s v="בשבוע האחרון"/>
    <s v="ללכת למסעדה"/>
    <s v="כן"/>
    <n v="3"/>
    <n v="4"/>
    <x v="1"/>
    <x v="3"/>
    <n v="4"/>
    <n v="4"/>
    <n v="4"/>
    <n v="4"/>
    <n v="4"/>
  </r>
  <r>
    <n v="18"/>
    <d v="2022-04-26T17:56:16"/>
    <s v="31-40"/>
    <s v="זכר"/>
    <s v="פעם ביום"/>
    <x v="1"/>
    <s v="פעם בשבוע"/>
    <s v="אפליקציות פנימיות"/>
    <s v="בחודשיים האחרונים"/>
    <s v="להזמין אוכל לבית"/>
    <s v="כן"/>
    <n v="4"/>
    <n v="5"/>
    <x v="2"/>
    <x v="3"/>
    <n v="3"/>
    <n v="3"/>
    <n v="4"/>
    <n v="5"/>
    <n v="2"/>
  </r>
  <r>
    <n v="19"/>
    <d v="2022-04-26T17:57:07"/>
    <s v="31-40"/>
    <s v="נקבה"/>
    <s v="פעם בחודשיים"/>
    <x v="0"/>
    <s v="פעם בחודשיים"/>
    <s v="אפליקציות שירותי חוץ"/>
    <s v="בחודש האחרון"/>
    <s v="ללכת למסעדה"/>
    <s v="כן"/>
    <n v="4"/>
    <n v="5"/>
    <x v="1"/>
    <x v="3"/>
    <n v="4"/>
    <n v="5"/>
    <n v="2"/>
    <n v="1"/>
    <n v="5"/>
  </r>
  <r>
    <n v="20"/>
    <d v="2022-04-26T17:59:25"/>
    <s v="31-40"/>
    <s v="נקבה"/>
    <s v="פעם בחודש"/>
    <x v="0"/>
    <s v="פעם בחודש"/>
    <s v="אפליקציות פנימיות"/>
    <s v="בשבוע האחרון"/>
    <s v="ללכת למסעדה"/>
    <s v="כן"/>
    <n v="3"/>
    <n v="3"/>
    <x v="0"/>
    <x v="1"/>
    <n v="3"/>
    <n v="4"/>
    <n v="3"/>
    <n v="4"/>
    <n v="4"/>
  </r>
  <r>
    <n v="21"/>
    <d v="2022-04-26T18:06:04"/>
    <s v="31-40"/>
    <s v="נקבה"/>
    <s v="פעם בחודש"/>
    <x v="0"/>
    <s v="פעם בחודש"/>
    <s v="אפליקציות פנימיות"/>
    <s v="בחודשיים האחרונים"/>
    <s v="ללכת למסעדה"/>
    <s v="כן"/>
    <n v="2"/>
    <n v="4"/>
    <x v="2"/>
    <x v="3"/>
    <n v="4"/>
    <n v="2"/>
    <n v="2"/>
    <n v="4"/>
    <n v="4"/>
  </r>
  <r>
    <n v="22"/>
    <d v="2022-04-26T18:06:41"/>
    <s v="41-50"/>
    <s v="זכר"/>
    <s v="פעם בחודשיים"/>
    <x v="1"/>
    <s v="פעם בשבוע"/>
    <s v="אפליקציות פנימיות"/>
    <s v="בחודש האחרון"/>
    <s v="ללכת למסעדה"/>
    <s v="כן"/>
    <n v="4"/>
    <n v="4"/>
    <x v="2"/>
    <x v="4"/>
    <n v="5"/>
    <n v="4"/>
    <n v="4"/>
    <n v="5"/>
    <n v="4"/>
  </r>
  <r>
    <n v="23"/>
    <d v="2022-04-26T18:08:52"/>
    <s v="50+"/>
    <s v="נקבה"/>
    <s v="פעם בחודשיים"/>
    <x v="0"/>
    <s v="לא משתנה"/>
    <s v="אפליקציות פנימיות"/>
    <s v="בחודשיים האחרונים"/>
    <s v="ללכת למסעדה"/>
    <s v="לא"/>
    <n v="3"/>
    <n v="4"/>
    <x v="2"/>
    <x v="1"/>
    <n v="1"/>
    <n v="3"/>
    <n v="3"/>
    <n v="3"/>
    <n v="5"/>
  </r>
  <r>
    <n v="24"/>
    <d v="2022-04-26T18:11:36"/>
    <s v="31-40"/>
    <s v="נקבה"/>
    <s v="פעם בשבוע"/>
    <x v="6"/>
    <s v="פעם בחודשיים"/>
    <s v="אפליקציות פנימיות"/>
    <s v="בחודש האחרון"/>
    <s v="ללכת למסעדה"/>
    <s v="לא"/>
    <n v="3"/>
    <n v="5"/>
    <x v="1"/>
    <x v="3"/>
    <n v="4"/>
    <n v="4"/>
    <n v="3"/>
    <n v="2"/>
    <n v="2"/>
  </r>
  <r>
    <n v="25"/>
    <d v="2022-04-26T18:12:58"/>
    <s v="21-30"/>
    <s v="נקבה"/>
    <s v="פעם בשבוע"/>
    <x v="7"/>
    <s v="פעם בשבוע"/>
    <s v="אפליקציות שירותי חוץ"/>
    <s v="בשבוע האחרון"/>
    <s v="להזמין אוכל לבית"/>
    <s v="כן"/>
    <n v="5"/>
    <n v="4"/>
    <x v="0"/>
    <x v="0"/>
    <n v="4"/>
    <n v="5"/>
    <n v="4"/>
    <n v="4"/>
    <n v="2"/>
  </r>
  <r>
    <n v="26"/>
    <d v="2022-04-26T18:14:40"/>
    <s v="31-40"/>
    <s v="זכר"/>
    <n v="0"/>
    <x v="8"/>
    <s v="פעם בחודשיים"/>
    <s v="אפליקציות פנימיות"/>
    <s v="בשבוע האחרון"/>
    <s v="ללכת למסעדה"/>
    <s v="לא"/>
    <n v="3"/>
    <n v="3"/>
    <x v="1"/>
    <x v="1"/>
    <n v="3"/>
    <n v="3"/>
    <n v="3"/>
    <n v="2"/>
    <n v="4"/>
  </r>
  <r>
    <n v="27"/>
    <d v="2022-04-26T18:23:58"/>
    <s v="21-30"/>
    <s v="נקבה"/>
    <s v="פעם בחודש"/>
    <x v="1"/>
    <s v="אין צורך אלא אם כן מתוך עצלנות לצאת"/>
    <s v="אפליקציות פנימיות"/>
    <s v="בשבוע האחרון"/>
    <s v="ללכת למסעדה"/>
    <s v="כן"/>
    <n v="4"/>
    <n v="5"/>
    <x v="2"/>
    <x v="3"/>
    <n v="5"/>
    <n v="5"/>
    <n v="4"/>
    <n v="3"/>
    <n v="2"/>
  </r>
  <r>
    <n v="28"/>
    <d v="2022-04-26T18:31:17"/>
    <s v="21-30"/>
    <s v="נקבה"/>
    <s v="לא זוכרת, זה היה נדיר"/>
    <x v="4"/>
    <s v="פעם בחודש"/>
    <s v="אפליקציות פנימיות"/>
    <s v="בחודש האחרון"/>
    <s v="ללכת למסעדה"/>
    <s v="כן"/>
    <n v="4"/>
    <n v="4"/>
    <x v="0"/>
    <x v="0"/>
    <n v="5"/>
    <n v="5"/>
    <n v="4"/>
    <n v="5"/>
    <n v="5"/>
  </r>
  <r>
    <n v="29"/>
    <d v="2022-04-26T18:31:46"/>
    <s v="21-30"/>
    <s v="נקבה"/>
    <s v="פעם בחודשיים"/>
    <x v="1"/>
    <s v="פעם בשבוע"/>
    <s v="אפליקציות שירותי חוץ"/>
    <s v="בשבוע האחרון"/>
    <s v="ללכת למסעדה"/>
    <s v="כן"/>
    <n v="3"/>
    <n v="3"/>
    <x v="1"/>
    <x v="3"/>
    <n v="3"/>
    <n v="4"/>
    <n v="3"/>
    <n v="4"/>
    <n v="3"/>
  </r>
  <r>
    <n v="30"/>
    <d v="2022-04-26T18:32:08"/>
    <s v="21-30"/>
    <s v="נקבה"/>
    <s v="פעם בחודש"/>
    <x v="1"/>
    <s v="פעם בחודשיים"/>
    <s v="אפליקציות פנימיות"/>
    <s v="בשבוע האחרון"/>
    <s v="להזמין אוכל לבית"/>
    <s v="כן"/>
    <n v="3"/>
    <n v="3"/>
    <x v="2"/>
    <x v="1"/>
    <n v="5"/>
    <n v="5"/>
    <n v="2"/>
    <n v="3"/>
    <n v="3"/>
  </r>
  <r>
    <n v="31"/>
    <d v="2022-04-26T18:36:17"/>
    <s v="21-30"/>
    <s v="נקבה"/>
    <s v="פעם בחודש"/>
    <x v="0"/>
    <s v="פעם בחודש"/>
    <s v="אפליקציות שירותי חוץ"/>
    <s v="בשבוע האחרון"/>
    <s v="ללכת למסעדה"/>
    <s v="כן"/>
    <n v="4"/>
    <n v="4"/>
    <x v="1"/>
    <x v="1"/>
    <n v="4"/>
    <n v="4"/>
    <n v="3"/>
    <n v="4"/>
    <n v="4"/>
  </r>
  <r>
    <n v="32"/>
    <d v="2022-04-26T18:37:34"/>
    <s v="21-30"/>
    <s v="נקבה"/>
    <s v="פעם ביום"/>
    <x v="9"/>
    <s v="פעם ביום"/>
    <s v="אפליקציות שירותי חוץ"/>
    <s v="בחודשיים האחרונים"/>
    <s v="להזמין אוכל לבית"/>
    <s v="כן"/>
    <n v="4"/>
    <n v="2"/>
    <x v="3"/>
    <x v="2"/>
    <n v="3"/>
    <n v="4"/>
    <n v="4"/>
    <n v="5"/>
    <n v="3"/>
  </r>
  <r>
    <n v="33"/>
    <d v="2022-04-26T18:37:48"/>
    <s v="15-20"/>
    <s v="נקבה"/>
    <s v="פעם בחודשיים"/>
    <x v="4"/>
    <s v="פעם בחודש"/>
    <s v="אפליקציות שירותי חוץ"/>
    <s v="בחודשיים האחרונים"/>
    <s v="ללכת למסעדה"/>
    <s v="כן"/>
    <n v="3"/>
    <n v="3"/>
    <x v="1"/>
    <x v="1"/>
    <n v="5"/>
    <n v="5"/>
    <n v="3"/>
    <n v="4"/>
    <n v="5"/>
  </r>
  <r>
    <n v="34"/>
    <d v="2022-04-26T18:40:24"/>
    <s v="15-20"/>
    <s v="נקבה"/>
    <s v="פעם בשבוע"/>
    <x v="9"/>
    <s v="פעם בשבוע"/>
    <s v="אפליקציות שירותי חוץ"/>
    <s v="בשבוע האחרון"/>
    <s v="להזמין אוכל לבית"/>
    <s v="כן"/>
    <n v="4"/>
    <n v="5"/>
    <x v="3"/>
    <x v="1"/>
    <n v="5"/>
    <n v="5"/>
    <n v="5"/>
    <n v="5"/>
    <n v="5"/>
  </r>
  <r>
    <n v="35"/>
    <d v="2022-04-26T18:43:15"/>
    <s v="21-30"/>
    <s v="נקבה"/>
    <s v="פעם בחודשיים"/>
    <x v="1"/>
    <s v="פעם בחודש"/>
    <s v="אפליקציות פנימיות"/>
    <s v="בשבוע האחרון"/>
    <s v="ללכת למסעדה"/>
    <s v="כן"/>
    <n v="2"/>
    <n v="3"/>
    <x v="3"/>
    <x v="0"/>
    <n v="5"/>
    <n v="2"/>
    <n v="4"/>
    <n v="3"/>
    <n v="5"/>
  </r>
  <r>
    <n v="36"/>
    <d v="2022-04-26T18:44:03"/>
    <s v="15-20"/>
    <s v="נקבה"/>
    <s v="פעם בשבוע"/>
    <x v="0"/>
    <s v="פעם בשבוע"/>
    <s v="אפליקציות פנימיות"/>
    <s v="בשבוע האחרון"/>
    <s v="להזמין אוכל לבית"/>
    <s v="כן"/>
    <n v="4"/>
    <n v="4"/>
    <x v="0"/>
    <x v="3"/>
    <n v="1"/>
    <n v="1"/>
    <n v="5"/>
    <n v="5"/>
    <n v="5"/>
  </r>
  <r>
    <n v="37"/>
    <d v="2022-04-26T18:44:10"/>
    <s v="21-30"/>
    <s v="נקבה"/>
    <s v="פעם בחודש"/>
    <x v="4"/>
    <s v="פעם בחודשיים"/>
    <s v="אפליקציות פנימיות"/>
    <s v="בשבוע האחרון"/>
    <s v="ללכת למסעדה"/>
    <s v="כן"/>
    <n v="3"/>
    <n v="4"/>
    <x v="0"/>
    <x v="3"/>
    <n v="4"/>
    <n v="4"/>
    <n v="4"/>
    <n v="4"/>
    <n v="4"/>
  </r>
  <r>
    <n v="38"/>
    <d v="2022-04-26T18:45:33"/>
    <s v="50+"/>
    <s v="נקבה"/>
    <s v="פעם בחודשיים"/>
    <x v="4"/>
    <s v="פעם בחודש"/>
    <s v="אפליקציות שירותי חוץ"/>
    <s v="בחודשיים האחרונים"/>
    <s v="להזמין אוכל לבית"/>
    <s v="כן"/>
    <n v="4"/>
    <n v="3"/>
    <x v="0"/>
    <x v="1"/>
    <n v="4"/>
    <n v="5"/>
    <n v="4"/>
    <n v="4"/>
    <n v="2"/>
  </r>
  <r>
    <n v="39"/>
    <d v="2022-04-26T18:46:35"/>
    <s v="41-50"/>
    <s v="נקבה"/>
    <s v="פעם בחודשיים"/>
    <x v="1"/>
    <s v="פעם בחודשיים"/>
    <s v="אפליקציות שירותי חוץ"/>
    <s v="בשבוע האחרון"/>
    <s v="ללכת למסעדה"/>
    <s v="כן"/>
    <n v="4"/>
    <n v="2"/>
    <x v="3"/>
    <x v="0"/>
    <n v="4"/>
    <n v="4"/>
    <n v="2"/>
    <n v="3"/>
    <n v="4"/>
  </r>
  <r>
    <n v="40"/>
    <d v="2022-04-26T18:46:35"/>
    <s v="21-30"/>
    <s v="נקבה"/>
    <s v="פעם בחודשיים"/>
    <x v="4"/>
    <s v="פעם בחודשיים"/>
    <s v="אפליקציות פנימיות"/>
    <s v="בחודשיים האחרונים"/>
    <s v="להזמין אוכל לבית"/>
    <s v="כן"/>
    <n v="5"/>
    <n v="3"/>
    <x v="0"/>
    <x v="1"/>
    <n v="5"/>
    <n v="5"/>
    <n v="5"/>
    <n v="5"/>
    <n v="5"/>
  </r>
  <r>
    <n v="41"/>
    <d v="2022-04-26T18:46:36"/>
    <s v="21-30"/>
    <s v="זכר"/>
    <s v="פעם בשבוע"/>
    <x v="1"/>
    <s v="פעם בשבוע"/>
    <s v="אפליקציות פנימיות"/>
    <s v="בחודש האחרון"/>
    <s v="להזמין אוכל לבית"/>
    <s v="כן"/>
    <n v="4"/>
    <n v="4"/>
    <x v="1"/>
    <x v="1"/>
    <n v="4"/>
    <n v="4"/>
    <n v="3"/>
    <n v="3"/>
    <n v="3"/>
  </r>
  <r>
    <n v="42"/>
    <d v="2022-04-26T18:47:21"/>
    <s v="50+"/>
    <s v="נקבה"/>
    <s v="פעם בחודשיים"/>
    <x v="1"/>
    <s v="פעם בחודשיים"/>
    <s v="אפליקציות פנימיות"/>
    <s v="בחודשיים האחרונים"/>
    <s v="ללכת למסעדה"/>
    <s v="לא"/>
    <n v="3"/>
    <n v="2"/>
    <x v="3"/>
    <x v="1"/>
    <n v="1"/>
    <n v="1"/>
    <n v="4"/>
    <n v="2"/>
    <n v="2"/>
  </r>
  <r>
    <n v="43"/>
    <d v="2022-04-26T18:48:23"/>
    <s v="21-30"/>
    <s v="נקבה"/>
    <s v="פעם בחודשיים"/>
    <x v="4"/>
    <s v="פעם בשבוע"/>
    <s v="אפליקציות שירותי חוץ"/>
    <s v="בשבוע האחרון"/>
    <s v="ללכת למסעדה"/>
    <s v="כן"/>
    <n v="4"/>
    <n v="4"/>
    <x v="3"/>
    <x v="2"/>
    <n v="5"/>
    <n v="3"/>
    <n v="4"/>
    <n v="4"/>
    <n v="4"/>
  </r>
  <r>
    <n v="44"/>
    <d v="2022-04-26T18:49:41"/>
    <s v="31-40"/>
    <s v="נקבה"/>
    <s v="פעם בחודש"/>
    <x v="4"/>
    <s v="פעם בחודשיים"/>
    <s v="אפליקציות פנימיות"/>
    <s v="בשבוע האחרון"/>
    <s v="ללכת למסעדה"/>
    <s v="כן"/>
    <n v="3"/>
    <n v="5"/>
    <x v="3"/>
    <x v="4"/>
    <n v="2"/>
    <n v="4"/>
    <n v="4"/>
    <n v="3"/>
    <n v="5"/>
  </r>
  <r>
    <n v="45"/>
    <d v="2022-04-26T18:51:45"/>
    <s v="15-20"/>
    <s v="נקבה"/>
    <s v="פעם בשבוע"/>
    <x v="4"/>
    <s v="פעם בשבוע"/>
    <s v="אפליקציות שירותי חוץ"/>
    <s v="בחודש האחרון"/>
    <s v="ללכת למסעדה"/>
    <s v="כן"/>
    <n v="5"/>
    <n v="4"/>
    <x v="3"/>
    <x v="2"/>
    <n v="5"/>
    <n v="5"/>
    <n v="5"/>
    <n v="5"/>
    <n v="3"/>
  </r>
  <r>
    <n v="46"/>
    <d v="2022-04-26T18:55:28"/>
    <s v="15-20"/>
    <s v="נקבה"/>
    <s v="פעם בחודשיים"/>
    <x v="0"/>
    <s v="פעם בחודשיים"/>
    <s v="אפליקציות שירותי חוץ"/>
    <s v="בשבוע האחרון"/>
    <s v="ללכת למסעדה"/>
    <s v="לא"/>
    <n v="5"/>
    <n v="5"/>
    <x v="3"/>
    <x v="1"/>
    <n v="5"/>
    <n v="5"/>
    <n v="5"/>
    <n v="3"/>
    <n v="3"/>
  </r>
  <r>
    <n v="47"/>
    <d v="2022-04-26T18:58:31"/>
    <s v="15-20"/>
    <s v="נקבה"/>
    <s v="פעם בחודש"/>
    <x v="0"/>
    <s v="פעם בחודש"/>
    <s v="אפליקציות פנימיות"/>
    <s v="בשבוע האחרון"/>
    <s v="ללכת למסעדה"/>
    <s v="לא"/>
    <n v="2"/>
    <n v="4"/>
    <x v="0"/>
    <x v="3"/>
    <n v="3"/>
    <n v="3"/>
    <n v="1"/>
    <n v="1"/>
    <n v="5"/>
  </r>
  <r>
    <n v="48"/>
    <d v="2022-04-26T19:00:23"/>
    <s v="21-30"/>
    <s v="נקבה"/>
    <s v="פעם בחודשיים"/>
    <x v="1"/>
    <s v="פעם בחודשיים"/>
    <s v="אפליקציות פנימיות"/>
    <s v="בחודש האחרון"/>
    <s v="ללכת למסעדה"/>
    <s v="לא"/>
    <n v="3"/>
    <n v="4"/>
    <x v="1"/>
    <x v="3"/>
    <n v="5"/>
    <n v="5"/>
    <n v="4"/>
    <n v="2"/>
    <n v="4"/>
  </r>
  <r>
    <n v="49"/>
    <d v="2022-04-26T19:01:52"/>
    <s v="15-20"/>
    <s v="נקבה"/>
    <s v="פעם בשבוע"/>
    <x v="4"/>
    <s v="פעם בחודש"/>
    <s v="אפליקציות פנימיות"/>
    <s v="אתמול"/>
    <s v="להזמין אוכל לבית"/>
    <s v="כן"/>
    <n v="2"/>
    <n v="5"/>
    <x v="2"/>
    <x v="3"/>
    <n v="2"/>
    <n v="3"/>
    <n v="4"/>
    <n v="4"/>
    <n v="3"/>
  </r>
  <r>
    <n v="50"/>
    <d v="2022-04-26T19:04:54"/>
    <s v="31-40"/>
    <s v="נקבה"/>
    <s v="פעם בשבוע"/>
    <x v="1"/>
    <s v="פעם בשבוע"/>
    <s v="אפליקציות פנימיות"/>
    <s v="בשבוע האחרון"/>
    <s v="להזמין אוכל לבית"/>
    <s v="לא"/>
    <n v="3"/>
    <n v="4"/>
    <x v="2"/>
    <x v="1"/>
    <n v="4"/>
    <n v="5"/>
    <n v="3"/>
    <n v="3"/>
    <n v="2"/>
  </r>
  <r>
    <n v="51"/>
    <d v="2022-04-26T19:05:42"/>
    <s v="15-20"/>
    <s v="נקבה"/>
    <s v="פעם בשבוע"/>
    <x v="1"/>
    <s v="פעם בחודש"/>
    <s v="אפליקציות שירותי חוץ"/>
    <s v="בחודש האחרון"/>
    <s v="להזמין אוכל לבית"/>
    <s v="כן"/>
    <n v="5"/>
    <n v="3"/>
    <x v="3"/>
    <x v="0"/>
    <n v="3"/>
    <n v="5"/>
    <n v="5"/>
    <n v="4"/>
    <n v="5"/>
  </r>
  <r>
    <n v="52"/>
    <d v="2022-04-26T19:11:19"/>
    <s v="41-50"/>
    <s v="זכר"/>
    <s v="פעם בחודש"/>
    <x v="1"/>
    <s v="פעם בשבוע"/>
    <s v="אפליקציות שירותי חוץ"/>
    <s v="בחודש האחרון"/>
    <s v="ללכת למסעדה"/>
    <s v="כן"/>
    <n v="4"/>
    <n v="3"/>
    <x v="3"/>
    <x v="3"/>
    <n v="3"/>
    <n v="4"/>
    <n v="4"/>
    <n v="4"/>
    <n v="5"/>
  </r>
  <r>
    <n v="53"/>
    <d v="2022-04-26T19:12:24"/>
    <s v="31-40"/>
    <s v="נקבה"/>
    <s v="פעם בחודשיים"/>
    <x v="1"/>
    <s v="פעם בחודש"/>
    <s v="אפליקציות פנימיות"/>
    <s v="בשבוע האחרון"/>
    <s v="להזמין אוכל לבית"/>
    <s v="כן"/>
    <n v="4"/>
    <n v="4"/>
    <x v="2"/>
    <x v="0"/>
    <n v="4"/>
    <n v="5"/>
    <n v="3"/>
    <n v="3"/>
    <n v="3"/>
  </r>
  <r>
    <n v="54"/>
    <d v="2022-04-26T19:12:26"/>
    <s v="50+"/>
    <s v="נקבה"/>
    <s v="פעם בחודש"/>
    <x v="0"/>
    <s v="פעם בחודש"/>
    <s v="אפליקציות פנימיות"/>
    <s v="בשבוע האחרון"/>
    <s v="ללכת למסעדה"/>
    <s v="כן"/>
    <n v="4"/>
    <n v="4"/>
    <x v="0"/>
    <x v="1"/>
    <n v="2"/>
    <n v="2"/>
    <n v="4"/>
    <n v="3"/>
    <n v="4"/>
  </r>
  <r>
    <n v="55"/>
    <d v="2022-04-26T19:16:02"/>
    <s v="41-50"/>
    <s v="נקבה"/>
    <s v="פעם בחודשיים"/>
    <x v="0"/>
    <s v="פעם בחודשיים"/>
    <s v="אפליקציות פנימיות"/>
    <s v="בחודש האחרון"/>
    <s v="ללכת למסעדה"/>
    <s v="לא"/>
    <n v="1"/>
    <n v="2"/>
    <x v="2"/>
    <x v="1"/>
    <n v="2"/>
    <n v="3"/>
    <n v="2"/>
    <n v="2"/>
    <n v="2"/>
  </r>
  <r>
    <n v="56"/>
    <d v="2022-04-26T19:16:20"/>
    <s v="41-50"/>
    <s v="נקבה"/>
    <s v="פעם בחודשיים"/>
    <x v="4"/>
    <s v="פעם בחודשיים"/>
    <s v="אפליקציות פנימיות"/>
    <s v="בחודשיים האחרונים"/>
    <s v="להזמין אוכל לבית"/>
    <s v="כן"/>
    <n v="4"/>
    <n v="4"/>
    <x v="3"/>
    <x v="0"/>
    <n v="3"/>
    <n v="3"/>
    <n v="2"/>
    <n v="2"/>
    <n v="1"/>
  </r>
  <r>
    <n v="57"/>
    <d v="2022-04-26T19:17:34"/>
    <s v="21-30"/>
    <s v="נקבה"/>
    <s v="פעם בחודש"/>
    <x v="4"/>
    <s v="פעם בחודש"/>
    <s v="אפליקציות פנימיות"/>
    <s v="בשבוע האחרון"/>
    <s v="ללכת למסעדה"/>
    <s v="כן"/>
    <n v="3"/>
    <n v="5"/>
    <x v="3"/>
    <x v="2"/>
    <n v="1"/>
    <n v="4"/>
    <n v="5"/>
    <n v="5"/>
    <n v="3"/>
  </r>
  <r>
    <n v="58"/>
    <d v="2022-04-26T19:18:53"/>
    <s v="41-50"/>
    <s v="נקבה"/>
    <s v="פעם בחודש"/>
    <x v="4"/>
    <s v="פעם בחודשיים"/>
    <s v="אפליקציות שירותי חוץ"/>
    <s v="בשבוע האחרון"/>
    <s v="ללכת למסעדה"/>
    <s v="כן"/>
    <n v="4"/>
    <n v="3"/>
    <x v="1"/>
    <x v="3"/>
    <n v="5"/>
    <n v="3"/>
    <n v="4"/>
    <n v="3"/>
    <n v="3"/>
  </r>
  <r>
    <n v="59"/>
    <d v="2022-04-26T19:19:08"/>
    <s v="21-30"/>
    <s v="נקבה"/>
    <s v="פעם בחודשיים"/>
    <x v="1"/>
    <s v="פעם בחודשיים"/>
    <s v="אפליקציות שירותי חוץ"/>
    <s v="בשבוע האחרון"/>
    <s v="ללכת למסעדה"/>
    <s v="כן"/>
    <n v="4"/>
    <n v="4"/>
    <x v="3"/>
    <x v="1"/>
    <n v="5"/>
    <n v="5"/>
    <n v="4"/>
    <n v="2"/>
    <n v="5"/>
  </r>
  <r>
    <n v="60"/>
    <d v="2022-04-26T19:19:53"/>
    <s v="41-50"/>
    <s v="נקבה"/>
    <s v="לא הזמנתי"/>
    <x v="0"/>
    <s v="פעם בחודשיים"/>
    <s v="אפליקציות שירותי חוץ"/>
    <s v="בשבוע האחרון"/>
    <s v="להזמין אוכל לבית"/>
    <s v="כן"/>
    <n v="5"/>
    <n v="5"/>
    <x v="3"/>
    <x v="1"/>
    <n v="4"/>
    <n v="4"/>
    <n v="5"/>
    <n v="4"/>
    <n v="4"/>
  </r>
  <r>
    <n v="61"/>
    <d v="2022-04-26T19:22:23"/>
    <s v="15-20"/>
    <s v="נקבה"/>
    <s v="פעם בחודש"/>
    <x v="1"/>
    <s v="פעם בחודשיים"/>
    <s v="אפליקציות פנימיות"/>
    <s v="בשבוע האחרון"/>
    <s v="להזמין אוכל לבית"/>
    <s v="כן"/>
    <n v="5"/>
    <n v="4"/>
    <x v="2"/>
    <x v="1"/>
    <n v="5"/>
    <n v="2"/>
    <n v="4"/>
    <n v="3"/>
    <n v="3"/>
  </r>
  <r>
    <n v="62"/>
    <d v="2022-04-26T19:25:02"/>
    <s v="50+"/>
    <s v="זכר"/>
    <s v="פעם בשבוע"/>
    <x v="1"/>
    <s v="פעם בשבוע"/>
    <s v="אפליקציות פנימיות"/>
    <s v="בחודש האחרון"/>
    <s v="ללכת למסעדה"/>
    <s v="לא"/>
    <n v="3"/>
    <n v="3"/>
    <x v="1"/>
    <x v="3"/>
    <n v="4"/>
    <n v="3"/>
    <n v="3"/>
    <n v="2"/>
    <n v="4"/>
  </r>
  <r>
    <n v="63"/>
    <d v="2022-04-26T19:32:39"/>
    <s v="21-30"/>
    <s v="נקבה"/>
    <s v="פעם בחודש"/>
    <x v="1"/>
    <s v="פעם בשבוע"/>
    <s v="אפליקציות פנימיות"/>
    <s v="בשבוע האחרון"/>
    <s v="ללכת למסעדה"/>
    <s v="כן"/>
    <n v="5"/>
    <n v="5"/>
    <x v="0"/>
    <x v="1"/>
    <n v="5"/>
    <n v="5"/>
    <n v="5"/>
    <n v="5"/>
    <n v="5"/>
  </r>
  <r>
    <n v="64"/>
    <d v="2022-04-26T19:41:25"/>
    <s v="15-20"/>
    <s v="נקבה"/>
    <s v="פעם בחודשיים"/>
    <x v="4"/>
    <s v="פעם בחודשיים"/>
    <s v="אפליקציות שירותי חוץ"/>
    <s v="בשבוע האחרון"/>
    <s v="ללכת למסעדה"/>
    <s v="כן"/>
    <n v="4"/>
    <n v="4"/>
    <x v="1"/>
    <x v="1"/>
    <n v="1"/>
    <n v="5"/>
    <n v="5"/>
    <n v="5"/>
    <n v="5"/>
  </r>
  <r>
    <n v="65"/>
    <d v="2022-04-26T19:44:57"/>
    <s v="15-20"/>
    <s v="נקבה"/>
    <s v="3 פעמים בחודש"/>
    <x v="1"/>
    <s v="פעם בחודש"/>
    <s v="אפליקציות שירותי חוץ"/>
    <s v="בחודש האחרון"/>
    <s v="ללכת למסעדה"/>
    <s v="לא"/>
    <n v="4"/>
    <n v="3"/>
    <x v="3"/>
    <x v="0"/>
    <n v="4"/>
    <n v="5"/>
    <n v="3"/>
    <n v="3"/>
    <n v="5"/>
  </r>
  <r>
    <n v="66"/>
    <d v="2022-04-26T19:46:53"/>
    <s v="21-30"/>
    <s v="זכר"/>
    <s v="פעם בחודשיים"/>
    <x v="0"/>
    <s v="פעם בחודשיים"/>
    <s v="אפליקציות שירותי חוץ"/>
    <s v="בשבוע האחרון"/>
    <s v="ללכת למסעדה"/>
    <s v="כן"/>
    <n v="5"/>
    <n v="5"/>
    <x v="3"/>
    <x v="4"/>
    <n v="5"/>
    <n v="5"/>
    <n v="5"/>
    <n v="5"/>
    <n v="5"/>
  </r>
  <r>
    <n v="67"/>
    <d v="2022-04-26T19:46:59"/>
    <s v="21-30"/>
    <s v="נקבה"/>
    <s v="פעם בשבוע"/>
    <x v="1"/>
    <s v="פעם בשבוע"/>
    <s v="אפליקציות שירותי חוץ"/>
    <s v="בחודש האחרון"/>
    <s v="ללכת למסעדה"/>
    <s v="כן"/>
    <n v="4"/>
    <n v="3"/>
    <x v="0"/>
    <x v="1"/>
    <n v="5"/>
    <n v="3"/>
    <n v="4"/>
    <n v="5"/>
    <n v="5"/>
  </r>
  <r>
    <n v="68"/>
    <d v="2022-04-26T19:50:12"/>
    <s v="15-20"/>
    <s v="נקבה"/>
    <s v="פעם בחודשיים"/>
    <x v="1"/>
    <s v="פעם בשבוע"/>
    <s v="אפליקציות פנימיות"/>
    <s v="בשבוע האחרון"/>
    <s v="ללכת למסעדה"/>
    <s v="כן"/>
    <n v="3"/>
    <n v="4"/>
    <x v="0"/>
    <x v="1"/>
    <n v="5"/>
    <n v="4"/>
    <n v="5"/>
    <n v="4"/>
    <n v="3"/>
  </r>
  <r>
    <n v="69"/>
    <d v="2022-04-26T19:54:00"/>
    <s v="21-30"/>
    <s v="נקבה"/>
    <s v="פעם בשבוע"/>
    <x v="1"/>
    <s v="פעם בשבוע"/>
    <s v="אפליקציות שירותי חוץ"/>
    <s v="בשבוע האחרון"/>
    <s v="להזמין אוכל לבית"/>
    <s v="כן"/>
    <n v="5"/>
    <n v="3"/>
    <x v="0"/>
    <x v="3"/>
    <n v="5"/>
    <n v="5"/>
    <n v="4"/>
    <n v="4"/>
    <n v="4"/>
  </r>
  <r>
    <n v="70"/>
    <d v="2022-04-26T19:58:14"/>
    <s v="41-50"/>
    <s v="זכר"/>
    <s v="פעם בחודשיים"/>
    <x v="1"/>
    <s v="פעם בחודש"/>
    <s v="אפליקציות שירותי חוץ"/>
    <s v="בשבוע האחרון"/>
    <s v="להזמין אוכל לבית"/>
    <s v="כן"/>
    <n v="4"/>
    <n v="3"/>
    <x v="0"/>
    <x v="1"/>
    <n v="4"/>
    <n v="4"/>
    <n v="4"/>
    <n v="4"/>
    <n v="4"/>
  </r>
  <r>
    <n v="71"/>
    <d v="2022-04-26T20:01:42"/>
    <s v="21-30"/>
    <s v="נקבה"/>
    <s v="פעם בחודש"/>
    <x v="4"/>
    <s v="פעם בחודשיים"/>
    <s v="אפליקציות פנימיות"/>
    <s v="בשבוע האחרון"/>
    <s v="ללכת למסעדה"/>
    <s v="כן"/>
    <n v="5"/>
    <n v="5"/>
    <x v="1"/>
    <x v="3"/>
    <n v="4"/>
    <n v="3"/>
    <n v="4"/>
    <n v="5"/>
    <n v="5"/>
  </r>
  <r>
    <n v="72"/>
    <d v="2022-04-26T20:06:36"/>
    <s v="31-40"/>
    <s v="נקבה"/>
    <s v="פעם בחודשיים"/>
    <x v="1"/>
    <s v="פעם בחודש"/>
    <s v="אפליקציות שירותי חוץ"/>
    <s v="בשבוע האחרון"/>
    <s v="להזמין אוכל לבית"/>
    <s v="כן"/>
    <n v="5"/>
    <n v="4"/>
    <x v="3"/>
    <x v="1"/>
    <n v="3"/>
    <n v="4"/>
    <n v="4"/>
    <n v="4"/>
    <n v="3"/>
  </r>
  <r>
    <n v="73"/>
    <d v="2022-04-26T20:13:19"/>
    <s v="21-30"/>
    <s v="זכר"/>
    <s v="פעם בחודש"/>
    <x v="1"/>
    <s v="פעם בחודש"/>
    <s v="אפליקציות פנימיות"/>
    <s v="בשבוע האחרון"/>
    <s v="להזמין אוכל לבית"/>
    <s v="כן"/>
    <n v="4"/>
    <n v="5"/>
    <x v="1"/>
    <x v="3"/>
    <n v="3"/>
    <n v="4"/>
    <n v="4"/>
    <n v="5"/>
    <n v="4"/>
  </r>
  <r>
    <n v="74"/>
    <d v="2022-04-26T20:13:57"/>
    <s v="21-30"/>
    <s v="נקבה"/>
    <s v="פעם בחודשיים"/>
    <x v="4"/>
    <s v="פעם בחודשיים"/>
    <s v="אפליקציות פנימיות"/>
    <s v="חצי שנה"/>
    <s v="להזמין אוכל לבית"/>
    <s v="כן"/>
    <n v="3"/>
    <n v="4"/>
    <x v="2"/>
    <x v="3"/>
    <n v="4"/>
    <n v="4"/>
    <n v="4"/>
    <n v="4"/>
    <n v="5"/>
  </r>
  <r>
    <n v="75"/>
    <d v="2022-04-26T20:14:11"/>
    <s v="41-50"/>
    <s v="נקבה"/>
    <s v="פעם בחודשיים"/>
    <x v="4"/>
    <s v="פעם בשבוע"/>
    <s v="אפליקציות פנימיות"/>
    <s v="בחודשיים האחרונים"/>
    <s v="ללכת למסעדה"/>
    <s v="כן"/>
    <n v="3"/>
    <n v="3"/>
    <x v="1"/>
    <x v="1"/>
    <n v="3"/>
    <n v="3"/>
    <n v="3"/>
    <n v="4"/>
    <n v="3"/>
  </r>
  <r>
    <n v="76"/>
    <d v="2022-04-26T20:15:05"/>
    <s v="15-20"/>
    <s v="נקבה"/>
    <s v="פעם בשבוע"/>
    <x v="9"/>
    <s v="פעם בחודש"/>
    <s v="אפליקציות פנימיות"/>
    <s v="בחודש האחרון"/>
    <s v="ללכת למסעדה"/>
    <s v="כן"/>
    <n v="3"/>
    <n v="5"/>
    <x v="1"/>
    <x v="3"/>
    <n v="5"/>
    <n v="5"/>
    <n v="4"/>
    <n v="5"/>
    <n v="4"/>
  </r>
  <r>
    <n v="77"/>
    <d v="2022-04-26T20:17:38"/>
    <s v="50+"/>
    <s v="נקבה"/>
    <s v="פעם בשבוע"/>
    <x v="1"/>
    <s v="פעם בחודש"/>
    <s v="אפליקציות פנימיות"/>
    <s v="בשבוע האחרון"/>
    <s v="ללכת למסעדה"/>
    <s v="כן"/>
    <n v="4"/>
    <n v="5"/>
    <x v="1"/>
    <x v="1"/>
    <n v="2"/>
    <n v="4"/>
    <n v="5"/>
    <n v="5"/>
    <n v="4"/>
  </r>
  <r>
    <n v="78"/>
    <d v="2022-04-26T20:26:55"/>
    <s v="15-20"/>
    <s v="נקבה"/>
    <s v="פעם בחודשיים"/>
    <x v="4"/>
    <s v="פעם בחודשיים"/>
    <s v="אפליקציות שירותי חוץ"/>
    <s v="בחודשיים האחרונים"/>
    <s v="להזמין אוכל לבית"/>
    <s v="כן"/>
    <n v="4"/>
    <n v="4"/>
    <x v="3"/>
    <x v="2"/>
    <n v="5"/>
    <n v="2"/>
    <n v="5"/>
    <n v="5"/>
    <n v="2"/>
  </r>
  <r>
    <n v="79"/>
    <d v="2022-04-26T20:27:01"/>
    <s v="15-20"/>
    <s v="נקבה"/>
    <s v="פעם בחודש"/>
    <x v="1"/>
    <s v="פעם בחודש"/>
    <s v="אפליקציות פנימיות"/>
    <s v="בשבוע האחרון"/>
    <s v="ללכת למסעדה"/>
    <s v="כן"/>
    <n v="3"/>
    <n v="4"/>
    <x v="4"/>
    <x v="1"/>
    <n v="1"/>
    <n v="4"/>
    <n v="3"/>
    <n v="2"/>
    <n v="5"/>
  </r>
  <r>
    <n v="80"/>
    <d v="2022-04-26T20:28:16"/>
    <s v="41-50"/>
    <s v="נקבה"/>
    <s v="פעם בחודשיים"/>
    <x v="1"/>
    <s v="פעם בחודש"/>
    <s v="אפליקציות פנימיות"/>
    <s v="בחודש האחרון"/>
    <s v="ללכת למסעדה"/>
    <s v="לא"/>
    <n v="4"/>
    <n v="4"/>
    <x v="0"/>
    <x v="1"/>
    <n v="5"/>
    <n v="5"/>
    <n v="4"/>
    <n v="2"/>
    <n v="5"/>
  </r>
  <r>
    <n v="81"/>
    <d v="2022-04-26T20:34:13"/>
    <s v="50+"/>
    <s v="נקבה"/>
    <s v="פעם בשבוע"/>
    <x v="1"/>
    <s v="פעם בשבוע"/>
    <s v="אפליקציות שירותי חוץ"/>
    <s v="בחודש האחרון"/>
    <s v="ללכת למסעדה"/>
    <s v="כן"/>
    <n v="5"/>
    <n v="4"/>
    <x v="0"/>
    <x v="0"/>
    <n v="4"/>
    <n v="4"/>
    <n v="4"/>
    <n v="4"/>
    <n v="5"/>
  </r>
  <r>
    <n v="82"/>
    <d v="2022-04-26T20:34:22"/>
    <s v="41-50"/>
    <s v="נקבה"/>
    <s v="פעם בחודש"/>
    <x v="1"/>
    <s v="פעם בשבוע"/>
    <s v="אפליקציות פנימיות"/>
    <s v="בחודש האחרון"/>
    <s v="ללכת למסעדה"/>
    <s v="כן"/>
    <n v="4"/>
    <n v="3"/>
    <x v="3"/>
    <x v="0"/>
    <n v="5"/>
    <n v="5"/>
    <n v="4"/>
    <n v="4"/>
    <n v="3"/>
  </r>
  <r>
    <n v="83"/>
    <d v="2022-04-26T20:38:34"/>
    <s v="15-20"/>
    <s v="נקבה"/>
    <s v="פעם בחודש"/>
    <x v="1"/>
    <s v="פעם בחודש"/>
    <s v="אפליקציות פנימיות"/>
    <s v="בשבוע האחרון"/>
    <s v="להזמין אוכל לבית"/>
    <s v="לא"/>
    <n v="2"/>
    <n v="4"/>
    <x v="1"/>
    <x v="3"/>
    <n v="4"/>
    <n v="4"/>
    <n v="3"/>
    <n v="2"/>
    <n v="4"/>
  </r>
  <r>
    <n v="84"/>
    <d v="2022-04-26T20:39:24"/>
    <s v="50+"/>
    <s v="זכר"/>
    <s v="פעם בחודש"/>
    <x v="1"/>
    <s v="פעם בחודש"/>
    <s v="אפליקציות פנימיות"/>
    <s v="בחודש האחרון"/>
    <s v="להזמין אוכל לבית"/>
    <s v="כן"/>
    <n v="4"/>
    <n v="4"/>
    <x v="1"/>
    <x v="3"/>
    <n v="4"/>
    <n v="4"/>
    <n v="4"/>
    <n v="3"/>
    <n v="4"/>
  </r>
  <r>
    <n v="85"/>
    <d v="2022-04-26T20:41:10"/>
    <s v="21-30"/>
    <s v="נקבה"/>
    <s v="פעם בחודשיים"/>
    <x v="1"/>
    <s v="פעם בשבוע"/>
    <s v="אפליקציות פנימיות"/>
    <s v="בחודשיים האחרונים"/>
    <s v="להזמין אוכל לבית"/>
    <s v="כן"/>
    <n v="4"/>
    <n v="5"/>
    <x v="2"/>
    <x v="4"/>
    <n v="5"/>
    <n v="5"/>
    <n v="5"/>
    <n v="5"/>
    <n v="2"/>
  </r>
  <r>
    <n v="86"/>
    <d v="2022-04-26T20:41:15"/>
    <s v="41-50"/>
    <s v="נקבה"/>
    <s v="פעם בשבוע"/>
    <x v="1"/>
    <s v="פעם בשבוע"/>
    <s v="אפליקציות פנימיות"/>
    <s v="בחודש האחרון"/>
    <s v="ללכת למסעדה"/>
    <s v="לא"/>
    <n v="3"/>
    <n v="5"/>
    <x v="0"/>
    <x v="4"/>
    <n v="3"/>
    <n v="3"/>
    <n v="3"/>
    <n v="4"/>
    <n v="3"/>
  </r>
  <r>
    <n v="87"/>
    <d v="2022-04-26T20:48:42"/>
    <s v="31-40"/>
    <s v="נקבה"/>
    <s v="פעם בשבוע"/>
    <x v="1"/>
    <s v="פעם בשבוע"/>
    <s v="אפליקציות שירותי חוץ"/>
    <s v="בשבוע האחרון"/>
    <s v="להזמין אוכל לבית"/>
    <s v="כן"/>
    <n v="5"/>
    <n v="4"/>
    <x v="0"/>
    <x v="1"/>
    <n v="2"/>
    <n v="3"/>
    <n v="4"/>
    <n v="4"/>
    <n v="4"/>
  </r>
  <r>
    <n v="88"/>
    <d v="2022-04-26T20:54:00"/>
    <s v="41-50"/>
    <s v="נקבה"/>
    <s v="פעם בחודש"/>
    <x v="1"/>
    <s v="פעם בחודשיים"/>
    <s v="אפליקציות פנימיות"/>
    <s v="בחודש האחרון"/>
    <s v="ללכת למסעדה"/>
    <s v="כן"/>
    <n v="4"/>
    <n v="5"/>
    <x v="3"/>
    <x v="1"/>
    <n v="5"/>
    <n v="5"/>
    <n v="5"/>
    <n v="5"/>
    <n v="5"/>
  </r>
  <r>
    <n v="89"/>
    <d v="2022-04-26T20:54:31"/>
    <s v="41-50"/>
    <s v="נקבה"/>
    <s v="פעם בחודש"/>
    <x v="0"/>
    <s v="פעם בחודשיים"/>
    <s v="אפליקציות שירותי חוץ"/>
    <s v="בחודשיים האחרונים"/>
    <s v="ללכת למסעדה"/>
    <s v="לא"/>
    <n v="5"/>
    <n v="3"/>
    <x v="3"/>
    <x v="1"/>
    <n v="1"/>
    <n v="2"/>
    <n v="3"/>
    <n v="3"/>
    <n v="3"/>
  </r>
  <r>
    <n v="90"/>
    <d v="2022-04-26T20:58:25"/>
    <s v="31-40"/>
    <s v="נקבה"/>
    <s v="פעם בחודש"/>
    <x v="1"/>
    <s v="פעם בשבוע"/>
    <s v="אפליקציות שירותי חוץ"/>
    <s v="בחודשיים האחרונים"/>
    <s v="להזמין אוכל לבית"/>
    <s v="כן"/>
    <n v="5"/>
    <n v="4"/>
    <x v="0"/>
    <x v="3"/>
    <n v="4"/>
    <n v="4"/>
    <n v="4"/>
    <n v="3"/>
    <n v="3"/>
  </r>
  <r>
    <n v="91"/>
    <d v="2022-04-26T21:03:48"/>
    <s v="50+"/>
    <s v="זכר"/>
    <s v="פעם בחודשיים"/>
    <x v="4"/>
    <s v="פעם בחודשיים"/>
    <s v="אפליקציות פנימיות"/>
    <s v="בחודש האחרון"/>
    <s v="ללכת למסעדה"/>
    <s v="כן"/>
    <n v="2"/>
    <n v="3"/>
    <x v="0"/>
    <x v="1"/>
    <n v="3"/>
    <n v="4"/>
    <n v="3"/>
    <n v="3"/>
    <n v="4"/>
  </r>
  <r>
    <n v="92"/>
    <d v="2022-04-26T21:11:02"/>
    <s v="15-20"/>
    <s v="נקבה"/>
    <s v="לעיתים רחוקות מאוד"/>
    <x v="10"/>
    <s v="פעם בחודשיים"/>
    <s v="אפליקציות שירותי חוץ"/>
    <s v="בשבוע האחרון"/>
    <s v="ללכת למסעדה"/>
    <s v="כן"/>
    <n v="4"/>
    <n v="4"/>
    <x v="3"/>
    <x v="2"/>
    <n v="1"/>
    <n v="1"/>
    <n v="4"/>
    <n v="2"/>
    <n v="4"/>
  </r>
  <r>
    <n v="93"/>
    <d v="2022-04-26T21:13:33"/>
    <s v="21-30"/>
    <s v="נקבה"/>
    <s v="אפ פעם"/>
    <x v="11"/>
    <s v="אפ פעם"/>
    <s v="אפליקציות פנימיות"/>
    <s v="אפ פעם"/>
    <s v="ללכת למסעדה"/>
    <s v="לא"/>
    <n v="1"/>
    <n v="1"/>
    <x v="2"/>
    <x v="2"/>
    <n v="1"/>
    <n v="1"/>
    <n v="1"/>
    <n v="1"/>
    <n v="1"/>
  </r>
  <r>
    <n v="94"/>
    <d v="2022-04-26T21:13:55"/>
    <s v="41-50"/>
    <s v="נקבה"/>
    <s v="פעם בחודשיים"/>
    <x v="0"/>
    <s v="פעם בחודשיים"/>
    <s v="אפליקציות שירותי חוץ"/>
    <s v="שלושה חודשים "/>
    <s v="ללכת למסעדה"/>
    <s v="כן"/>
    <n v="5"/>
    <n v="3"/>
    <x v="3"/>
    <x v="4"/>
    <n v="5"/>
    <n v="5"/>
    <n v="5"/>
    <n v="3"/>
    <n v="5"/>
  </r>
  <r>
    <n v="95"/>
    <d v="2022-04-26T21:15:13"/>
    <s v="50+"/>
    <s v="נקבה"/>
    <s v="אף פעם"/>
    <x v="3"/>
    <s v="אף פעם"/>
    <s v="אפליקציות פנימיות"/>
    <s v="בחודש האחרון"/>
    <s v="ללכת למסעדה"/>
    <s v="כן"/>
    <n v="3"/>
    <n v="5"/>
    <x v="3"/>
    <x v="3"/>
    <n v="1"/>
    <n v="5"/>
    <n v="4"/>
    <n v="1"/>
    <n v="5"/>
  </r>
  <r>
    <n v="96"/>
    <d v="2022-04-26T21:15:39"/>
    <s v="31-40"/>
    <s v="נקבה"/>
    <s v="פעם בחודשיים"/>
    <x v="1"/>
    <s v="פעם בחודש"/>
    <s v="אפליקציות שירותי חוץ"/>
    <s v="בשבוע האחרון"/>
    <s v="ללכת למסעדה"/>
    <s v="כן"/>
    <n v="4"/>
    <n v="3"/>
    <x v="0"/>
    <x v="1"/>
    <n v="4"/>
    <n v="4"/>
    <n v="3"/>
    <n v="4"/>
    <n v="4"/>
  </r>
  <r>
    <n v="97"/>
    <d v="2022-04-26T21:25:30"/>
    <s v="41-50"/>
    <s v="נקבה"/>
    <s v="אף פעם"/>
    <x v="1"/>
    <s v="לא תהיה הזמנות"/>
    <s v="אפליקציות פנימיות"/>
    <s v="בחודשיים האחרונים"/>
    <s v="ללכת למסעדה"/>
    <s v="לא"/>
    <n v="2"/>
    <n v="3"/>
    <x v="1"/>
    <x v="0"/>
    <n v="4"/>
    <n v="4"/>
    <n v="3"/>
    <n v="1"/>
    <n v="4"/>
  </r>
  <r>
    <n v="98"/>
    <d v="2022-04-26T21:30:08"/>
    <s v="50+"/>
    <s v="נקבה"/>
    <s v="פעם בחודשיים"/>
    <x v="12"/>
    <s v="פעם בחודשיים"/>
    <s v="אפליקציות פנימיות"/>
    <s v="לפני שלושה חודשים"/>
    <s v="ללכת למסעדה"/>
    <s v="לא"/>
    <n v="2"/>
    <n v="3"/>
    <x v="1"/>
    <x v="1"/>
    <n v="4"/>
    <n v="4"/>
    <n v="3"/>
    <n v="5"/>
    <n v="2"/>
  </r>
  <r>
    <n v="99"/>
    <d v="2022-04-26T21:40:24"/>
    <s v="21-30"/>
    <s v="נקבה"/>
    <s v="פעם בחודשיים"/>
    <x v="4"/>
    <s v="פעם בחודש"/>
    <s v="אפליקציות שירותי חוץ"/>
    <s v="בחודשיים האחרונים"/>
    <s v="ללכת למסעדה"/>
    <s v="כן"/>
    <n v="5"/>
    <n v="4"/>
    <x v="4"/>
    <x v="2"/>
    <n v="5"/>
    <n v="5"/>
    <n v="5"/>
    <n v="5"/>
    <n v="4"/>
  </r>
  <r>
    <n v="100"/>
    <d v="2022-04-26T21:48:27"/>
    <s v="21-30"/>
    <s v="נקבה"/>
    <s v="פעם בשבוע"/>
    <x v="1"/>
    <s v="פעם בשבוע"/>
    <s v="אפליקציות פנימיות"/>
    <s v="בשבוע האחרון"/>
    <s v="ללכת למסעדה"/>
    <s v="כן"/>
    <n v="4"/>
    <n v="5"/>
    <x v="3"/>
    <x v="4"/>
    <n v="5"/>
    <n v="2"/>
    <n v="3"/>
    <n v="4"/>
    <n v="3"/>
  </r>
  <r>
    <n v="101"/>
    <d v="2022-04-26T21:48:59"/>
    <s v="15-20"/>
    <s v="זכר"/>
    <s v="פעם בחודש"/>
    <x v="1"/>
    <s v="פעם ביום"/>
    <s v="אפליקציות פנימיות"/>
    <s v="בשבוע האחרון"/>
    <s v="להזמין אוכל לבית"/>
    <s v="לא"/>
    <n v="5"/>
    <n v="5"/>
    <x v="3"/>
    <x v="0"/>
    <n v="5"/>
    <n v="4"/>
    <n v="5"/>
    <n v="5"/>
    <n v="5"/>
  </r>
  <r>
    <n v="102"/>
    <d v="2022-04-26T21:51:40"/>
    <s v="41-50"/>
    <s v="נקבה"/>
    <s v="לא היה"/>
    <x v="4"/>
    <s v="פעם בחודש"/>
    <s v="אפליקציות פנימיות"/>
    <s v="בחודש האחרון"/>
    <s v="ללכת למסעדה"/>
    <s v="לא"/>
    <n v="4"/>
    <n v="4"/>
    <x v="1"/>
    <x v="4"/>
    <n v="5"/>
    <n v="5"/>
    <n v="4"/>
    <n v="4"/>
    <n v="3"/>
  </r>
  <r>
    <n v="103"/>
    <d v="2022-04-26T21:53:42"/>
    <s v="21-30"/>
    <s v="נקבה"/>
    <s v="פעמיים בשנה "/>
    <x v="4"/>
    <s v="פעם בחודשיים"/>
    <s v="אפליקציות שירותי חוץ"/>
    <s v="בשבוע האחרון"/>
    <s v="ללכת למסעדה"/>
    <s v="כן"/>
    <n v="5"/>
    <n v="3"/>
    <x v="3"/>
    <x v="0"/>
    <n v="5"/>
    <n v="5"/>
    <n v="5"/>
    <n v="5"/>
    <n v="4"/>
  </r>
  <r>
    <n v="104"/>
    <d v="2022-04-26T21:56:15"/>
    <s v="31-40"/>
    <s v="נקבה"/>
    <s v="פעם בחודש"/>
    <x v="4"/>
    <s v="פעם בחודש"/>
    <s v="אפליקציות שירותי חוץ"/>
    <s v="בשבוע האחרון"/>
    <s v="ללכת למסעדה"/>
    <s v="כן"/>
    <n v="5"/>
    <n v="3"/>
    <x v="3"/>
    <x v="0"/>
    <n v="3"/>
    <n v="3"/>
    <n v="4"/>
    <n v="4"/>
    <n v="4"/>
  </r>
  <r>
    <n v="105"/>
    <d v="2022-04-26T21:58:48"/>
    <s v="21-30"/>
    <s v="נקבה"/>
    <s v="פעם בחודש"/>
    <x v="0"/>
    <s v="פעם בחודשיים"/>
    <s v="אפליקציות פנימיות"/>
    <s v="בחודש האחרון"/>
    <s v="ללכת למסעדה"/>
    <s v="כן"/>
    <n v="4"/>
    <n v="5"/>
    <x v="2"/>
    <x v="4"/>
    <n v="4"/>
    <n v="4"/>
    <n v="3"/>
    <n v="3"/>
    <n v="3"/>
  </r>
  <r>
    <n v="106"/>
    <d v="2022-04-26T22:00:33"/>
    <s v="21-30"/>
    <s v="זכר"/>
    <s v="פעם בחודשיים"/>
    <x v="4"/>
    <s v="פעם בחודש"/>
    <s v="אפליקציות פנימיות"/>
    <s v="בשבוע האחרון"/>
    <s v="להזמין אוכל לבית"/>
    <s v="כן"/>
    <n v="3"/>
    <n v="3"/>
    <x v="3"/>
    <x v="1"/>
    <n v="2"/>
    <n v="4"/>
    <n v="2"/>
    <n v="3"/>
    <n v="5"/>
  </r>
  <r>
    <n v="107"/>
    <d v="2022-04-26T22:03:01"/>
    <s v="15-20"/>
    <s v="נקבה"/>
    <s v="פעם בחודש"/>
    <x v="1"/>
    <s v="פעם ביום"/>
    <s v="אפליקציות שירותי חוץ"/>
    <s v="בחודש האחרון"/>
    <s v="ללכת למסעדה"/>
    <s v="כן"/>
    <n v="3"/>
    <n v="5"/>
    <x v="2"/>
    <x v="3"/>
    <n v="3"/>
    <n v="3"/>
    <n v="2"/>
    <n v="4"/>
    <n v="3"/>
  </r>
  <r>
    <n v="108"/>
    <d v="2022-04-26T22:04:59"/>
    <s v="21-30"/>
    <s v="זכר"/>
    <s v="פעם בחודש"/>
    <x v="1"/>
    <s v="פעם בחודש"/>
    <s v="אפליקציות פנימיות"/>
    <s v="בשבוע האחרון"/>
    <s v="ללכת למסעדה"/>
    <s v="כן"/>
    <n v="2"/>
    <n v="4"/>
    <x v="0"/>
    <x v="4"/>
    <n v="2"/>
    <n v="3"/>
    <n v="4"/>
    <n v="2"/>
    <n v="5"/>
  </r>
  <r>
    <n v="109"/>
    <d v="2022-04-26T22:06:11"/>
    <s v="41-50"/>
    <s v="נקבה"/>
    <s v="פעם בחודש"/>
    <x v="4"/>
    <s v="פעם בחודש"/>
    <s v="אפליקציות פנימיות"/>
    <s v="בחודש האחרון"/>
    <s v="להזמין אוכל לבית"/>
    <s v="כן"/>
    <n v="3"/>
    <n v="5"/>
    <x v="1"/>
    <x v="1"/>
    <n v="1"/>
    <n v="3"/>
    <n v="4"/>
    <n v="5"/>
    <n v="4"/>
  </r>
  <r>
    <n v="110"/>
    <d v="2022-04-26T22:25:58"/>
    <s v="41-50"/>
    <s v="נקבה"/>
    <s v="פעם בחודש"/>
    <x v="0"/>
    <s v="פעם בחודשיים"/>
    <s v="אפליקציות שירותי חוץ"/>
    <s v="בחודשיים האחרונים"/>
    <s v="ללכת למסעדה"/>
    <s v="כן"/>
    <n v="5"/>
    <n v="5"/>
    <x v="3"/>
    <x v="4"/>
    <n v="5"/>
    <n v="5"/>
    <n v="5"/>
    <n v="5"/>
    <n v="5"/>
  </r>
  <r>
    <n v="111"/>
    <d v="2022-04-26T22:26:05"/>
    <s v="31-40"/>
    <s v="נקבה"/>
    <s v="פעם בחודש"/>
    <x v="1"/>
    <s v="פעם בחודשיים"/>
    <s v="אפליקציות פנימיות"/>
    <s v="בשבוע האחרון"/>
    <s v="ללכת למסעדה"/>
    <s v="כן"/>
    <n v="1"/>
    <n v="4"/>
    <x v="2"/>
    <x v="3"/>
    <n v="5"/>
    <n v="5"/>
    <n v="5"/>
    <n v="5"/>
    <n v="5"/>
  </r>
  <r>
    <n v="112"/>
    <d v="2022-04-26T22:27:40"/>
    <s v="31-40"/>
    <s v="נקבה"/>
    <s v="אף פעם"/>
    <x v="3"/>
    <s v="אף פעם"/>
    <s v="אפליקציות פנימיות"/>
    <s v="בחודש האחרון"/>
    <s v="ללכת למסעדה"/>
    <s v="כן"/>
    <n v="3"/>
    <n v="3"/>
    <x v="0"/>
    <x v="1"/>
    <n v="1"/>
    <n v="1"/>
    <n v="3"/>
    <n v="3"/>
    <n v="5"/>
  </r>
  <r>
    <n v="113"/>
    <d v="2022-04-26T22:32:08"/>
    <s v="31-40"/>
    <s v="נקבה"/>
    <s v="פעם בחודשיים"/>
    <x v="4"/>
    <s v="פעם בשנה"/>
    <s v="אפליקציות שירותי חוץ"/>
    <s v="בחודש האחרון"/>
    <s v="ללכת למסעדה"/>
    <s v="לא"/>
    <n v="4"/>
    <n v="3"/>
    <x v="3"/>
    <x v="0"/>
    <n v="4"/>
    <n v="4"/>
    <n v="3"/>
    <n v="1"/>
    <n v="4"/>
  </r>
  <r>
    <n v="114"/>
    <d v="2022-04-26T22:35:47"/>
    <s v="15-20"/>
    <s v="נקבה"/>
    <s v="פעם בחודש"/>
    <x v="4"/>
    <s v="פעם בחודשיים"/>
    <s v="אפליקציות שירותי חוץ"/>
    <s v="בשבוע האחרון"/>
    <s v="ללכת למסעדה"/>
    <s v="כן"/>
    <n v="5"/>
    <n v="3"/>
    <x v="3"/>
    <x v="0"/>
    <n v="4"/>
    <n v="5"/>
    <n v="4"/>
    <n v="4"/>
    <n v="4"/>
  </r>
  <r>
    <n v="115"/>
    <d v="2022-04-26T22:37:17"/>
    <s v="41-50"/>
    <s v="נקבה"/>
    <s v="פעם בחודשיים"/>
    <x v="4"/>
    <s v="פעם בחודשיים"/>
    <s v="אפליקציות פנימיות"/>
    <s v="היום "/>
    <s v="ללכת למסעדה"/>
    <s v="כן"/>
    <n v="4"/>
    <n v="5"/>
    <x v="0"/>
    <x v="3"/>
    <n v="4"/>
    <n v="4"/>
    <n v="4"/>
    <n v="3"/>
    <n v="5"/>
  </r>
  <r>
    <n v="116"/>
    <d v="2022-04-26T22:39:11"/>
    <s v="21-30"/>
    <s v="נקבה"/>
    <s v="פעם בחודשיים"/>
    <x v="4"/>
    <s v="פעם בחודש"/>
    <s v="אפליקציות פנימיות"/>
    <s v="בחודש האחרון"/>
    <s v="ללכת למסעדה"/>
    <s v="כן"/>
    <n v="4"/>
    <n v="4"/>
    <x v="1"/>
    <x v="1"/>
    <n v="4"/>
    <n v="3"/>
    <n v="3"/>
    <n v="3"/>
    <n v="4"/>
  </r>
  <r>
    <n v="117"/>
    <d v="2022-04-26T22:42:30"/>
    <s v="31-40"/>
    <s v="נקבה"/>
    <s v="פעם בשבוע"/>
    <x v="0"/>
    <s v="פעם בשבוע"/>
    <s v="אפליקציות פנימיות"/>
    <s v="בחודש האחרון"/>
    <s v="ללכת למסעדה"/>
    <s v="לא"/>
    <n v="4"/>
    <n v="4"/>
    <x v="0"/>
    <x v="3"/>
    <n v="3"/>
    <n v="4"/>
    <n v="3"/>
    <n v="3"/>
    <n v="3"/>
  </r>
  <r>
    <n v="118"/>
    <d v="2022-04-26T22:44:59"/>
    <s v="21-30"/>
    <s v="נקבה"/>
    <s v="פעם בחודשיים"/>
    <x v="1"/>
    <s v="פעם בשבוע"/>
    <s v="אפליקציות שירותי חוץ"/>
    <s v="בחודש האחרון"/>
    <s v="להזמין אוכל לבית"/>
    <s v="כן"/>
    <n v="3"/>
    <n v="5"/>
    <x v="1"/>
    <x v="0"/>
    <n v="5"/>
    <n v="5"/>
    <n v="5"/>
    <n v="5"/>
    <n v="3"/>
  </r>
  <r>
    <n v="119"/>
    <d v="2022-04-26T22:50:09"/>
    <s v="21-30"/>
    <s v="נקבה"/>
    <s v="פעם בחודשיים"/>
    <x v="4"/>
    <s v="פעם בשבוע"/>
    <s v="אפליקציות שירותי חוץ"/>
    <s v="בשבוע האחרון"/>
    <s v="ללכת למסעדה"/>
    <s v="כן"/>
    <n v="5"/>
    <n v="3"/>
    <x v="0"/>
    <x v="1"/>
    <n v="1"/>
    <n v="1"/>
    <n v="3"/>
    <n v="4"/>
    <n v="3"/>
  </r>
  <r>
    <n v="120"/>
    <d v="2022-04-26T23:26:45"/>
    <s v="31-40"/>
    <s v="זכר"/>
    <s v="פעם בחודשיים"/>
    <x v="1"/>
    <s v="פעם בחודש"/>
    <s v="אפליקציות שירותי חוץ"/>
    <s v="בחודש האחרון"/>
    <s v="ללכת למסעדה"/>
    <s v="כן"/>
    <n v="3"/>
    <n v="1"/>
    <x v="3"/>
    <x v="2"/>
    <n v="5"/>
    <n v="3"/>
    <n v="1"/>
    <n v="3"/>
    <n v="5"/>
  </r>
  <r>
    <n v="121"/>
    <d v="2022-04-26T23:36:08"/>
    <s v="50+"/>
    <s v="נקבה"/>
    <s v="פעם בחודשיים"/>
    <x v="4"/>
    <s v="פעם בחודשיים"/>
    <s v="אפליקציות פנימיות"/>
    <s v="בחודשיים האחרונים"/>
    <s v="ללכת למסעדה"/>
    <s v="כן"/>
    <n v="5"/>
    <n v="4"/>
    <x v="3"/>
    <x v="1"/>
    <n v="2"/>
    <n v="3"/>
    <n v="3"/>
    <n v="2"/>
    <n v="5"/>
  </r>
  <r>
    <n v="122"/>
    <d v="2022-04-26T23:52:06"/>
    <s v="15-20"/>
    <s v="נקבה"/>
    <s v="פעם בחודשיים"/>
    <x v="0"/>
    <s v="פעם בחודשיים"/>
    <s v="אפליקציות פנימיות"/>
    <s v="אתמול"/>
    <s v="ללכת למסעדה"/>
    <s v="כן"/>
    <n v="4"/>
    <n v="5"/>
    <x v="1"/>
    <x v="4"/>
    <n v="5"/>
    <n v="3"/>
    <n v="4"/>
    <n v="4"/>
    <n v="4"/>
  </r>
  <r>
    <n v="123"/>
    <d v="2022-04-26T23:52:33"/>
    <s v="21-30"/>
    <s v="נקבה"/>
    <s v="פעם בשבוע"/>
    <x v="9"/>
    <s v="פעם בשבוע"/>
    <s v="אפליקציות פנימיות"/>
    <s v="בשבוע האחרון"/>
    <s v="ללכת למסעדה"/>
    <s v="כן"/>
    <n v="3"/>
    <n v="5"/>
    <x v="1"/>
    <x v="4"/>
    <n v="5"/>
    <n v="5"/>
    <n v="5"/>
    <n v="4"/>
    <n v="5"/>
  </r>
  <r>
    <n v="124"/>
    <d v="2022-04-26T23:52:45"/>
    <s v="15-20"/>
    <s v="נקבה"/>
    <s v="פעם בשבוע"/>
    <x v="13"/>
    <s v="פעם בחודשיים"/>
    <s v="אפליקציות פנימיות"/>
    <s v="בחודש האחרון"/>
    <s v="ללכת למסעדה"/>
    <s v="כן"/>
    <n v="4"/>
    <n v="1"/>
    <x v="1"/>
    <x v="1"/>
    <n v="4"/>
    <n v="3"/>
    <n v="3"/>
    <n v="5"/>
    <n v="5"/>
  </r>
  <r>
    <n v="125"/>
    <d v="2022-04-27T00:25:22"/>
    <s v="41-50"/>
    <s v="נקבה"/>
    <s v="פעם בחודשיים"/>
    <x v="4"/>
    <s v="פעם בחודשיים"/>
    <s v="אפליקציות שירותי חוץ"/>
    <s v="בחודשיים האחרונים"/>
    <s v="ללכת למסעדה"/>
    <s v="כן"/>
    <n v="4"/>
    <n v="5"/>
    <x v="3"/>
    <x v="0"/>
    <n v="3"/>
    <n v="5"/>
    <n v="5"/>
    <n v="5"/>
    <n v="5"/>
  </r>
  <r>
    <n v="126"/>
    <d v="2022-04-27T02:12:26"/>
    <s v="15-20"/>
    <s v="נקבה"/>
    <s v="פעם בשבוע"/>
    <x v="1"/>
    <s v="פעם בשבוע"/>
    <s v="אפליקציות פנימיות"/>
    <s v="בשבוע האחרון"/>
    <s v="ללכת למסעדה"/>
    <s v="כן"/>
    <n v="2"/>
    <n v="4"/>
    <x v="2"/>
    <x v="3"/>
    <n v="3"/>
    <n v="4"/>
    <n v="4"/>
    <n v="3"/>
    <n v="3"/>
  </r>
  <r>
    <n v="127"/>
    <d v="2022-04-27T02:14:40"/>
    <s v="21-30"/>
    <s v="נקבה"/>
    <s v="לא זוכרת כי זה היה פעם ב"/>
    <x v="4"/>
    <s v="פעם בחודש"/>
    <s v="אפליקציות פנימיות"/>
    <s v="בחודש האחרון"/>
    <s v="ללכת למסעדה"/>
    <s v="כן"/>
    <n v="4"/>
    <n v="4"/>
    <x v="0"/>
    <x v="0"/>
    <n v="5"/>
    <n v="5"/>
    <n v="5"/>
    <n v="5"/>
    <n v="4"/>
  </r>
  <r>
    <n v="128"/>
    <d v="2022-04-27T04:11:04"/>
    <s v="31-40"/>
    <s v="נקבה"/>
    <s v="לא היה בכלל"/>
    <x v="1"/>
    <s v="פעם בחודש"/>
    <s v="אפליקציות פנימיות"/>
    <s v="בשבוע האחרון"/>
    <s v="ללכת למסעדה"/>
    <s v="כן"/>
    <n v="3"/>
    <n v="4"/>
    <x v="0"/>
    <x v="0"/>
    <n v="5"/>
    <n v="5"/>
    <n v="4"/>
    <n v="5"/>
    <n v="2"/>
  </r>
  <r>
    <n v="129"/>
    <d v="2022-04-27T05:54:21"/>
    <s v="31-40"/>
    <s v="נקבה"/>
    <s v="פעם בחודש"/>
    <x v="1"/>
    <s v="פעם בחודש"/>
    <s v="אפליקציות פנימיות"/>
    <s v="בשבוע האחרון"/>
    <s v="להזמין אוכל לבית"/>
    <s v="כן"/>
    <n v="3"/>
    <n v="5"/>
    <x v="1"/>
    <x v="4"/>
    <n v="4"/>
    <n v="3"/>
    <n v="5"/>
    <n v="5"/>
    <n v="4"/>
  </r>
  <r>
    <n v="130"/>
    <d v="2022-04-27T06:11:05"/>
    <s v="41-50"/>
    <s v="זכר"/>
    <s v="פעם בחודש"/>
    <x v="4"/>
    <s v="פעם בחודש"/>
    <s v="אפליקציות פנימיות"/>
    <s v="בחודש האחרון"/>
    <s v="ללכת למסעדה"/>
    <s v="לא"/>
    <n v="3"/>
    <n v="4"/>
    <x v="3"/>
    <x v="2"/>
    <n v="1"/>
    <n v="1"/>
    <n v="4"/>
    <n v="4"/>
    <n v="5"/>
  </r>
  <r>
    <n v="131"/>
    <d v="2022-04-27T08:30:47"/>
    <s v="50+"/>
    <s v="נקבה"/>
    <s v="פעם בחודשיים"/>
    <x v="4"/>
    <s v="פעם בחודש"/>
    <s v="אפליקציות פנימיות"/>
    <s v="בחודשיים האחרונים"/>
    <s v="ללכת למסעדה"/>
    <s v="כן"/>
    <n v="4"/>
    <n v="4"/>
    <x v="2"/>
    <x v="3"/>
    <n v="4"/>
    <n v="4"/>
    <n v="4"/>
    <n v="4"/>
    <n v="5"/>
  </r>
  <r>
    <n v="132"/>
    <d v="2022-04-27T08:45:55"/>
    <s v="21-30"/>
    <s v="נקבה"/>
    <s v="פעם בחודשיים"/>
    <x v="4"/>
    <s v="פעם בשבוע"/>
    <s v="אפליקציות פנימיות"/>
    <s v="בחודשיים האחרונים"/>
    <s v="ללכת למסעדה"/>
    <s v="כן"/>
    <n v="4"/>
    <n v="5"/>
    <x v="3"/>
    <x v="2"/>
    <n v="3"/>
    <n v="3"/>
    <n v="4"/>
    <n v="2"/>
    <n v="4"/>
  </r>
  <r>
    <n v="133"/>
    <d v="2022-04-27T08:49:33"/>
    <s v="21-30"/>
    <s v="נקבה"/>
    <s v="פעם בחודשיים"/>
    <x v="0"/>
    <s v="פעם בחודשיים"/>
    <s v="אפליקציות פנימיות"/>
    <s v="בשבוע האחרון"/>
    <s v="ללכת למסעדה"/>
    <s v="לא"/>
    <n v="2"/>
    <n v="4"/>
    <x v="2"/>
    <x v="3"/>
    <n v="3"/>
    <n v="2"/>
    <n v="3"/>
    <n v="2"/>
    <n v="3"/>
  </r>
  <r>
    <n v="134"/>
    <d v="2022-04-27T08:58:28"/>
    <s v="50+"/>
    <s v="נקבה"/>
    <s v="פעם בחודשיים"/>
    <x v="0"/>
    <s v="פעם בחודשיים"/>
    <s v="אפליקציות פנימיות"/>
    <s v="בחודשיים האחרונים"/>
    <s v="ללכת למסעדה"/>
    <s v="כן"/>
    <n v="5"/>
    <n v="4"/>
    <x v="3"/>
    <x v="1"/>
    <n v="2"/>
    <n v="4"/>
    <n v="3"/>
    <n v="2"/>
    <n v="5"/>
  </r>
  <r>
    <n v="135"/>
    <d v="2022-04-27T10:19:39"/>
    <s v="15-20"/>
    <s v="נקבה"/>
    <s v="פעם בחודשיים"/>
    <x v="14"/>
    <s v="פעם בשבוע"/>
    <s v="אפליקציות שירותי חוץ"/>
    <s v="לפני 4 חודשים"/>
    <s v="להזמין אוכל לבית"/>
    <s v="כן"/>
    <n v="4"/>
    <n v="2"/>
    <x v="3"/>
    <x v="2"/>
    <n v="1"/>
    <n v="5"/>
    <n v="5"/>
    <n v="5"/>
    <n v="3"/>
  </r>
  <r>
    <n v="136"/>
    <d v="2022-04-27T12:22:21"/>
    <s v="31-40"/>
    <s v="נקבה"/>
    <s v="אף פעם"/>
    <x v="0"/>
    <s v="פעם בחודשיים"/>
    <s v="אפליקציות פנימיות"/>
    <s v="בשבוע האחרון"/>
    <s v="ללכת למסעדה"/>
    <s v="לא"/>
    <n v="3"/>
    <n v="3"/>
    <x v="0"/>
    <x v="1"/>
    <n v="3"/>
    <n v="4"/>
    <n v="2"/>
    <n v="3"/>
    <n v="5"/>
  </r>
  <r>
    <n v="137"/>
    <d v="2022-04-27T13:30:58"/>
    <s v="21-30"/>
    <s v="נקבה"/>
    <s v="לא זוכרת שהייתי מזמינה"/>
    <x v="4"/>
    <s v="פעם בחודש"/>
    <s v="אפליקציות פנימיות"/>
    <s v="בחודש האחרון"/>
    <s v="ללכת למסעדה"/>
    <s v="כן"/>
    <n v="4"/>
    <n v="4"/>
    <x v="0"/>
    <x v="2"/>
    <n v="5"/>
    <n v="5"/>
    <n v="5"/>
    <n v="5"/>
    <n v="4"/>
  </r>
  <r>
    <n v="138"/>
    <d v="2022-04-27T16:55:39"/>
    <s v="41-50"/>
    <s v="נקבה"/>
    <s v="לא הייי מזמינה"/>
    <x v="4"/>
    <s v="פעם בחודשיים"/>
    <s v="אפליקציות פנימיות"/>
    <s v="בחודש האחרון"/>
    <s v="ללכת למסעדה"/>
    <s v="כן"/>
    <n v="4"/>
    <n v="4"/>
    <x v="0"/>
    <x v="2"/>
    <n v="5"/>
    <n v="5"/>
    <n v="4"/>
    <n v="5"/>
    <n v="5"/>
  </r>
  <r>
    <n v="139"/>
    <d v="2022-04-27T20:54:50"/>
    <s v="41-50"/>
    <s v="נקבה"/>
    <s v="אף פעם "/>
    <x v="15"/>
    <s v="פעם בשבוע"/>
    <s v="אפליקציות פנימיות"/>
    <s v="בשבוע האחרון"/>
    <s v="ללכת למסעדה"/>
    <s v="כן"/>
    <n v="2"/>
    <n v="1"/>
    <x v="4"/>
    <x v="2"/>
    <n v="1"/>
    <n v="2"/>
    <n v="2"/>
    <n v="3"/>
    <n v="3"/>
  </r>
  <r>
    <n v="140"/>
    <d v="2022-04-27T22:55:48"/>
    <s v="50+"/>
    <s v="זכר"/>
    <s v="אף פעם "/>
    <x v="15"/>
    <s v="פעם בחודשיים"/>
    <s v="אפליקציות פנימיות"/>
    <s v="בחודשיים האחרונים"/>
    <s v="להזמין אוכל לבית"/>
    <s v="לא"/>
    <n v="1"/>
    <n v="2"/>
    <x v="3"/>
    <x v="0"/>
    <n v="1"/>
    <n v="1"/>
    <n v="1"/>
    <n v="1"/>
    <n v="2"/>
  </r>
  <r>
    <n v="141"/>
    <d v="2022-04-28T12:36:41"/>
    <s v="50+"/>
    <s v="נקבה"/>
    <s v="פעם בחודשיים"/>
    <x v="0"/>
    <s v="פעם בחודש"/>
    <s v="אפליקציות פנימיות"/>
    <s v="בחודשיים האחרונים"/>
    <s v="להזמין אוכל לבית"/>
    <s v="כן"/>
    <n v="3"/>
    <n v="4"/>
    <x v="1"/>
    <x v="3"/>
    <n v="5"/>
    <n v="4"/>
    <n v="3"/>
    <n v="4"/>
    <n v="1"/>
  </r>
  <r>
    <n v="142"/>
    <d v="2022-04-28T16:18:23"/>
    <s v="21-30"/>
    <s v="זכר"/>
    <s v="פעם בחודשיים"/>
    <x v="4"/>
    <s v="פעם בחודש"/>
    <s v="אפליקציות פנימיות"/>
    <s v="בחודש האחרון"/>
    <s v="ללכת למסעדה"/>
    <s v="כן"/>
    <n v="1"/>
    <n v="5"/>
    <x v="1"/>
    <x v="1"/>
    <n v="4"/>
    <n v="5"/>
    <n v="3"/>
    <n v="5"/>
    <n v="5"/>
  </r>
  <r>
    <n v="143"/>
    <d v="2022-04-29T04:12:06"/>
    <s v="50+"/>
    <s v="נקבה"/>
    <s v="פעם בחודשיים"/>
    <x v="4"/>
    <s v="פעם בחודשיים"/>
    <s v="אפליקציות שירותי חוץ"/>
    <s v="בשבוע האחרון"/>
    <s v="ללכת למסעדה"/>
    <s v="כן"/>
    <n v="3"/>
    <n v="3"/>
    <x v="4"/>
    <x v="0"/>
    <n v="3"/>
    <n v="4"/>
    <n v="3"/>
    <n v="3"/>
    <n v="3"/>
  </r>
  <r>
    <n v="144"/>
    <d v="2022-04-30T15:13:10"/>
    <s v="21-30"/>
    <s v="נקבה"/>
    <s v="פעם בחודש"/>
    <x v="9"/>
    <s v="פעם בשבוע"/>
    <s v="אפליקציות שירותי חוץ"/>
    <s v="בשבוע האחרון"/>
    <s v="ללכת למסעדה"/>
    <s v="כן"/>
    <n v="4"/>
    <n v="3"/>
    <x v="1"/>
    <x v="3"/>
    <n v="2"/>
    <n v="4"/>
    <n v="3"/>
    <n v="3"/>
    <n v="3"/>
  </r>
  <r>
    <n v="145"/>
    <d v="2022-04-30T15:13:16"/>
    <s v="15-20"/>
    <s v="נקבה"/>
    <s v="פעם בחודשיים"/>
    <x v="4"/>
    <s v="פעם בחודש"/>
    <s v="אפליקציות פנימיות"/>
    <s v="בשבוע האחרון"/>
    <s v="ללכת למסעדה"/>
    <s v="כן"/>
    <n v="3"/>
    <n v="3"/>
    <x v="3"/>
    <x v="1"/>
    <n v="5"/>
    <n v="2"/>
    <n v="2"/>
    <n v="4"/>
    <n v="3"/>
  </r>
  <r>
    <n v="146"/>
    <d v="2022-04-30T15:13:42"/>
    <s v="15-20"/>
    <s v="נקבה"/>
    <s v="פעם ביום"/>
    <x v="1"/>
    <s v="פעם בחודש"/>
    <s v="אפליקציות פנימיות"/>
    <s v="בשבוע האחרון"/>
    <s v="להזמין אוכל לבית"/>
    <s v="כן"/>
    <n v="3"/>
    <n v="5"/>
    <x v="1"/>
    <x v="3"/>
    <n v="4"/>
    <n v="5"/>
    <n v="5"/>
    <n v="5"/>
    <n v="5"/>
  </r>
  <r>
    <n v="147"/>
    <d v="2022-04-30T15:38:49"/>
    <s v="15-20"/>
    <s v="נקבה"/>
    <s v="פעם בחודש"/>
    <x v="1"/>
    <s v="פעם בחודש"/>
    <s v="אפליקציות שירותי חוץ"/>
    <s v="בשבוע האחרון"/>
    <s v="ללכת למסעדה"/>
    <s v="כן"/>
    <n v="4"/>
    <n v="2"/>
    <x v="0"/>
    <x v="0"/>
    <n v="3"/>
    <n v="3"/>
    <n v="2"/>
    <n v="1"/>
    <n v="4"/>
  </r>
  <r>
    <n v="148"/>
    <d v="2022-04-30T15:48:25"/>
    <s v="15-20"/>
    <s v="נקבה"/>
    <s v="פעם בחודשיים"/>
    <x v="1"/>
    <s v="פעם בשבוע"/>
    <s v="אפליקציות שירותי חוץ"/>
    <s v="בחודש האחרון"/>
    <s v="ללכת למסעדה"/>
    <s v="כן"/>
    <n v="5"/>
    <n v="3"/>
    <x v="3"/>
    <x v="1"/>
    <n v="4"/>
    <n v="4"/>
    <n v="5"/>
    <n v="3"/>
    <n v="5"/>
  </r>
  <r>
    <n v="149"/>
    <d v="2022-04-30T16:07:46"/>
    <s v="21-30"/>
    <s v="נקבה"/>
    <s v="פעם בשבוע"/>
    <x v="1"/>
    <s v="פעם בשבוע"/>
    <s v="אפליקציות שירותי חוץ"/>
    <s v="בשבוע האחרון"/>
    <s v="להזמין אוכל לבית"/>
    <s v="כן"/>
    <n v="4"/>
    <n v="4"/>
    <x v="0"/>
    <x v="1"/>
    <n v="4"/>
    <n v="5"/>
    <n v="4"/>
    <n v="4"/>
    <n v="4"/>
  </r>
  <r>
    <n v="150"/>
    <d v="2022-04-30T16:19:48"/>
    <s v="21-30"/>
    <s v="זכר"/>
    <s v="פעם בחודש"/>
    <x v="4"/>
    <s v="פעם בחודש"/>
    <s v="אפליקציות שירותי חוץ"/>
    <s v="בשבוע האחרון"/>
    <s v="ללכת למסעדה"/>
    <s v="כן"/>
    <n v="4"/>
    <n v="3"/>
    <x v="3"/>
    <x v="0"/>
    <n v="4"/>
    <n v="1"/>
    <n v="4"/>
    <n v="4"/>
    <n v="5"/>
  </r>
  <r>
    <n v="151"/>
    <d v="2022-04-30T16:59:43"/>
    <s v="21-30"/>
    <s v="זכר"/>
    <s v="פעם בחודשיים"/>
    <x v="1"/>
    <s v="פעם בחודש"/>
    <s v="אפליקציות פנימיות"/>
    <s v="בשבוע האחרון"/>
    <s v="ללכת למסעדה"/>
    <s v="כן"/>
    <n v="2"/>
    <n v="4"/>
    <x v="1"/>
    <x v="4"/>
    <n v="5"/>
    <n v="5"/>
    <n v="5"/>
    <n v="4"/>
    <n v="3"/>
  </r>
  <r>
    <n v="152"/>
    <d v="2022-04-30T17:40:25"/>
    <s v="15-20"/>
    <s v="נקבה"/>
    <s v="פעם בחודש"/>
    <x v="1"/>
    <s v="פעמיים בשבוע"/>
    <s v="אפליקציות שירותי חוץ"/>
    <s v="בשבוע האחרון"/>
    <s v="להזמין אוכל לבית"/>
    <s v="כן"/>
    <n v="4"/>
    <n v="2"/>
    <x v="3"/>
    <x v="0"/>
    <n v="5"/>
    <n v="4"/>
    <n v="5"/>
    <n v="5"/>
    <n v="2"/>
  </r>
  <r>
    <n v="153"/>
    <d v="2022-04-30T18:03:22"/>
    <s v="15-20"/>
    <s v="נקבה"/>
    <s v="פעם ביום"/>
    <x v="9"/>
    <s v="פעם ביום"/>
    <s v="אפליקציות שירותי חוץ"/>
    <s v="בחודש האחרון"/>
    <s v="להזמין אוכל לבית"/>
    <s v="כן"/>
    <n v="5"/>
    <n v="3"/>
    <x v="3"/>
    <x v="0"/>
    <n v="5"/>
    <n v="5"/>
    <n v="3"/>
    <n v="3"/>
    <n v="5"/>
  </r>
  <r>
    <n v="154"/>
    <d v="2022-04-30T21:09:27"/>
    <s v="21-30"/>
    <s v="נקבה"/>
    <s v="פעם בשבוע"/>
    <x v="1"/>
    <s v="פעם בשבוע"/>
    <s v="אפליקציות שירותי חוץ"/>
    <s v="בשבוע האחרון"/>
    <s v="ללכת למסעדה"/>
    <s v="כן"/>
    <n v="3"/>
    <n v="4"/>
    <x v="1"/>
    <x v="0"/>
    <n v="3"/>
    <n v="3"/>
    <n v="4"/>
    <n v="3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x v="0"/>
  </r>
  <r>
    <x v="1"/>
    <x v="0"/>
  </r>
  <r>
    <x v="2"/>
    <x v="1"/>
  </r>
  <r>
    <x v="2"/>
    <x v="2"/>
  </r>
  <r>
    <x v="3"/>
    <x v="2"/>
  </r>
  <r>
    <x v="3"/>
    <x v="1"/>
  </r>
  <r>
    <x v="3"/>
    <x v="0"/>
  </r>
  <r>
    <x v="2"/>
    <x v="2"/>
  </r>
  <r>
    <x v="3"/>
    <x v="1"/>
  </r>
  <r>
    <x v="0"/>
    <x v="0"/>
  </r>
  <r>
    <x v="3"/>
    <x v="1"/>
  </r>
  <r>
    <x v="3"/>
    <x v="1"/>
  </r>
  <r>
    <x v="3"/>
    <x v="1"/>
  </r>
  <r>
    <x v="0"/>
    <x v="3"/>
  </r>
  <r>
    <x v="2"/>
    <x v="2"/>
  </r>
  <r>
    <x v="2"/>
    <x v="3"/>
  </r>
  <r>
    <x v="1"/>
    <x v="1"/>
  </r>
  <r>
    <x v="4"/>
    <x v="1"/>
  </r>
  <r>
    <x v="0"/>
    <x v="0"/>
  </r>
  <r>
    <x v="3"/>
    <x v="0"/>
  </r>
  <r>
    <x v="3"/>
    <x v="0"/>
  </r>
  <r>
    <x v="0"/>
    <x v="1"/>
  </r>
  <r>
    <x v="0"/>
    <x v="0"/>
  </r>
  <r>
    <x v="1"/>
    <x v="2"/>
  </r>
  <r>
    <x v="1"/>
    <x v="4"/>
  </r>
  <r>
    <x v="2"/>
    <x v="2"/>
  </r>
  <r>
    <x v="3"/>
    <x v="1"/>
  </r>
  <r>
    <x v="2"/>
    <x v="3"/>
  </r>
  <r>
    <x v="0"/>
    <x v="1"/>
  </r>
  <r>
    <x v="3"/>
    <x v="1"/>
  </r>
  <r>
    <x v="3"/>
    <x v="0"/>
  </r>
  <r>
    <x v="4"/>
    <x v="4"/>
  </r>
  <r>
    <x v="0"/>
    <x v="3"/>
  </r>
  <r>
    <x v="1"/>
    <x v="4"/>
  </r>
  <r>
    <x v="0"/>
    <x v="1"/>
  </r>
  <r>
    <x v="1"/>
    <x v="0"/>
  </r>
  <r>
    <x v="3"/>
    <x v="3"/>
  </r>
  <r>
    <x v="0"/>
    <x v="3"/>
  </r>
  <r>
    <x v="0"/>
    <x v="1"/>
  </r>
  <r>
    <x v="0"/>
    <x v="3"/>
  </r>
  <r>
    <x v="1"/>
    <x v="1"/>
  </r>
  <r>
    <x v="0"/>
    <x v="1"/>
  </r>
  <r>
    <x v="0"/>
    <x v="3"/>
  </r>
  <r>
    <x v="3"/>
    <x v="3"/>
  </r>
  <r>
    <x v="1"/>
    <x v="3"/>
  </r>
  <r>
    <x v="0"/>
    <x v="0"/>
  </r>
  <r>
    <x v="3"/>
    <x v="0"/>
  </r>
  <r>
    <x v="0"/>
    <x v="1"/>
  </r>
  <r>
    <x v="1"/>
    <x v="3"/>
  </r>
  <r>
    <x v="1"/>
    <x v="1"/>
  </r>
  <r>
    <x v="1"/>
    <x v="1"/>
  </r>
  <r>
    <x v="3"/>
    <x v="1"/>
  </r>
  <r>
    <x v="0"/>
    <x v="1"/>
  </r>
  <r>
    <x v="3"/>
    <x v="0"/>
  </r>
  <r>
    <x v="0"/>
    <x v="0"/>
  </r>
  <r>
    <x v="0"/>
    <x v="3"/>
  </r>
  <r>
    <x v="3"/>
    <x v="3"/>
  </r>
  <r>
    <x v="3"/>
    <x v="3"/>
  </r>
  <r>
    <x v="0"/>
    <x v="1"/>
  </r>
  <r>
    <x v="2"/>
    <x v="0"/>
  </r>
  <r>
    <x v="3"/>
    <x v="1"/>
  </r>
  <r>
    <x v="1"/>
    <x v="1"/>
  </r>
  <r>
    <x v="3"/>
    <x v="1"/>
  </r>
  <r>
    <x v="0"/>
    <x v="3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3"/>
    <x v="3"/>
  </r>
  <r>
    <x v="0"/>
    <x v="1"/>
  </r>
  <r>
    <x v="3"/>
    <x v="1"/>
  </r>
  <r>
    <x v="0"/>
    <x v="3"/>
  </r>
  <r>
    <x v="0"/>
    <x v="3"/>
  </r>
  <r>
    <x v="1"/>
    <x v="4"/>
  </r>
  <r>
    <x v="1"/>
    <x v="1"/>
  </r>
  <r>
    <x v="0"/>
    <x v="3"/>
  </r>
  <r>
    <x v="3"/>
    <x v="1"/>
  </r>
  <r>
    <x v="0"/>
    <x v="1"/>
  </r>
  <r>
    <x v="1"/>
    <x v="1"/>
  </r>
  <r>
    <x v="3"/>
    <x v="1"/>
  </r>
  <r>
    <x v="3"/>
    <x v="1"/>
  </r>
  <r>
    <x v="3"/>
    <x v="1"/>
  </r>
  <r>
    <x v="0"/>
    <x v="1"/>
  </r>
  <r>
    <x v="1"/>
    <x v="1"/>
  </r>
  <r>
    <x v="1"/>
    <x v="1"/>
  </r>
  <r>
    <x v="3"/>
    <x v="1"/>
  </r>
  <r>
    <x v="3"/>
    <x v="0"/>
  </r>
  <r>
    <x v="3"/>
    <x v="1"/>
  </r>
  <r>
    <x v="0"/>
    <x v="3"/>
  </r>
  <r>
    <x v="2"/>
    <x v="2"/>
  </r>
  <r>
    <x v="2"/>
    <x v="2"/>
  </r>
  <r>
    <x v="0"/>
    <x v="0"/>
  </r>
  <r>
    <x v="2"/>
    <x v="2"/>
  </r>
  <r>
    <x v="0"/>
    <x v="1"/>
  </r>
  <r>
    <x v="2"/>
    <x v="1"/>
  </r>
  <r>
    <x v="0"/>
    <x v="2"/>
  </r>
  <r>
    <x v="0"/>
    <x v="3"/>
  </r>
  <r>
    <x v="1"/>
    <x v="1"/>
  </r>
  <r>
    <x v="3"/>
    <x v="1"/>
  </r>
  <r>
    <x v="2"/>
    <x v="3"/>
  </r>
  <r>
    <x v="2"/>
    <x v="3"/>
  </r>
  <r>
    <x v="3"/>
    <x v="3"/>
  </r>
  <r>
    <x v="3"/>
    <x v="0"/>
  </r>
  <r>
    <x v="0"/>
    <x v="3"/>
  </r>
  <r>
    <x v="3"/>
    <x v="1"/>
  </r>
  <r>
    <x v="3"/>
    <x v="1"/>
  </r>
  <r>
    <x v="3"/>
    <x v="3"/>
  </r>
  <r>
    <x v="3"/>
    <x v="0"/>
  </r>
  <r>
    <x v="3"/>
    <x v="1"/>
  </r>
  <r>
    <x v="2"/>
    <x v="2"/>
  </r>
  <r>
    <x v="0"/>
    <x v="3"/>
  </r>
  <r>
    <x v="3"/>
    <x v="3"/>
  </r>
  <r>
    <x v="0"/>
    <x v="3"/>
  </r>
  <r>
    <x v="0"/>
    <x v="3"/>
  </r>
  <r>
    <x v="1"/>
    <x v="0"/>
  </r>
  <r>
    <x v="0"/>
    <x v="1"/>
  </r>
  <r>
    <x v="0"/>
    <x v="3"/>
  </r>
  <r>
    <x v="0"/>
    <x v="1"/>
  </r>
  <r>
    <x v="0"/>
    <x v="3"/>
  </r>
  <r>
    <x v="0"/>
    <x v="0"/>
  </r>
  <r>
    <x v="1"/>
    <x v="4"/>
  </r>
  <r>
    <x v="1"/>
    <x v="5"/>
  </r>
  <r>
    <x v="0"/>
    <x v="3"/>
  </r>
  <r>
    <x v="1"/>
    <x v="1"/>
  </r>
  <r>
    <x v="2"/>
    <x v="3"/>
  </r>
  <r>
    <x v="2"/>
    <x v="1"/>
  </r>
  <r>
    <x v="3"/>
    <x v="1"/>
  </r>
  <r>
    <x v="3"/>
    <x v="3"/>
  </r>
  <r>
    <x v="0"/>
    <x v="3"/>
  </r>
  <r>
    <x v="0"/>
    <x v="3"/>
  </r>
  <r>
    <x v="0"/>
    <x v="0"/>
  </r>
  <r>
    <x v="0"/>
    <x v="0"/>
  </r>
  <r>
    <x v="0"/>
    <x v="2"/>
  </r>
  <r>
    <x v="2"/>
    <x v="0"/>
  </r>
  <r>
    <x v="2"/>
    <x v="3"/>
  </r>
  <r>
    <x v="2"/>
    <x v="3"/>
  </r>
  <r>
    <x v="2"/>
    <x v="2"/>
  </r>
  <r>
    <x v="2"/>
    <x v="2"/>
  </r>
  <r>
    <x v="0"/>
    <x v="0"/>
  </r>
  <r>
    <x v="0"/>
    <x v="3"/>
  </r>
  <r>
    <x v="0"/>
    <x v="3"/>
  </r>
  <r>
    <x v="3"/>
    <x v="4"/>
  </r>
  <r>
    <x v="0"/>
    <x v="3"/>
  </r>
  <r>
    <x v="4"/>
    <x v="1"/>
  </r>
  <r>
    <x v="3"/>
    <x v="1"/>
  </r>
  <r>
    <x v="0"/>
    <x v="1"/>
  </r>
  <r>
    <x v="1"/>
    <x v="1"/>
  </r>
  <r>
    <x v="3"/>
    <x v="3"/>
  </r>
  <r>
    <x v="0"/>
    <x v="1"/>
  </r>
  <r>
    <x v="3"/>
    <x v="1"/>
  </r>
  <r>
    <x v="4"/>
    <x v="4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x v="0"/>
  </r>
  <r>
    <x v="0"/>
    <x v="1"/>
  </r>
  <r>
    <x v="0"/>
    <x v="2"/>
  </r>
  <r>
    <x v="0"/>
    <x v="3"/>
  </r>
  <r>
    <x v="0"/>
    <x v="2"/>
  </r>
  <r>
    <x v="0"/>
    <x v="3"/>
  </r>
  <r>
    <x v="1"/>
    <x v="2"/>
  </r>
  <r>
    <x v="0"/>
    <x v="3"/>
  </r>
  <r>
    <x v="1"/>
    <x v="1"/>
  </r>
  <r>
    <x v="0"/>
    <x v="0"/>
  </r>
  <r>
    <x v="0"/>
    <x v="2"/>
  </r>
  <r>
    <x v="1"/>
    <x v="2"/>
  </r>
  <r>
    <x v="1"/>
    <x v="2"/>
  </r>
  <r>
    <x v="0"/>
    <x v="2"/>
  </r>
  <r>
    <x v="0"/>
    <x v="3"/>
  </r>
  <r>
    <x v="0"/>
    <x v="2"/>
  </r>
  <r>
    <x v="0"/>
    <x v="1"/>
  </r>
  <r>
    <x v="1"/>
    <x v="1"/>
  </r>
  <r>
    <x v="0"/>
    <x v="0"/>
  </r>
  <r>
    <x v="0"/>
    <x v="2"/>
  </r>
  <r>
    <x v="0"/>
    <x v="2"/>
  </r>
  <r>
    <x v="0"/>
    <x v="1"/>
  </r>
  <r>
    <x v="0"/>
    <x v="3"/>
  </r>
  <r>
    <x v="0"/>
    <x v="0"/>
  </r>
  <r>
    <x v="1"/>
    <x v="1"/>
  </r>
  <r>
    <x v="0"/>
    <x v="0"/>
  </r>
  <r>
    <x v="0"/>
    <x v="3"/>
  </r>
  <r>
    <x v="0"/>
    <x v="2"/>
  </r>
  <r>
    <x v="0"/>
    <x v="1"/>
  </r>
  <r>
    <x v="1"/>
    <x v="0"/>
  </r>
  <r>
    <x v="0"/>
    <x v="2"/>
  </r>
  <r>
    <x v="1"/>
    <x v="4"/>
  </r>
  <r>
    <x v="0"/>
    <x v="2"/>
  </r>
  <r>
    <x v="1"/>
    <x v="1"/>
  </r>
  <r>
    <x v="0"/>
    <x v="2"/>
  </r>
  <r>
    <x v="1"/>
    <x v="1"/>
  </r>
  <r>
    <x v="0"/>
    <x v="0"/>
  </r>
  <r>
    <x v="1"/>
    <x v="2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2"/>
  </r>
  <r>
    <x v="0"/>
    <x v="0"/>
  </r>
  <r>
    <x v="1"/>
    <x v="2"/>
  </r>
  <r>
    <x v="1"/>
    <x v="1"/>
  </r>
  <r>
    <x v="1"/>
    <x v="2"/>
  </r>
  <r>
    <x v="0"/>
    <x v="1"/>
  </r>
  <r>
    <x v="1"/>
    <x v="2"/>
  </r>
  <r>
    <x v="0"/>
    <x v="2"/>
  </r>
  <r>
    <x v="0"/>
    <x v="0"/>
  </r>
  <r>
    <x v="1"/>
    <x v="0"/>
  </r>
  <r>
    <x v="0"/>
    <x v="2"/>
  </r>
  <r>
    <x v="0"/>
    <x v="0"/>
  </r>
  <r>
    <x v="0"/>
    <x v="0"/>
  </r>
  <r>
    <x v="1"/>
    <x v="0"/>
  </r>
  <r>
    <x v="1"/>
    <x v="0"/>
  </r>
  <r>
    <x v="0"/>
    <x v="1"/>
  </r>
  <r>
    <x v="0"/>
    <x v="1"/>
  </r>
  <r>
    <x v="0"/>
    <x v="0"/>
  </r>
  <r>
    <x v="0"/>
    <x v="2"/>
  </r>
  <r>
    <x v="0"/>
    <x v="0"/>
  </r>
  <r>
    <x v="0"/>
    <x v="1"/>
  </r>
  <r>
    <x v="0"/>
    <x v="1"/>
  </r>
  <r>
    <x v="1"/>
    <x v="1"/>
  </r>
  <r>
    <x v="1"/>
    <x v="2"/>
  </r>
  <r>
    <x v="0"/>
    <x v="0"/>
  </r>
  <r>
    <x v="1"/>
    <x v="2"/>
  </r>
  <r>
    <x v="1"/>
    <x v="2"/>
  </r>
  <r>
    <x v="1"/>
    <x v="0"/>
  </r>
  <r>
    <x v="0"/>
    <x v="1"/>
  </r>
  <r>
    <x v="0"/>
    <x v="2"/>
  </r>
  <r>
    <x v="0"/>
    <x v="2"/>
  </r>
  <r>
    <x v="1"/>
    <x v="0"/>
  </r>
  <r>
    <x v="0"/>
    <x v="2"/>
  </r>
  <r>
    <x v="0"/>
    <x v="2"/>
  </r>
  <r>
    <x v="0"/>
    <x v="1"/>
  </r>
  <r>
    <x v="0"/>
    <x v="1"/>
  </r>
  <r>
    <x v="1"/>
    <x v="2"/>
  </r>
  <r>
    <x v="1"/>
    <x v="2"/>
  </r>
  <r>
    <x v="1"/>
    <x v="1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3"/>
  </r>
  <r>
    <x v="0"/>
    <x v="0"/>
  </r>
  <r>
    <x v="0"/>
    <x v="3"/>
  </r>
  <r>
    <x v="0"/>
    <x v="2"/>
  </r>
  <r>
    <x v="0"/>
    <x v="3"/>
  </r>
  <r>
    <x v="0"/>
    <x v="0"/>
  </r>
  <r>
    <x v="0"/>
    <x v="2"/>
  </r>
  <r>
    <x v="0"/>
    <x v="1"/>
  </r>
  <r>
    <x v="1"/>
    <x v="4"/>
  </r>
  <r>
    <x v="0"/>
    <x v="2"/>
  </r>
  <r>
    <x v="0"/>
    <x v="0"/>
  </r>
  <r>
    <x v="0"/>
    <x v="2"/>
  </r>
  <r>
    <x v="0"/>
    <x v="0"/>
  </r>
  <r>
    <x v="1"/>
    <x v="2"/>
  </r>
  <r>
    <x v="0"/>
    <x v="4"/>
  </r>
  <r>
    <x v="0"/>
    <x v="2"/>
  </r>
  <r>
    <x v="1"/>
    <x v="2"/>
  </r>
  <r>
    <x v="0"/>
    <x v="0"/>
  </r>
  <r>
    <x v="0"/>
    <x v="0"/>
  </r>
  <r>
    <x v="0"/>
    <x v="3"/>
  </r>
  <r>
    <x v="0"/>
    <x v="3"/>
  </r>
  <r>
    <x v="0"/>
    <x v="0"/>
  </r>
  <r>
    <x v="0"/>
    <x v="0"/>
  </r>
  <r>
    <x v="0"/>
    <x v="2"/>
  </r>
  <r>
    <x v="0"/>
    <x v="1"/>
  </r>
  <r>
    <x v="1"/>
    <x v="1"/>
  </r>
  <r>
    <x v="0"/>
    <x v="1"/>
  </r>
  <r>
    <x v="0"/>
    <x v="2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2"/>
  </r>
  <r>
    <x v="0"/>
    <x v="2"/>
  </r>
  <r>
    <x v="1"/>
    <x v="2"/>
  </r>
  <r>
    <x v="0"/>
    <x v="2"/>
  </r>
  <r>
    <x v="0"/>
    <x v="2"/>
  </r>
  <r>
    <x v="0"/>
    <x v="1"/>
  </r>
  <r>
    <x v="0"/>
    <x v="0"/>
  </r>
  <r>
    <x v="0"/>
    <x v="0"/>
  </r>
  <r>
    <x v="1"/>
    <x v="1"/>
  </r>
  <r>
    <x v="0"/>
    <x v="0"/>
  </r>
  <r>
    <x v="0"/>
    <x v="2"/>
  </r>
  <r>
    <x v="0"/>
    <x v="0"/>
  </r>
  <r>
    <x v="0"/>
    <x v="1"/>
  </r>
  <r>
    <x v="1"/>
    <x v="0"/>
  </r>
  <r>
    <x v="1"/>
    <x v="2"/>
  </r>
  <r>
    <x v="0"/>
    <x v="2"/>
  </r>
  <r>
    <x v="0"/>
    <x v="0"/>
  </r>
  <r>
    <x v="0"/>
    <x v="1"/>
  </r>
  <r>
    <x v="0"/>
    <x v="2"/>
  </r>
  <r>
    <x v="1"/>
    <x v="2"/>
  </r>
  <r>
    <x v="0"/>
    <x v="2"/>
  </r>
  <r>
    <x v="0"/>
    <x v="1"/>
  </r>
  <r>
    <x v="1"/>
    <x v="1"/>
  </r>
  <r>
    <x v="0"/>
    <x v="2"/>
  </r>
  <r>
    <x v="0"/>
    <x v="2"/>
  </r>
  <r>
    <x v="1"/>
    <x v="4"/>
  </r>
  <r>
    <x v="1"/>
    <x v="4"/>
  </r>
  <r>
    <x v="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0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0"/>
    <x v="1"/>
  </r>
  <r>
    <x v="1"/>
    <x v="1"/>
  </r>
  <r>
    <x v="1"/>
    <x v="1"/>
  </r>
  <r>
    <x v="1"/>
    <x v="0"/>
  </r>
  <r>
    <x v="1"/>
    <x v="1"/>
  </r>
  <r>
    <x v="0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 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157E9-2606-4CDF-87DF-6F01CDA5155A}" name="PivotTable3" cacheId="0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>
  <location ref="A4:B5" firstHeaderRow="0" firstDataRow="1" firstDataCol="0"/>
  <pivotFields count="20">
    <pivotField showAll="0"/>
    <pivotField numFmtId="164" showAll="0"/>
    <pivotField showAll="0"/>
    <pivotField showAll="0"/>
    <pivotField showAll="0"/>
    <pivotField showAll="0">
      <items count="17">
        <item x="8"/>
        <item x="11"/>
        <item x="3"/>
        <item x="15"/>
        <item x="6"/>
        <item x="14"/>
        <item x="2"/>
        <item x="12"/>
        <item x="10"/>
        <item x="5"/>
        <item x="4"/>
        <item x="0"/>
        <item x="9"/>
        <item x="1"/>
        <item x="7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4"/>
        <item x="2"/>
        <item x="1"/>
        <item x="0"/>
        <item x="3"/>
        <item t="default"/>
      </items>
    </pivotField>
    <pivotField dataFiel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סכום של 12. רוב האנשים שאני מכיר/ה מעדיפים אפליקציות שירות חוץ (כמו וולט, תן ביס...) מאשר אפליקציות פנימיות (כמו מקדונלדס, דומינוס פיצה...)" fld="13" baseField="0" baseItem="0"/>
    <dataField name="סכום של 13. רוב האנשים שאני מכיר/ה מעדיפים אפליקציות פנימיות (כמו מקדונלדס, דומינוס פיצה...) מאשר אפליקציות שירות חוץ (כמו וולט, תן ביס...)" fld="14" baseField="0" baseItem="0"/>
  </dataField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6D852-27D3-4234-8DD0-070E65C44621}" name="PivotTable15" cacheId="1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">
  <location ref="J84:L101" firstHeaderRow="1" firstDataRow="1" firstDataCol="0"/>
  <pivotFields count="2">
    <pivotField showAll="0">
      <items count="7">
        <item x="2"/>
        <item m="1" x="5"/>
        <item x="3"/>
        <item x="0"/>
        <item x="4"/>
        <item x="1"/>
        <item t="default"/>
      </items>
    </pivotField>
    <pivotField showAll="0">
      <items count="7">
        <item x="2"/>
        <item x="3"/>
        <item x="0"/>
        <item x="4"/>
        <item x="1"/>
        <item x="5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F48EC-6760-46F8-AAF2-A41EDEB9FF13}" name="PivotTable8" cacheId="1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>
  <location ref="H3:N11" firstHeaderRow="1" firstDataRow="2" firstDataCol="1"/>
  <pivotFields count="2">
    <pivotField name="התדירות לפני הקורונה" axis="axisCol" showAll="0">
      <items count="7">
        <item x="2"/>
        <item m="1" x="5"/>
        <item x="3"/>
        <item x="0"/>
        <item x="4"/>
        <item x="1"/>
        <item t="default"/>
      </items>
    </pivotField>
    <pivotField name="התדירות בתקופת הקורונה" axis="axisRow" dataField="1" showAll="0">
      <items count="7">
        <item x="2"/>
        <item x="3"/>
        <item x="0"/>
        <item x="4"/>
        <item x="1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2"/>
    </i>
    <i>
      <x v="3"/>
    </i>
    <i>
      <x v="4"/>
    </i>
    <i>
      <x v="5"/>
    </i>
    <i t="grand">
      <x/>
    </i>
  </colItems>
  <dataFields count="1">
    <dataField name="ספירה של התדירות בתקופת הקורונה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5FDEA-9B05-4E4B-A5CE-8FF408F455C4}" name="PivotTable10" cacheId="2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>
  <location ref="F3:L7" firstHeaderRow="1" firstDataRow="2" firstDataCol="1"/>
  <pivotFields count="2">
    <pivotField axis="axisRow" dataField="1" showAll="0">
      <items count="3">
        <item x="1"/>
        <item x="0"/>
        <item t="default"/>
      </items>
    </pivotField>
    <pivotField axis="axisCol" showAll="0">
      <items count="16">
        <item m="1" x="12"/>
        <item x="3"/>
        <item m="1" x="5"/>
        <item m="1" x="8"/>
        <item m="1" x="7"/>
        <item m="1" x="9"/>
        <item m="1" x="11"/>
        <item m="1" x="10"/>
        <item x="2"/>
        <item x="0"/>
        <item x="4"/>
        <item x="1"/>
        <item m="1" x="13"/>
        <item m="1" x="6"/>
        <item m="1" x="1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6">
    <i>
      <x v="1"/>
    </i>
    <i>
      <x v="8"/>
    </i>
    <i>
      <x v="9"/>
    </i>
    <i>
      <x v="10"/>
    </i>
    <i>
      <x v="11"/>
    </i>
    <i t="grand">
      <x/>
    </i>
  </colItems>
  <dataFields count="1">
    <dataField name="ספירה של מסעדה או להזמין אוכל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DAA0E-2750-4BFE-9F0E-9EF4CBC65CE8}" name="PivotTable11" cacheId="3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>
  <location ref="H2:K6" firstHeaderRow="1" firstDataRow="2" firstDataCol="1"/>
  <pivotFields count="2">
    <pivotField axis="axisRow" showAll="0">
      <items count="3"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ספירה של 9. האם הייתם ממליצים לחברים להשתמש באפליקציות הזמנת מזון ממסעדות?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82C3B5-BDD7-41EE-8245-8E1B3C242B27}" name="טבלה2" displayName="טבלה2" ref="A1:R155" totalsRowShown="0" headerRowDxfId="28" dataDxfId="27">
  <autoFilter ref="A1:R155" xr:uid="{2D82C3B5-BDD7-41EE-8245-8E1B3C242B27}"/>
  <tableColumns count="18">
    <tableColumn id="1" xr3:uid="{1C5E1FC4-9240-4F28-B399-F04878C34BC0}" name="מספר מזהה"/>
    <tableColumn id="2" xr3:uid="{DDB00E95-A37D-4897-BF4B-48CC314AA551}" name="חותמת זמן" dataDxfId="26"/>
    <tableColumn id="3" xr3:uid="{CA5F0D77-86D2-49FA-9BE4-B26BD7220582}" name="1.  גיל" dataDxfId="25"/>
    <tableColumn id="4" xr3:uid="{17A464B7-4E49-4780-B282-868A0A115987}" name="2. מגדר" dataDxfId="24"/>
    <tableColumn id="5" xr3:uid="{1E7E6AFB-B282-4765-8AD8-7518C1FA3442}" name="3. מה הייתה תדירות ההזמנות שלכם מאפליקציות הזמנת מזון ממסעדות לפני תקופת הקורונה?" dataDxfId="23"/>
    <tableColumn id="6" xr3:uid="{49E92082-9918-49FF-AA91-136E02B1A701}" name="4. מה היא תדירות ההזמנות שלכם מאפליקציות הזמנת מזון ממסעדות בתקופת הקורונה?" dataDxfId="22"/>
    <tableColumn id="7" xr3:uid="{BD0F420B-37F6-4E18-8520-4A3219A3732B}" name="5. לפי דעתכם, מה תהיה תדירות ההזמנות שלכם מאפליקציות הזמנת מזון ממסעדות אחרי סיום תקופת הקורונה" dataDxfId="21"/>
    <tableColumn id="8" xr3:uid="{0646C070-5BCD-42DE-9853-FC033C53D9D5}" name="6. האם הייתם מעדיפים לבצע הזמנה מאפליקציות שירותי חוץ (כמו וולט, תן ביס...) או מאפליקציות פנימיות ששייכות למסעדה עצמה (כמו מקדונלדס, דומינוס פיצה...)?" dataDxfId="20"/>
    <tableColumn id="10" xr3:uid="{2A8A2D56-93C1-43BA-A459-A61B81379823}" name="7. מה אתם מעדיפים יותר, ללכת למסעדה או להזמין אוכל לבית מאפליקציות הזמנת מזון ממסעדות?" dataDxfId="19"/>
    <tableColumn id="11" xr3:uid="{0ACA4612-EA70-4030-9319-30AA867D6195}" name="8. האם הייתם ממליצים לחברים להשתמש באפליקציות הזמנת מזון ממסעדות?" dataDxfId="18"/>
    <tableColumn id="12" xr3:uid="{2CD58C1E-31BF-4F95-8E93-2112423E33B2}" name="9. מידת שביעות הרצון שלכם מאפליקציות שירותי חוץ (כמו וולט, תן ביס...) ?" dataDxfId="17"/>
    <tableColumn id="13" xr3:uid="{9D8EA6CC-5C72-4C0A-A8AD-E3301ADBD751}" name="10. מידת שביעות הרצון שלכם מאפליקציות פנימיות (ששייכות למסעדה עצמה כמו מקדונלדס, דומינוס פיצה...) ?" dataDxfId="16"/>
    <tableColumn id="14" xr3:uid="{B1DD8FDA-B5FB-4746-A05C-DD53F4FAEF2A}" name="11. רוב האנשים שאני מכיר/ה מעדיפים אפליקציות שירות חוץ (כמו וולט, תן ביס...) מאשר אפליקציות פנימיות (כמו מקדונלדס, דומינוס פיצה...)" dataDxfId="15"/>
    <tableColumn id="15" xr3:uid="{6621E24C-83C9-4393-AA53-187F3019BE52}" name="12. רוב האנשים שאני מכיר/ה מעדיפים אפליקציות פנימיות (כמו מקדונלדס, דומינוס פיצה...) מאשר אפליקציות שירות חוץ (כמו וולט, תן ביס...)" dataDxfId="14"/>
    <tableColumn id="16" xr3:uid="{B7DE9B1D-197B-4655-89A0-0FE4A3D6D366}" name="13. תקופת הקורונה גרמה לי להזמין יותר משלוחים ממסעדות באמצעות אפליקציות מלפני הקורונה" dataDxfId="13"/>
    <tableColumn id="17" xr3:uid="{FBA10700-D4D8-4033-9751-0987EAB019E3}" name="14. בתקופת הקורונה שינינו הרגלים ובמקום להגיע למסעדה פיזית, מזמינים יותר משלוח ממסעדות באמצעות אפליקציות" dataDxfId="12"/>
    <tableColumn id="18" xr3:uid="{76E3B625-1D92-4B9E-885A-98D903F3F1CD}" name="15. אני מרוצה מהשימוש באפליקציות הזמנת מזון ממסעדות" dataDxfId="11"/>
    <tableColumn id="19" xr3:uid="{A4750525-BC24-49F8-BDC1-EFE0C69B4558}" name="16. אני אמשיך להשתמש באפליקציות הזמנת מזון ממסעדות גם אחרי תקופת הקורונה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45F9CD-266D-4380-BF90-0FA56A3E5701}" name="טבלה4" displayName="טבלה4" ref="A1:E155" totalsRowShown="0">
  <autoFilter ref="A1:E155" xr:uid="{EF45F9CD-266D-4380-BF90-0FA56A3E5701}"/>
  <tableColumns count="5">
    <tableColumn id="1" xr3:uid="{ED10A2EE-2C43-4E69-B961-344B3279651D}" name="חזרה"/>
    <tableColumn id="2" xr3:uid="{BE018D88-C4A9-449F-9A1C-3B21507D87D2}" name="10. מידת שביעות הרצון שלכם מאפליקציות פנימיות (ששייכות למסעדה עצמה כמו מקדונלדס, דומינוס פיצה...) ?"/>
    <tableColumn id="3" xr3:uid="{87DD94F8-69E5-46C4-9E95-90B2F35D3466}" name="12. רוב האנשים שאני מכיר/ה מעדיפים אפליקציות פנימיות (כמו מקדונלדס, דומינוס פיצה...) מאשר אפליקציות שירות חוץ (כמו וולט, תן ביס...)"/>
    <tableColumn id="4" xr3:uid="{AD788639-B418-4DF2-A4C8-187ADBF2E399}" name="דירוג" dataDxfId="9">
      <calculatedColumnFormula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calculatedColumnFormula>
    </tableColumn>
    <tableColumn id="5" xr3:uid="{70A63E05-859C-42F7-9D70-D7EBA2585957}" name="דירוג2" dataDxfId="8">
      <calculatedColumnFormula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9A0666-1A0E-4979-9BDB-5564EA4E2308}" name="טבלה3" displayName="טבלה3" ref="B1:F155" totalsRowShown="0">
  <autoFilter ref="B1:F155" xr:uid="{C99A0666-1A0E-4979-9BDB-5564EA4E2308}"/>
  <tableColumns count="5">
    <tableColumn id="1" xr3:uid="{CB032FC2-C50F-4049-B6CD-F6D6296A7347}" name="חזרה"/>
    <tableColumn id="2" xr3:uid="{BD00BAFA-72CE-4F13-A42F-A2287DE62D1F}" name="11. רוב האנשים שאני מכיר/ה מעדיפים אפליקציות שירות חוץ (כמו וולט, תן ביס...) מאשר אפליקציות פנימיות (כמו מקדונלדס, דומינוס פיצה...)" dataDxfId="7"/>
    <tableColumn id="3" xr3:uid="{15F9DA59-CDD1-4B3A-9C56-0C12D7592E3E}" name="9. מידת שביעות הרצון שלכם מאפליקציות שירותי חוץ (כמו וולט, תן ביס...) ?"/>
    <tableColumn id="4" xr3:uid="{39D9EE23-5A2A-49F5-85A1-A0D2BB9D80B1}" name="דירוג" dataDxfId="6">
      <calculatedColumnFormula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calculatedColumnFormula>
    </tableColumn>
    <tableColumn id="5" xr3:uid="{4F81EB5F-1953-492B-8407-AA3EB29849CE}" name="דירוג2" dataDxfId="5">
      <calculatedColumnFormula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BC4D1D-018B-46B7-A6B9-A7BEF99007E4}" name="טבלה5" displayName="טבלה5" ref="A1:E155" totalsRowShown="0">
  <autoFilter ref="A1:E155" xr:uid="{CEBC4D1D-018B-46B7-A6B9-A7BEF99007E4}"/>
  <tableColumns count="5">
    <tableColumn id="1" xr3:uid="{BA9B3B9B-5885-46FE-ACDB-EF2F4C2FC55F}" name="עמודה1"/>
    <tableColumn id="6" xr3:uid="{CF058D0F-6DDD-4440-9DA3-7CFFEECE8B27}" name="13. תקופת הקורונה גרמה לי להזמין יותר משלוחים ממסעדות באמצעות אפליקציות מלפני הקורונה"/>
    <tableColumn id="2" xr3:uid="{81DF2090-3D1B-4128-9C0F-D9633FD82236}" name="16. אני אמשיך להשתמש באפליקציות הזמנת מזון ממסעדות גם אחרי תקופת הקורונה"/>
    <tableColumn id="7" xr3:uid="{BAD9A89F-1143-43FB-B82C-5089A85D365A}" name="דירוג" dataDxfId="4">
      <calculatedColumnFormula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calculatedColumnFormula>
    </tableColumn>
    <tableColumn id="8" xr3:uid="{F4C7FFF7-F161-43E9-864A-CEA501ADC8BF}" name="דירוג2" dataDxfId="3">
      <calculatedColumnFormula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4D5E995-FCFC-491D-A696-BAFBAC60BAFD}" name="טבלה8" displayName="טבלה8" ref="A1:B155" totalsRowShown="0">
  <autoFilter ref="A1:B155" xr:uid="{64D5E995-FCFC-491D-A696-BAFBAC60BAFD}"/>
  <tableColumns count="2">
    <tableColumn id="1" xr3:uid="{926D9B20-1443-48B7-9679-45CE74D172DD}" name="3. התדירות לפני הקורונה"/>
    <tableColumn id="2" xr3:uid="{641228F1-89B5-422D-B152-DB99CFA16F04}" name="4. התדירות בתקופת הקורונה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8C8C448-5722-47A9-805D-1D7B9F3EB447}" name="טבלה16" displayName="טבלה16" ref="H43:I50" totalsRowShown="0">
  <autoFilter ref="H43:I50" xr:uid="{08C8C448-5722-47A9-805D-1D7B9F3EB447}"/>
  <tableColumns count="2">
    <tableColumn id="1" xr3:uid="{EC685A17-73B1-4872-B77E-1E3920DB97D6}" name="עמודה1"/>
    <tableColumn id="2" xr3:uid="{14835A7F-A317-4B4B-AB99-1C0B8CAE05D7}" name="עמודה2" dataDxfId="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7D3A5E2-614D-44DC-A249-B92EA9D5E1EF}" name="טבלה14" displayName="טבלה14" ref="A1:B155" totalsRowShown="0">
  <autoFilter ref="A1:B155" xr:uid="{47D3A5E2-614D-44DC-A249-B92EA9D5E1EF}"/>
  <tableColumns count="2">
    <tableColumn id="1" xr3:uid="{8C352F7B-D5D2-4C51-B096-D251A159CC1E}" name="7. מסעדה או להזמין אוכל"/>
    <tableColumn id="2" xr3:uid="{F76B5EC8-CEC3-4666-85E9-5ED2F296AFAE}" name="5. תדירות אחרי הקורונה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3D2921F-9186-4A51-B260-78B08FC6E3EC}" name="טבלה17" displayName="טבלה17" ref="A1:D155" totalsRowShown="0">
  <autoFilter ref="A1:D155" xr:uid="{D3D2921F-9186-4A51-B260-78B08FC6E3EC}"/>
  <tableColumns count="4">
    <tableColumn id="1" xr3:uid="{AB5ACB41-0B24-471C-9E7B-E199FDBC1538}" name="14. בתקופת הקורונה שינינו הרגלים ובמקום להגיע למסעדה פיזית, מזמינים יותר משלוח ממסעדות באמצעות אפליקציות"/>
    <tableColumn id="2" xr3:uid="{0FE6913F-23D7-4C41-89A7-BD8EAC928A82}" name="15. אני מרוצה מהשימוש באפליקציות הזמנת מזון ממסעדות"/>
    <tableColumn id="3" xr3:uid="{759ABB30-CDC9-4D42-9F0B-A22A4293DE6D}" name="דירוג" dataDxfId="1">
      <calculatedColumnFormula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calculatedColumnFormula>
    </tableColumn>
    <tableColumn id="4" xr3:uid="{DF03B804-41DA-409E-8D9C-1FF816582236}" name="דירוג2" dataDxfId="0">
      <calculatedColumnFormula>_xlfn.RANK.AVG(טבלה17[[#This Row],[15. אני מרוצה מהשימוש באפליקציות הזמנת מזון ממסעדות]],טבלה17[15. אני מרוצה מהשימוש באפליקציות הזמנת מזון ממסעדות],1)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 /><Relationship Id="rId1" Type="http://schemas.openxmlformats.org/officeDocument/2006/relationships/printerSettings" Target="../printerSettings/printerSettings2.bin" 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 /><Relationship Id="rId2" Type="http://schemas.openxmlformats.org/officeDocument/2006/relationships/pivotTable" Target="../pivotTables/pivotTable3.xml" /><Relationship Id="rId1" Type="http://schemas.openxmlformats.org/officeDocument/2006/relationships/pivotTable" Target="../pivotTables/pivotTable2.xml" /><Relationship Id="rId4" Type="http://schemas.openxmlformats.org/officeDocument/2006/relationships/table" Target="../tables/table6.xml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 /><Relationship Id="rId1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273B-E4CF-46FE-919D-827BBC3ACE54}">
  <dimension ref="A1"/>
  <sheetViews>
    <sheetView rightToLeft="1" workbookViewId="0">
      <selection activeCell="I19" sqref="I19"/>
    </sheetView>
  </sheetViews>
  <sheetFormatPr defaultRowHeight="12.75" x14ac:dyDescent="0.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2C37-D300-47B1-AF58-F5732CA0FF16}">
  <dimension ref="A1:K155"/>
  <sheetViews>
    <sheetView rightToLeft="1" workbookViewId="0">
      <selection activeCell="H19" sqref="H19"/>
    </sheetView>
  </sheetViews>
  <sheetFormatPr defaultRowHeight="12.75" x14ac:dyDescent="0.15"/>
  <cols>
    <col min="1" max="1" width="24.40625" customWidth="1"/>
    <col min="8" max="8" width="71.60546875" bestFit="1" customWidth="1"/>
    <col min="9" max="9" width="13.6171875" bestFit="1" customWidth="1"/>
    <col min="10" max="10" width="8.8984375" customWidth="1"/>
    <col min="11" max="11" width="8.359375" bestFit="1" customWidth="1"/>
  </cols>
  <sheetData>
    <row r="1" spans="1:11" x14ac:dyDescent="0.15">
      <c r="A1" t="s">
        <v>6</v>
      </c>
      <c r="B1" t="s">
        <v>82</v>
      </c>
    </row>
    <row r="2" spans="1:11" x14ac:dyDescent="0.15">
      <c r="A2" t="s">
        <v>10</v>
      </c>
      <c r="B2" t="s">
        <v>12</v>
      </c>
      <c r="H2" s="15" t="s">
        <v>79</v>
      </c>
      <c r="I2" s="15" t="s">
        <v>57</v>
      </c>
    </row>
    <row r="3" spans="1:11" x14ac:dyDescent="0.15">
      <c r="A3" t="s">
        <v>10</v>
      </c>
      <c r="B3" t="s">
        <v>12</v>
      </c>
      <c r="H3" s="15" t="s">
        <v>55</v>
      </c>
      <c r="I3" t="s">
        <v>12</v>
      </c>
      <c r="J3" t="s">
        <v>23</v>
      </c>
      <c r="K3" t="s">
        <v>56</v>
      </c>
    </row>
    <row r="4" spans="1:11" x14ac:dyDescent="0.15">
      <c r="A4" t="s">
        <v>10</v>
      </c>
      <c r="B4" t="s">
        <v>12</v>
      </c>
      <c r="H4" s="16" t="s">
        <v>22</v>
      </c>
      <c r="I4" s="17">
        <v>68</v>
      </c>
      <c r="J4" s="17">
        <v>25</v>
      </c>
      <c r="K4" s="17">
        <v>93</v>
      </c>
    </row>
    <row r="5" spans="1:11" x14ac:dyDescent="0.15">
      <c r="A5" t="s">
        <v>10</v>
      </c>
      <c r="B5" t="s">
        <v>12</v>
      </c>
      <c r="H5" s="16" t="s">
        <v>10</v>
      </c>
      <c r="I5" s="17">
        <v>57</v>
      </c>
      <c r="J5" s="17">
        <v>4</v>
      </c>
      <c r="K5" s="17">
        <v>61</v>
      </c>
    </row>
    <row r="6" spans="1:11" x14ac:dyDescent="0.15">
      <c r="A6" t="s">
        <v>22</v>
      </c>
      <c r="B6" t="s">
        <v>23</v>
      </c>
      <c r="H6" s="16" t="s">
        <v>56</v>
      </c>
      <c r="I6" s="17">
        <v>125</v>
      </c>
      <c r="J6" s="17">
        <v>29</v>
      </c>
      <c r="K6" s="17">
        <v>154</v>
      </c>
    </row>
    <row r="7" spans="1:11" x14ac:dyDescent="0.15">
      <c r="A7" t="s">
        <v>10</v>
      </c>
      <c r="B7" t="s">
        <v>12</v>
      </c>
    </row>
    <row r="8" spans="1:11" x14ac:dyDescent="0.15">
      <c r="A8" t="s">
        <v>22</v>
      </c>
      <c r="B8" t="s">
        <v>12</v>
      </c>
    </row>
    <row r="9" spans="1:11" x14ac:dyDescent="0.15">
      <c r="A9" t="s">
        <v>10</v>
      </c>
      <c r="B9" t="s">
        <v>12</v>
      </c>
      <c r="H9" s="16" t="s">
        <v>71</v>
      </c>
    </row>
    <row r="10" spans="1:11" x14ac:dyDescent="0.15">
      <c r="A10" t="s">
        <v>22</v>
      </c>
      <c r="B10" t="s">
        <v>12</v>
      </c>
      <c r="H10" t="s">
        <v>79</v>
      </c>
      <c r="I10" t="s">
        <v>57</v>
      </c>
    </row>
    <row r="11" spans="1:11" x14ac:dyDescent="0.15">
      <c r="A11" t="s">
        <v>10</v>
      </c>
      <c r="B11" t="s">
        <v>12</v>
      </c>
      <c r="H11" t="s">
        <v>55</v>
      </c>
      <c r="I11" t="s">
        <v>12</v>
      </c>
      <c r="J11" t="s">
        <v>23</v>
      </c>
      <c r="K11" t="s">
        <v>56</v>
      </c>
    </row>
    <row r="12" spans="1:11" x14ac:dyDescent="0.15">
      <c r="A12" t="s">
        <v>10</v>
      </c>
      <c r="B12" t="s">
        <v>12</v>
      </c>
      <c r="H12" t="s">
        <v>22</v>
      </c>
      <c r="I12">
        <v>68</v>
      </c>
      <c r="J12">
        <v>25</v>
      </c>
      <c r="K12">
        <v>93</v>
      </c>
    </row>
    <row r="13" spans="1:11" x14ac:dyDescent="0.15">
      <c r="A13" t="s">
        <v>22</v>
      </c>
      <c r="B13" t="s">
        <v>12</v>
      </c>
      <c r="H13" t="s">
        <v>10</v>
      </c>
      <c r="I13">
        <v>57</v>
      </c>
      <c r="J13">
        <v>4</v>
      </c>
      <c r="K13">
        <v>61</v>
      </c>
    </row>
    <row r="14" spans="1:11" x14ac:dyDescent="0.15">
      <c r="A14" t="s">
        <v>22</v>
      </c>
      <c r="B14" t="s">
        <v>12</v>
      </c>
      <c r="H14" t="s">
        <v>56</v>
      </c>
      <c r="I14">
        <v>125</v>
      </c>
      <c r="J14">
        <v>29</v>
      </c>
      <c r="K14">
        <v>154</v>
      </c>
    </row>
    <row r="15" spans="1:11" x14ac:dyDescent="0.15">
      <c r="A15" t="s">
        <v>22</v>
      </c>
      <c r="B15" t="s">
        <v>23</v>
      </c>
    </row>
    <row r="16" spans="1:11" x14ac:dyDescent="0.15">
      <c r="A16" t="s">
        <v>22</v>
      </c>
      <c r="B16" t="s">
        <v>23</v>
      </c>
    </row>
    <row r="17" spans="1:11" x14ac:dyDescent="0.15">
      <c r="A17" t="s">
        <v>22</v>
      </c>
      <c r="B17" t="s">
        <v>12</v>
      </c>
    </row>
    <row r="18" spans="1:11" x14ac:dyDescent="0.15">
      <c r="A18" t="s">
        <v>22</v>
      </c>
      <c r="B18" t="s">
        <v>12</v>
      </c>
    </row>
    <row r="19" spans="1:11" x14ac:dyDescent="0.15">
      <c r="A19" t="s">
        <v>22</v>
      </c>
      <c r="B19" t="s">
        <v>12</v>
      </c>
      <c r="H19" t="s">
        <v>72</v>
      </c>
    </row>
    <row r="20" spans="1:11" x14ac:dyDescent="0.15">
      <c r="A20" t="s">
        <v>10</v>
      </c>
      <c r="B20" t="s">
        <v>12</v>
      </c>
      <c r="H20" s="21" t="s">
        <v>79</v>
      </c>
      <c r="I20" t="s">
        <v>57</v>
      </c>
    </row>
    <row r="21" spans="1:11" x14ac:dyDescent="0.15">
      <c r="A21" t="s">
        <v>22</v>
      </c>
      <c r="B21" t="s">
        <v>12</v>
      </c>
      <c r="H21" t="s">
        <v>55</v>
      </c>
      <c r="I21" t="s">
        <v>12</v>
      </c>
      <c r="J21" t="s">
        <v>23</v>
      </c>
      <c r="K21" t="s">
        <v>56</v>
      </c>
    </row>
    <row r="22" spans="1:11" x14ac:dyDescent="0.15">
      <c r="A22" t="s">
        <v>22</v>
      </c>
      <c r="B22" t="s">
        <v>12</v>
      </c>
      <c r="H22" t="s">
        <v>22</v>
      </c>
      <c r="I22">
        <f>$K22*I$24/$K$24</f>
        <v>75.487012987012989</v>
      </c>
      <c r="J22">
        <f>$K22*J$24/$K$24</f>
        <v>17.512987012987011</v>
      </c>
      <c r="K22">
        <v>93</v>
      </c>
    </row>
    <row r="23" spans="1:11" x14ac:dyDescent="0.15">
      <c r="A23" t="s">
        <v>22</v>
      </c>
      <c r="B23" t="s">
        <v>12</v>
      </c>
      <c r="H23" t="s">
        <v>10</v>
      </c>
      <c r="I23">
        <f>$K23*I$24/$K$24</f>
        <v>49.512987012987011</v>
      </c>
      <c r="J23">
        <f>$K23*J$24/$K$24</f>
        <v>11.487012987012987</v>
      </c>
      <c r="K23">
        <v>61</v>
      </c>
    </row>
    <row r="24" spans="1:11" x14ac:dyDescent="0.15">
      <c r="A24" t="s">
        <v>22</v>
      </c>
      <c r="B24" t="s">
        <v>23</v>
      </c>
      <c r="H24" t="s">
        <v>56</v>
      </c>
      <c r="I24">
        <v>125</v>
      </c>
      <c r="J24">
        <v>29</v>
      </c>
      <c r="K24">
        <v>154</v>
      </c>
    </row>
    <row r="25" spans="1:11" x14ac:dyDescent="0.15">
      <c r="A25" t="s">
        <v>22</v>
      </c>
      <c r="B25" t="s">
        <v>23</v>
      </c>
    </row>
    <row r="26" spans="1:11" x14ac:dyDescent="0.15">
      <c r="A26" t="s">
        <v>10</v>
      </c>
      <c r="B26" t="s">
        <v>12</v>
      </c>
    </row>
    <row r="27" spans="1:11" x14ac:dyDescent="0.15">
      <c r="A27" t="s">
        <v>22</v>
      </c>
      <c r="B27" t="s">
        <v>23</v>
      </c>
    </row>
    <row r="28" spans="1:11" x14ac:dyDescent="0.15">
      <c r="A28" t="s">
        <v>22</v>
      </c>
      <c r="B28" t="s">
        <v>12</v>
      </c>
    </row>
    <row r="29" spans="1:11" x14ac:dyDescent="0.15">
      <c r="A29" t="s">
        <v>22</v>
      </c>
      <c r="B29" t="s">
        <v>12</v>
      </c>
      <c r="H29">
        <f>K24</f>
        <v>154</v>
      </c>
      <c r="I29" s="21" t="s">
        <v>67</v>
      </c>
    </row>
    <row r="30" spans="1:11" x14ac:dyDescent="0.15">
      <c r="A30" t="s">
        <v>10</v>
      </c>
      <c r="B30" t="s">
        <v>12</v>
      </c>
      <c r="H30">
        <f>COUNTA(H22:H23)</f>
        <v>2</v>
      </c>
      <c r="I30" s="21" t="s">
        <v>73</v>
      </c>
    </row>
    <row r="31" spans="1:11" x14ac:dyDescent="0.15">
      <c r="A31" t="s">
        <v>22</v>
      </c>
      <c r="B31" t="s">
        <v>12</v>
      </c>
      <c r="H31">
        <f>COUNTA(I21:J21)</f>
        <v>2</v>
      </c>
      <c r="I31" s="21" t="s">
        <v>74</v>
      </c>
    </row>
    <row r="32" spans="1:11" x14ac:dyDescent="0.15">
      <c r="A32" t="s">
        <v>10</v>
      </c>
      <c r="B32" t="s">
        <v>12</v>
      </c>
      <c r="H32">
        <f>MIN(H30:H31)</f>
        <v>2</v>
      </c>
      <c r="I32" s="21" t="s">
        <v>75</v>
      </c>
    </row>
    <row r="33" spans="1:9" x14ac:dyDescent="0.15">
      <c r="A33" t="s">
        <v>10</v>
      </c>
      <c r="B33" t="s">
        <v>12</v>
      </c>
      <c r="H33">
        <f>(H30-1)*(H31-1)</f>
        <v>1</v>
      </c>
      <c r="I33" s="21" t="s">
        <v>68</v>
      </c>
    </row>
    <row r="34" spans="1:9" x14ac:dyDescent="0.15">
      <c r="A34" t="s">
        <v>10</v>
      </c>
      <c r="B34" t="s">
        <v>12</v>
      </c>
      <c r="H34">
        <f>_xlfn.CHISQ.INV.RT(H36,H33)</f>
        <v>9.9553960259426724</v>
      </c>
      <c r="I34" s="21" t="s">
        <v>76</v>
      </c>
    </row>
    <row r="35" spans="1:9" x14ac:dyDescent="0.15">
      <c r="A35" t="s">
        <v>10</v>
      </c>
      <c r="B35" t="s">
        <v>12</v>
      </c>
      <c r="H35">
        <f>SQRT(H34/(H29*H32))</f>
        <v>0.17978518951777908</v>
      </c>
      <c r="I35" s="21" t="s">
        <v>77</v>
      </c>
    </row>
    <row r="36" spans="1:9" x14ac:dyDescent="0.15">
      <c r="A36" t="s">
        <v>22</v>
      </c>
      <c r="B36" t="s">
        <v>12</v>
      </c>
      <c r="H36">
        <f>_xlfn.CHISQ.TEST(I12:J13,I22:J23)</f>
        <v>1.6037862308811422E-3</v>
      </c>
      <c r="I36" s="21" t="s">
        <v>69</v>
      </c>
    </row>
    <row r="37" spans="1:9" x14ac:dyDescent="0.15">
      <c r="A37" t="s">
        <v>22</v>
      </c>
      <c r="B37" t="s">
        <v>12</v>
      </c>
    </row>
    <row r="38" spans="1:9" x14ac:dyDescent="0.15">
      <c r="A38" t="s">
        <v>22</v>
      </c>
      <c r="B38" t="s">
        <v>12</v>
      </c>
    </row>
    <row r="39" spans="1:9" x14ac:dyDescent="0.15">
      <c r="A39" t="s">
        <v>10</v>
      </c>
      <c r="B39" t="s">
        <v>12</v>
      </c>
    </row>
    <row r="40" spans="1:9" x14ac:dyDescent="0.15">
      <c r="A40" t="s">
        <v>10</v>
      </c>
      <c r="B40" t="s">
        <v>12</v>
      </c>
    </row>
    <row r="41" spans="1:9" x14ac:dyDescent="0.15">
      <c r="A41" t="s">
        <v>22</v>
      </c>
      <c r="B41" t="s">
        <v>12</v>
      </c>
    </row>
    <row r="42" spans="1:9" x14ac:dyDescent="0.15">
      <c r="A42" t="s">
        <v>22</v>
      </c>
      <c r="B42" t="s">
        <v>12</v>
      </c>
    </row>
    <row r="43" spans="1:9" x14ac:dyDescent="0.15">
      <c r="A43" t="s">
        <v>22</v>
      </c>
      <c r="B43" t="s">
        <v>23</v>
      </c>
    </row>
    <row r="44" spans="1:9" x14ac:dyDescent="0.15">
      <c r="A44" t="s">
        <v>10</v>
      </c>
      <c r="B44" t="s">
        <v>12</v>
      </c>
    </row>
    <row r="45" spans="1:9" x14ac:dyDescent="0.15">
      <c r="A45" t="s">
        <v>22</v>
      </c>
      <c r="B45" t="s">
        <v>12</v>
      </c>
    </row>
    <row r="46" spans="1:9" x14ac:dyDescent="0.15">
      <c r="A46" t="s">
        <v>10</v>
      </c>
      <c r="B46" t="s">
        <v>12</v>
      </c>
    </row>
    <row r="47" spans="1:9" x14ac:dyDescent="0.15">
      <c r="A47" t="s">
        <v>10</v>
      </c>
      <c r="B47" t="s">
        <v>23</v>
      </c>
    </row>
    <row r="48" spans="1:9" x14ac:dyDescent="0.15">
      <c r="A48" t="s">
        <v>22</v>
      </c>
      <c r="B48" t="s">
        <v>23</v>
      </c>
    </row>
    <row r="49" spans="1:2" x14ac:dyDescent="0.15">
      <c r="A49" t="s">
        <v>22</v>
      </c>
      <c r="B49" t="s">
        <v>23</v>
      </c>
    </row>
    <row r="50" spans="1:2" x14ac:dyDescent="0.15">
      <c r="A50" t="s">
        <v>22</v>
      </c>
      <c r="B50" t="s">
        <v>12</v>
      </c>
    </row>
    <row r="51" spans="1:2" x14ac:dyDescent="0.15">
      <c r="A51" t="s">
        <v>22</v>
      </c>
      <c r="B51" t="s">
        <v>23</v>
      </c>
    </row>
    <row r="52" spans="1:2" x14ac:dyDescent="0.15">
      <c r="A52" t="s">
        <v>10</v>
      </c>
      <c r="B52" t="s">
        <v>12</v>
      </c>
    </row>
    <row r="53" spans="1:2" x14ac:dyDescent="0.15">
      <c r="A53" t="s">
        <v>10</v>
      </c>
      <c r="B53" t="s">
        <v>12</v>
      </c>
    </row>
    <row r="54" spans="1:2" x14ac:dyDescent="0.15">
      <c r="A54" t="s">
        <v>22</v>
      </c>
      <c r="B54" t="s">
        <v>12</v>
      </c>
    </row>
    <row r="55" spans="1:2" x14ac:dyDescent="0.15">
      <c r="A55" t="s">
        <v>22</v>
      </c>
      <c r="B55" t="s">
        <v>12</v>
      </c>
    </row>
    <row r="56" spans="1:2" x14ac:dyDescent="0.15">
      <c r="A56" t="s">
        <v>22</v>
      </c>
      <c r="B56" t="s">
        <v>23</v>
      </c>
    </row>
    <row r="57" spans="1:2" x14ac:dyDescent="0.15">
      <c r="A57" t="s">
        <v>22</v>
      </c>
      <c r="B57" t="s">
        <v>12</v>
      </c>
    </row>
    <row r="58" spans="1:2" x14ac:dyDescent="0.15">
      <c r="A58" t="s">
        <v>22</v>
      </c>
      <c r="B58" t="s">
        <v>12</v>
      </c>
    </row>
    <row r="59" spans="1:2" x14ac:dyDescent="0.15">
      <c r="A59" t="s">
        <v>10</v>
      </c>
      <c r="B59" t="s">
        <v>12</v>
      </c>
    </row>
    <row r="60" spans="1:2" x14ac:dyDescent="0.15">
      <c r="A60" t="s">
        <v>10</v>
      </c>
      <c r="B60" t="s">
        <v>12</v>
      </c>
    </row>
    <row r="61" spans="1:2" x14ac:dyDescent="0.15">
      <c r="A61" t="s">
        <v>10</v>
      </c>
      <c r="B61" t="s">
        <v>12</v>
      </c>
    </row>
    <row r="62" spans="1:2" x14ac:dyDescent="0.15">
      <c r="A62" t="s">
        <v>22</v>
      </c>
      <c r="B62" t="s">
        <v>12</v>
      </c>
    </row>
    <row r="63" spans="1:2" x14ac:dyDescent="0.15">
      <c r="A63" t="s">
        <v>22</v>
      </c>
      <c r="B63" t="s">
        <v>23</v>
      </c>
    </row>
    <row r="64" spans="1:2" x14ac:dyDescent="0.15">
      <c r="A64" t="s">
        <v>22</v>
      </c>
      <c r="B64" t="s">
        <v>12</v>
      </c>
    </row>
    <row r="65" spans="1:2" x14ac:dyDescent="0.15">
      <c r="A65" t="s">
        <v>10</v>
      </c>
      <c r="B65" t="s">
        <v>12</v>
      </c>
    </row>
    <row r="66" spans="1:2" x14ac:dyDescent="0.15">
      <c r="A66" t="s">
        <v>10</v>
      </c>
      <c r="B66" t="s">
        <v>23</v>
      </c>
    </row>
    <row r="67" spans="1:2" x14ac:dyDescent="0.15">
      <c r="A67" t="s">
        <v>10</v>
      </c>
      <c r="B67" t="s">
        <v>12</v>
      </c>
    </row>
    <row r="68" spans="1:2" x14ac:dyDescent="0.15">
      <c r="A68" t="s">
        <v>10</v>
      </c>
      <c r="B68" t="s">
        <v>12</v>
      </c>
    </row>
    <row r="69" spans="1:2" x14ac:dyDescent="0.15">
      <c r="A69" t="s">
        <v>22</v>
      </c>
      <c r="B69" t="s">
        <v>12</v>
      </c>
    </row>
    <row r="70" spans="1:2" x14ac:dyDescent="0.15">
      <c r="A70" t="s">
        <v>10</v>
      </c>
      <c r="B70" t="s">
        <v>12</v>
      </c>
    </row>
    <row r="71" spans="1:2" x14ac:dyDescent="0.15">
      <c r="A71" t="s">
        <v>10</v>
      </c>
      <c r="B71" t="s">
        <v>12</v>
      </c>
    </row>
    <row r="72" spans="1:2" x14ac:dyDescent="0.15">
      <c r="A72" t="s">
        <v>22</v>
      </c>
      <c r="B72" t="s">
        <v>12</v>
      </c>
    </row>
    <row r="73" spans="1:2" x14ac:dyDescent="0.15">
      <c r="A73" t="s">
        <v>10</v>
      </c>
      <c r="B73" t="s">
        <v>12</v>
      </c>
    </row>
    <row r="74" spans="1:2" x14ac:dyDescent="0.15">
      <c r="A74" t="s">
        <v>22</v>
      </c>
      <c r="B74" t="s">
        <v>12</v>
      </c>
    </row>
    <row r="75" spans="1:2" x14ac:dyDescent="0.15">
      <c r="A75" t="s">
        <v>22</v>
      </c>
      <c r="B75" t="s">
        <v>12</v>
      </c>
    </row>
    <row r="76" spans="1:2" x14ac:dyDescent="0.15">
      <c r="A76" t="s">
        <v>22</v>
      </c>
      <c r="B76" t="s">
        <v>12</v>
      </c>
    </row>
    <row r="77" spans="1:2" x14ac:dyDescent="0.15">
      <c r="A77" t="s">
        <v>22</v>
      </c>
      <c r="B77" t="s">
        <v>12</v>
      </c>
    </row>
    <row r="78" spans="1:2" x14ac:dyDescent="0.15">
      <c r="A78" t="s">
        <v>22</v>
      </c>
      <c r="B78" t="s">
        <v>12</v>
      </c>
    </row>
    <row r="79" spans="1:2" x14ac:dyDescent="0.15">
      <c r="A79" t="s">
        <v>10</v>
      </c>
      <c r="B79" t="s">
        <v>12</v>
      </c>
    </row>
    <row r="80" spans="1:2" x14ac:dyDescent="0.15">
      <c r="A80" t="s">
        <v>22</v>
      </c>
      <c r="B80" t="s">
        <v>12</v>
      </c>
    </row>
    <row r="81" spans="1:2" x14ac:dyDescent="0.15">
      <c r="A81" t="s">
        <v>22</v>
      </c>
      <c r="B81" t="s">
        <v>23</v>
      </c>
    </row>
    <row r="82" spans="1:2" x14ac:dyDescent="0.15">
      <c r="A82" t="s">
        <v>10</v>
      </c>
      <c r="B82" t="s">
        <v>12</v>
      </c>
    </row>
    <row r="83" spans="1:2" x14ac:dyDescent="0.15">
      <c r="A83" t="s">
        <v>22</v>
      </c>
      <c r="B83" t="s">
        <v>12</v>
      </c>
    </row>
    <row r="84" spans="1:2" x14ac:dyDescent="0.15">
      <c r="A84" t="s">
        <v>22</v>
      </c>
      <c r="B84" t="s">
        <v>23</v>
      </c>
    </row>
    <row r="85" spans="1:2" x14ac:dyDescent="0.15">
      <c r="A85" t="s">
        <v>22</v>
      </c>
      <c r="B85" t="s">
        <v>12</v>
      </c>
    </row>
    <row r="86" spans="1:2" x14ac:dyDescent="0.15">
      <c r="A86" t="s">
        <v>22</v>
      </c>
      <c r="B86" t="s">
        <v>12</v>
      </c>
    </row>
    <row r="87" spans="1:2" x14ac:dyDescent="0.15">
      <c r="A87" t="s">
        <v>22</v>
      </c>
      <c r="B87" t="s">
        <v>23</v>
      </c>
    </row>
    <row r="88" spans="1:2" x14ac:dyDescent="0.15">
      <c r="A88" t="s">
        <v>10</v>
      </c>
      <c r="B88" t="s">
        <v>12</v>
      </c>
    </row>
    <row r="89" spans="1:2" x14ac:dyDescent="0.15">
      <c r="A89" t="s">
        <v>22</v>
      </c>
      <c r="B89" t="s">
        <v>12</v>
      </c>
    </row>
    <row r="90" spans="1:2" x14ac:dyDescent="0.15">
      <c r="A90" t="s">
        <v>10</v>
      </c>
      <c r="B90" t="s">
        <v>23</v>
      </c>
    </row>
    <row r="91" spans="1:2" x14ac:dyDescent="0.15">
      <c r="A91" t="s">
        <v>10</v>
      </c>
      <c r="B91" t="s">
        <v>12</v>
      </c>
    </row>
    <row r="92" spans="1:2" x14ac:dyDescent="0.15">
      <c r="A92" t="s">
        <v>22</v>
      </c>
      <c r="B92" t="s">
        <v>12</v>
      </c>
    </row>
    <row r="93" spans="1:2" x14ac:dyDescent="0.15">
      <c r="A93" t="s">
        <v>10</v>
      </c>
      <c r="B93" t="s">
        <v>12</v>
      </c>
    </row>
    <row r="94" spans="1:2" x14ac:dyDescent="0.15">
      <c r="A94" t="s">
        <v>22</v>
      </c>
      <c r="B94" t="s">
        <v>23</v>
      </c>
    </row>
    <row r="95" spans="1:2" x14ac:dyDescent="0.15">
      <c r="A95" t="s">
        <v>10</v>
      </c>
      <c r="B95" t="s">
        <v>12</v>
      </c>
    </row>
    <row r="96" spans="1:2" x14ac:dyDescent="0.15">
      <c r="A96" t="s">
        <v>22</v>
      </c>
      <c r="B96" t="s">
        <v>12</v>
      </c>
    </row>
    <row r="97" spans="1:2" x14ac:dyDescent="0.15">
      <c r="A97" t="s">
        <v>10</v>
      </c>
      <c r="B97" t="s">
        <v>12</v>
      </c>
    </row>
    <row r="98" spans="1:2" x14ac:dyDescent="0.15">
      <c r="A98" t="s">
        <v>22</v>
      </c>
      <c r="B98" t="s">
        <v>23</v>
      </c>
    </row>
    <row r="99" spans="1:2" x14ac:dyDescent="0.15">
      <c r="A99" t="s">
        <v>22</v>
      </c>
      <c r="B99" t="s">
        <v>23</v>
      </c>
    </row>
    <row r="100" spans="1:2" x14ac:dyDescent="0.15">
      <c r="A100" t="s">
        <v>10</v>
      </c>
      <c r="B100" t="s">
        <v>12</v>
      </c>
    </row>
    <row r="101" spans="1:2" x14ac:dyDescent="0.15">
      <c r="A101" t="s">
        <v>22</v>
      </c>
      <c r="B101" t="s">
        <v>12</v>
      </c>
    </row>
    <row r="102" spans="1:2" x14ac:dyDescent="0.15">
      <c r="A102" t="s">
        <v>22</v>
      </c>
      <c r="B102" t="s">
        <v>23</v>
      </c>
    </row>
    <row r="103" spans="1:2" x14ac:dyDescent="0.15">
      <c r="A103" t="s">
        <v>22</v>
      </c>
      <c r="B103" t="s">
        <v>23</v>
      </c>
    </row>
    <row r="104" spans="1:2" x14ac:dyDescent="0.15">
      <c r="A104" t="s">
        <v>10</v>
      </c>
      <c r="B104" t="s">
        <v>12</v>
      </c>
    </row>
    <row r="105" spans="1:2" x14ac:dyDescent="0.15">
      <c r="A105" t="s">
        <v>10</v>
      </c>
      <c r="B105" t="s">
        <v>12</v>
      </c>
    </row>
    <row r="106" spans="1:2" x14ac:dyDescent="0.15">
      <c r="A106" t="s">
        <v>22</v>
      </c>
      <c r="B106" t="s">
        <v>12</v>
      </c>
    </row>
    <row r="107" spans="1:2" x14ac:dyDescent="0.15">
      <c r="A107" t="s">
        <v>22</v>
      </c>
      <c r="B107" t="s">
        <v>12</v>
      </c>
    </row>
    <row r="108" spans="1:2" x14ac:dyDescent="0.15">
      <c r="A108" t="s">
        <v>10</v>
      </c>
      <c r="B108" t="s">
        <v>12</v>
      </c>
    </row>
    <row r="109" spans="1:2" x14ac:dyDescent="0.15">
      <c r="A109" t="s">
        <v>22</v>
      </c>
      <c r="B109" t="s">
        <v>12</v>
      </c>
    </row>
    <row r="110" spans="1:2" x14ac:dyDescent="0.15">
      <c r="A110" t="s">
        <v>22</v>
      </c>
      <c r="B110" t="s">
        <v>12</v>
      </c>
    </row>
    <row r="111" spans="1:2" x14ac:dyDescent="0.15">
      <c r="A111" t="s">
        <v>10</v>
      </c>
      <c r="B111" t="s">
        <v>12</v>
      </c>
    </row>
    <row r="112" spans="1:2" x14ac:dyDescent="0.15">
      <c r="A112" t="s">
        <v>22</v>
      </c>
      <c r="B112" t="s">
        <v>12</v>
      </c>
    </row>
    <row r="113" spans="1:2" x14ac:dyDescent="0.15">
      <c r="A113" t="s">
        <v>22</v>
      </c>
      <c r="B113" t="s">
        <v>12</v>
      </c>
    </row>
    <row r="114" spans="1:2" x14ac:dyDescent="0.15">
      <c r="A114" t="s">
        <v>10</v>
      </c>
      <c r="B114" t="s">
        <v>23</v>
      </c>
    </row>
    <row r="115" spans="1:2" x14ac:dyDescent="0.15">
      <c r="A115" t="s">
        <v>10</v>
      </c>
      <c r="B115" t="s">
        <v>12</v>
      </c>
    </row>
    <row r="116" spans="1:2" x14ac:dyDescent="0.15">
      <c r="A116" t="s">
        <v>22</v>
      </c>
      <c r="B116" t="s">
        <v>12</v>
      </c>
    </row>
    <row r="117" spans="1:2" x14ac:dyDescent="0.15">
      <c r="A117" t="s">
        <v>22</v>
      </c>
      <c r="B117" t="s">
        <v>12</v>
      </c>
    </row>
    <row r="118" spans="1:2" x14ac:dyDescent="0.15">
      <c r="A118" t="s">
        <v>22</v>
      </c>
      <c r="B118" t="s">
        <v>23</v>
      </c>
    </row>
    <row r="119" spans="1:2" x14ac:dyDescent="0.15">
      <c r="A119" t="s">
        <v>10</v>
      </c>
      <c r="B119" t="s">
        <v>12</v>
      </c>
    </row>
    <row r="120" spans="1:2" x14ac:dyDescent="0.15">
      <c r="A120" t="s">
        <v>10</v>
      </c>
      <c r="B120" t="s">
        <v>12</v>
      </c>
    </row>
    <row r="121" spans="1:2" x14ac:dyDescent="0.15">
      <c r="A121" t="s">
        <v>10</v>
      </c>
      <c r="B121" t="s">
        <v>12</v>
      </c>
    </row>
    <row r="122" spans="1:2" x14ac:dyDescent="0.15">
      <c r="A122" t="s">
        <v>22</v>
      </c>
      <c r="B122" t="s">
        <v>12</v>
      </c>
    </row>
    <row r="123" spans="1:2" x14ac:dyDescent="0.15">
      <c r="A123" t="s">
        <v>22</v>
      </c>
      <c r="B123" t="s">
        <v>12</v>
      </c>
    </row>
    <row r="124" spans="1:2" x14ac:dyDescent="0.15">
      <c r="A124" t="s">
        <v>22</v>
      </c>
      <c r="B124" t="s">
        <v>12</v>
      </c>
    </row>
    <row r="125" spans="1:2" x14ac:dyDescent="0.15">
      <c r="A125" t="s">
        <v>22</v>
      </c>
      <c r="B125" t="s">
        <v>12</v>
      </c>
    </row>
    <row r="126" spans="1:2" x14ac:dyDescent="0.15">
      <c r="A126" t="s">
        <v>10</v>
      </c>
      <c r="B126" t="s">
        <v>12</v>
      </c>
    </row>
    <row r="127" spans="1:2" x14ac:dyDescent="0.15">
      <c r="A127" t="s">
        <v>22</v>
      </c>
      <c r="B127" t="s">
        <v>12</v>
      </c>
    </row>
    <row r="128" spans="1:2" x14ac:dyDescent="0.15">
      <c r="A128" t="s">
        <v>22</v>
      </c>
      <c r="B128" t="s">
        <v>12</v>
      </c>
    </row>
    <row r="129" spans="1:2" x14ac:dyDescent="0.15">
      <c r="A129" t="s">
        <v>22</v>
      </c>
      <c r="B129" t="s">
        <v>12</v>
      </c>
    </row>
    <row r="130" spans="1:2" x14ac:dyDescent="0.15">
      <c r="A130" t="s">
        <v>22</v>
      </c>
      <c r="B130" t="s">
        <v>12</v>
      </c>
    </row>
    <row r="131" spans="1:2" x14ac:dyDescent="0.15">
      <c r="A131" t="s">
        <v>22</v>
      </c>
      <c r="B131" t="s">
        <v>23</v>
      </c>
    </row>
    <row r="132" spans="1:2" x14ac:dyDescent="0.15">
      <c r="A132" t="s">
        <v>22</v>
      </c>
      <c r="B132" t="s">
        <v>12</v>
      </c>
    </row>
    <row r="133" spans="1:2" x14ac:dyDescent="0.15">
      <c r="A133" t="s">
        <v>22</v>
      </c>
      <c r="B133" t="s">
        <v>12</v>
      </c>
    </row>
    <row r="134" spans="1:2" x14ac:dyDescent="0.15">
      <c r="A134" t="s">
        <v>22</v>
      </c>
      <c r="B134" t="s">
        <v>23</v>
      </c>
    </row>
    <row r="135" spans="1:2" x14ac:dyDescent="0.15">
      <c r="A135" t="s">
        <v>22</v>
      </c>
      <c r="B135" t="s">
        <v>12</v>
      </c>
    </row>
    <row r="136" spans="1:2" x14ac:dyDescent="0.15">
      <c r="A136" t="s">
        <v>10</v>
      </c>
      <c r="B136" t="s">
        <v>12</v>
      </c>
    </row>
    <row r="137" spans="1:2" x14ac:dyDescent="0.15">
      <c r="A137" t="s">
        <v>22</v>
      </c>
      <c r="B137" t="s">
        <v>23</v>
      </c>
    </row>
    <row r="138" spans="1:2" x14ac:dyDescent="0.15">
      <c r="A138" t="s">
        <v>22</v>
      </c>
      <c r="B138" t="s">
        <v>12</v>
      </c>
    </row>
    <row r="139" spans="1:2" x14ac:dyDescent="0.15">
      <c r="A139" t="s">
        <v>22</v>
      </c>
      <c r="B139" t="s">
        <v>12</v>
      </c>
    </row>
    <row r="140" spans="1:2" x14ac:dyDescent="0.15">
      <c r="A140" t="s">
        <v>22</v>
      </c>
      <c r="B140" t="s">
        <v>12</v>
      </c>
    </row>
    <row r="141" spans="1:2" x14ac:dyDescent="0.15">
      <c r="A141" t="s">
        <v>22</v>
      </c>
      <c r="B141" t="s">
        <v>23</v>
      </c>
    </row>
    <row r="142" spans="1:2" x14ac:dyDescent="0.15">
      <c r="A142" t="s">
        <v>22</v>
      </c>
      <c r="B142" t="s">
        <v>12</v>
      </c>
    </row>
    <row r="143" spans="1:2" x14ac:dyDescent="0.15">
      <c r="A143" t="s">
        <v>22</v>
      </c>
      <c r="B143" t="s">
        <v>12</v>
      </c>
    </row>
    <row r="144" spans="1:2" x14ac:dyDescent="0.15">
      <c r="A144" t="s">
        <v>10</v>
      </c>
      <c r="B144" t="s">
        <v>12</v>
      </c>
    </row>
    <row r="145" spans="1:2" x14ac:dyDescent="0.15">
      <c r="A145" t="s">
        <v>10</v>
      </c>
      <c r="B145" t="s">
        <v>12</v>
      </c>
    </row>
    <row r="146" spans="1:2" x14ac:dyDescent="0.15">
      <c r="A146" t="s">
        <v>22</v>
      </c>
      <c r="B146" t="s">
        <v>12</v>
      </c>
    </row>
    <row r="147" spans="1:2" x14ac:dyDescent="0.15">
      <c r="A147" t="s">
        <v>22</v>
      </c>
      <c r="B147" t="s">
        <v>12</v>
      </c>
    </row>
    <row r="148" spans="1:2" x14ac:dyDescent="0.15">
      <c r="A148" t="s">
        <v>10</v>
      </c>
      <c r="B148" t="s">
        <v>12</v>
      </c>
    </row>
    <row r="149" spans="1:2" x14ac:dyDescent="0.15">
      <c r="A149" t="s">
        <v>10</v>
      </c>
      <c r="B149" t="s">
        <v>12</v>
      </c>
    </row>
    <row r="150" spans="1:2" x14ac:dyDescent="0.15">
      <c r="A150" t="s">
        <v>10</v>
      </c>
      <c r="B150" t="s">
        <v>12</v>
      </c>
    </row>
    <row r="151" spans="1:2" x14ac:dyDescent="0.15">
      <c r="A151" t="s">
        <v>10</v>
      </c>
      <c r="B151" t="s">
        <v>12</v>
      </c>
    </row>
    <row r="152" spans="1:2" x14ac:dyDescent="0.15">
      <c r="A152" t="s">
        <v>22</v>
      </c>
      <c r="B152" t="s">
        <v>12</v>
      </c>
    </row>
    <row r="153" spans="1:2" x14ac:dyDescent="0.15">
      <c r="A153" t="s">
        <v>10</v>
      </c>
      <c r="B153" t="s">
        <v>12</v>
      </c>
    </row>
    <row r="154" spans="1:2" x14ac:dyDescent="0.15">
      <c r="A154" t="s">
        <v>10</v>
      </c>
      <c r="B154" t="s">
        <v>12</v>
      </c>
    </row>
    <row r="155" spans="1:2" x14ac:dyDescent="0.15">
      <c r="A155" t="s">
        <v>10</v>
      </c>
      <c r="B155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30FF-13B7-41BA-A18C-D1957758656C}">
  <dimension ref="A1:G155"/>
  <sheetViews>
    <sheetView rightToLeft="1" tabSelected="1" workbookViewId="0">
      <selection activeCell="C1" sqref="C1"/>
    </sheetView>
  </sheetViews>
  <sheetFormatPr defaultRowHeight="12.75" x14ac:dyDescent="0.15"/>
  <cols>
    <col min="1" max="1" width="73.359375" customWidth="1"/>
    <col min="2" max="2" width="45.84765625" customWidth="1"/>
    <col min="6" max="6" width="12.40625" bestFit="1" customWidth="1"/>
  </cols>
  <sheetData>
    <row r="1" spans="1:7" x14ac:dyDescent="0.15">
      <c r="A1" s="21" t="s">
        <v>88</v>
      </c>
      <c r="B1" s="21" t="s">
        <v>89</v>
      </c>
      <c r="C1" s="21" t="s">
        <v>60</v>
      </c>
      <c r="D1" s="21" t="s">
        <v>62</v>
      </c>
    </row>
    <row r="2" spans="1:7" x14ac:dyDescent="0.15">
      <c r="A2">
        <v>4</v>
      </c>
      <c r="B2">
        <v>4</v>
      </c>
      <c r="C2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2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3" spans="1:7" x14ac:dyDescent="0.15">
      <c r="A3">
        <v>1</v>
      </c>
      <c r="B3">
        <v>3</v>
      </c>
      <c r="C3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6.5</v>
      </c>
      <c r="D3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4" spans="1:7" x14ac:dyDescent="0.15">
      <c r="A4">
        <v>5</v>
      </c>
      <c r="B4">
        <v>5</v>
      </c>
      <c r="C4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4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5" spans="1:7" x14ac:dyDescent="0.15">
      <c r="A5">
        <v>1</v>
      </c>
      <c r="B5">
        <v>3</v>
      </c>
      <c r="C5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6.5</v>
      </c>
      <c r="D5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6" spans="1:7" x14ac:dyDescent="0.15">
      <c r="A6">
        <v>3</v>
      </c>
      <c r="B6">
        <v>2</v>
      </c>
      <c r="C6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6">
        <f>_xlfn.RANK.AVG(טבלה17[[#This Row],[15. אני מרוצה מהשימוש באפליקציות הזמנת מזון ממסעדות]],טבלה17[15. אני מרוצה מהשימוש באפליקציות הזמנת מזון ממסעדות],1)</f>
        <v>11</v>
      </c>
    </row>
    <row r="7" spans="1:7" x14ac:dyDescent="0.15">
      <c r="A7">
        <v>4</v>
      </c>
      <c r="B7">
        <v>4</v>
      </c>
      <c r="C7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7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8" spans="1:7" x14ac:dyDescent="0.15">
      <c r="A8">
        <v>4</v>
      </c>
      <c r="B8">
        <v>4</v>
      </c>
      <c r="C8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8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  <c r="F8">
        <f>COUNT(טבלה17[14. בתקופת הקורונה שינינו הרגלים ובמקום להגיע למסעדה פיזית, מזמינים יותר משלוח ממסעדות באמצעות אפליקציות])</f>
        <v>154</v>
      </c>
      <c r="G8" s="21" t="s">
        <v>67</v>
      </c>
    </row>
    <row r="9" spans="1:7" x14ac:dyDescent="0.15">
      <c r="A9">
        <v>3</v>
      </c>
      <c r="B9">
        <v>3</v>
      </c>
      <c r="C9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9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  <c r="F9">
        <f>F8-2</f>
        <v>152</v>
      </c>
      <c r="G9" s="21" t="s">
        <v>68</v>
      </c>
    </row>
    <row r="10" spans="1:7" x14ac:dyDescent="0.15">
      <c r="A10">
        <v>4</v>
      </c>
      <c r="B10">
        <v>4</v>
      </c>
      <c r="C10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0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  <c r="F10">
        <f>CORREL(טבלה17[דירוג],טבלה17[דירוג2])</f>
        <v>0.43857578794238777</v>
      </c>
      <c r="G10" s="21" t="s">
        <v>80</v>
      </c>
    </row>
    <row r="11" spans="1:7" x14ac:dyDescent="0.15">
      <c r="A11">
        <v>1</v>
      </c>
      <c r="B11">
        <v>3</v>
      </c>
      <c r="C11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6.5</v>
      </c>
      <c r="D11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  <c r="F11">
        <f>F10*SQRT(F8-2)/(SQRT(1-F10^2))</f>
        <v>6.0166466114967934</v>
      </c>
      <c r="G11" s="21" t="s">
        <v>66</v>
      </c>
    </row>
    <row r="12" spans="1:7" x14ac:dyDescent="0.15">
      <c r="A12">
        <v>5</v>
      </c>
      <c r="B12">
        <v>4</v>
      </c>
      <c r="C12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2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  <c r="F12" s="24">
        <f>2*_xlfn.T.DIST.RT(ABS(F11),F8-2)</f>
        <v>1.2768501567720309E-8</v>
      </c>
      <c r="G12" s="21" t="s">
        <v>69</v>
      </c>
    </row>
    <row r="13" spans="1:7" x14ac:dyDescent="0.15">
      <c r="A13">
        <v>5</v>
      </c>
      <c r="B13">
        <v>4</v>
      </c>
      <c r="C13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3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4" spans="1:7" x14ac:dyDescent="0.15">
      <c r="A14">
        <v>4</v>
      </c>
      <c r="B14">
        <v>4</v>
      </c>
      <c r="C14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4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5" spans="1:7" x14ac:dyDescent="0.15">
      <c r="A15">
        <v>2</v>
      </c>
      <c r="B15">
        <v>3</v>
      </c>
      <c r="C15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18</v>
      </c>
      <c r="D15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6" spans="1:7" x14ac:dyDescent="0.15">
      <c r="A16">
        <v>5</v>
      </c>
      <c r="B16">
        <v>3</v>
      </c>
      <c r="C16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6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7" spans="1:4" x14ac:dyDescent="0.15">
      <c r="A17">
        <v>5</v>
      </c>
      <c r="B17">
        <v>5</v>
      </c>
      <c r="C17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7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8" spans="1:4" x14ac:dyDescent="0.15">
      <c r="A18">
        <v>4</v>
      </c>
      <c r="B18">
        <v>4</v>
      </c>
      <c r="C18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8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9" spans="1:4" x14ac:dyDescent="0.15">
      <c r="A19">
        <v>3</v>
      </c>
      <c r="B19">
        <v>4</v>
      </c>
      <c r="C19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19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20" spans="1:4" x14ac:dyDescent="0.15">
      <c r="A20">
        <v>5</v>
      </c>
      <c r="B20">
        <v>2</v>
      </c>
      <c r="C20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20">
        <f>_xlfn.RANK.AVG(טבלה17[[#This Row],[15. אני מרוצה מהשימוש באפליקציות הזמנת מזון ממסעדות]],טבלה17[15. אני מרוצה מהשימוש באפליקציות הזמנת מזון ממסעדות],1)</f>
        <v>11</v>
      </c>
    </row>
    <row r="21" spans="1:4" x14ac:dyDescent="0.15">
      <c r="A21">
        <v>4</v>
      </c>
      <c r="B21">
        <v>3</v>
      </c>
      <c r="C21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21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22" spans="1:4" x14ac:dyDescent="0.15">
      <c r="A22">
        <v>2</v>
      </c>
      <c r="B22">
        <v>2</v>
      </c>
      <c r="C22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18</v>
      </c>
      <c r="D22">
        <f>_xlfn.RANK.AVG(טבלה17[[#This Row],[15. אני מרוצה מהשימוש באפליקציות הזמנת מזון ממסעדות]],טבלה17[15. אני מרוצה מהשימוש באפליקציות הזמנת מזון ממסעדות],1)</f>
        <v>11</v>
      </c>
    </row>
    <row r="23" spans="1:4" x14ac:dyDescent="0.15">
      <c r="A23">
        <v>4</v>
      </c>
      <c r="B23">
        <v>4</v>
      </c>
      <c r="C23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23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24" spans="1:4" x14ac:dyDescent="0.15">
      <c r="A24">
        <v>3</v>
      </c>
      <c r="B24">
        <v>3</v>
      </c>
      <c r="C24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24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25" spans="1:4" x14ac:dyDescent="0.15">
      <c r="A25">
        <v>4</v>
      </c>
      <c r="B25">
        <v>3</v>
      </c>
      <c r="C25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25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26" spans="1:4" x14ac:dyDescent="0.15">
      <c r="A26">
        <v>5</v>
      </c>
      <c r="B26">
        <v>4</v>
      </c>
      <c r="C26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26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27" spans="1:4" x14ac:dyDescent="0.15">
      <c r="A27">
        <v>3</v>
      </c>
      <c r="B27">
        <v>3</v>
      </c>
      <c r="C27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27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28" spans="1:4" x14ac:dyDescent="0.15">
      <c r="A28">
        <v>5</v>
      </c>
      <c r="B28">
        <v>4</v>
      </c>
      <c r="C28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28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29" spans="1:4" x14ac:dyDescent="0.15">
      <c r="A29">
        <v>5</v>
      </c>
      <c r="B29">
        <v>4</v>
      </c>
      <c r="C29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29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30" spans="1:4" x14ac:dyDescent="0.15">
      <c r="A30">
        <v>4</v>
      </c>
      <c r="B30">
        <v>3</v>
      </c>
      <c r="C30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30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31" spans="1:4" x14ac:dyDescent="0.15">
      <c r="A31">
        <v>5</v>
      </c>
      <c r="B31">
        <v>2</v>
      </c>
      <c r="C31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31">
        <f>_xlfn.RANK.AVG(טבלה17[[#This Row],[15. אני מרוצה מהשימוש באפליקציות הזמנת מזון ממסעדות]],טבלה17[15. אני מרוצה מהשימוש באפליקציות הזמנת מזון ממסעדות],1)</f>
        <v>11</v>
      </c>
    </row>
    <row r="32" spans="1:4" x14ac:dyDescent="0.15">
      <c r="A32">
        <v>4</v>
      </c>
      <c r="B32">
        <v>3</v>
      </c>
      <c r="C32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32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33" spans="1:4" x14ac:dyDescent="0.15">
      <c r="A33">
        <v>4</v>
      </c>
      <c r="B33">
        <v>4</v>
      </c>
      <c r="C33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33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34" spans="1:4" x14ac:dyDescent="0.15">
      <c r="A34">
        <v>5</v>
      </c>
      <c r="B34">
        <v>3</v>
      </c>
      <c r="C34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34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35" spans="1:4" x14ac:dyDescent="0.15">
      <c r="A35">
        <v>5</v>
      </c>
      <c r="B35">
        <v>5</v>
      </c>
      <c r="C35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35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36" spans="1:4" x14ac:dyDescent="0.15">
      <c r="A36">
        <v>2</v>
      </c>
      <c r="B36">
        <v>4</v>
      </c>
      <c r="C36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18</v>
      </c>
      <c r="D36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37" spans="1:4" x14ac:dyDescent="0.15">
      <c r="A37">
        <v>1</v>
      </c>
      <c r="B37">
        <v>5</v>
      </c>
      <c r="C37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6.5</v>
      </c>
      <c r="D37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38" spans="1:4" x14ac:dyDescent="0.15">
      <c r="A38">
        <v>4</v>
      </c>
      <c r="B38">
        <v>4</v>
      </c>
      <c r="C38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38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39" spans="1:4" x14ac:dyDescent="0.15">
      <c r="A39">
        <v>5</v>
      </c>
      <c r="B39">
        <v>4</v>
      </c>
      <c r="C39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39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40" spans="1:4" x14ac:dyDescent="0.15">
      <c r="A40">
        <v>4</v>
      </c>
      <c r="B40">
        <v>2</v>
      </c>
      <c r="C40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40">
        <f>_xlfn.RANK.AVG(טבלה17[[#This Row],[15. אני מרוצה מהשימוש באפליקציות הזמנת מזון ממסעדות]],טבלה17[15. אני מרוצה מהשימוש באפליקציות הזמנת מזון ממסעדות],1)</f>
        <v>11</v>
      </c>
    </row>
    <row r="41" spans="1:4" x14ac:dyDescent="0.15">
      <c r="A41">
        <v>5</v>
      </c>
      <c r="B41">
        <v>5</v>
      </c>
      <c r="C41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41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42" spans="1:4" x14ac:dyDescent="0.15">
      <c r="A42">
        <v>4</v>
      </c>
      <c r="B42">
        <v>3</v>
      </c>
      <c r="C42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42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43" spans="1:4" x14ac:dyDescent="0.15">
      <c r="A43">
        <v>1</v>
      </c>
      <c r="B43">
        <v>4</v>
      </c>
      <c r="C43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6.5</v>
      </c>
      <c r="D43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44" spans="1:4" x14ac:dyDescent="0.15">
      <c r="A44">
        <v>3</v>
      </c>
      <c r="B44">
        <v>4</v>
      </c>
      <c r="C44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44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45" spans="1:4" x14ac:dyDescent="0.15">
      <c r="A45">
        <v>4</v>
      </c>
      <c r="B45">
        <v>4</v>
      </c>
      <c r="C45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45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46" spans="1:4" x14ac:dyDescent="0.15">
      <c r="A46">
        <v>5</v>
      </c>
      <c r="B46">
        <v>5</v>
      </c>
      <c r="C46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46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47" spans="1:4" x14ac:dyDescent="0.15">
      <c r="A47">
        <v>5</v>
      </c>
      <c r="B47">
        <v>5</v>
      </c>
      <c r="C47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47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48" spans="1:4" x14ac:dyDescent="0.15">
      <c r="A48">
        <v>3</v>
      </c>
      <c r="B48">
        <v>1</v>
      </c>
      <c r="C48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48">
        <f>_xlfn.RANK.AVG(טבלה17[[#This Row],[15. אני מרוצה מהשימוש באפליקציות הזמנת מזון ממסעדות]],טבלה17[15. אני מרוצה מהשימוש באפליקציות הזמנת מזון ממסעדות],1)</f>
        <v>2.5</v>
      </c>
    </row>
    <row r="49" spans="1:4" x14ac:dyDescent="0.15">
      <c r="A49">
        <v>5</v>
      </c>
      <c r="B49">
        <v>4</v>
      </c>
      <c r="C49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49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50" spans="1:4" x14ac:dyDescent="0.15">
      <c r="A50">
        <v>3</v>
      </c>
      <c r="B50">
        <v>4</v>
      </c>
      <c r="C50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50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51" spans="1:4" x14ac:dyDescent="0.15">
      <c r="A51">
        <v>5</v>
      </c>
      <c r="B51">
        <v>3</v>
      </c>
      <c r="C51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51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52" spans="1:4" x14ac:dyDescent="0.15">
      <c r="A52">
        <v>5</v>
      </c>
      <c r="B52">
        <v>5</v>
      </c>
      <c r="C52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52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53" spans="1:4" x14ac:dyDescent="0.15">
      <c r="A53">
        <v>4</v>
      </c>
      <c r="B53">
        <v>4</v>
      </c>
      <c r="C53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53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54" spans="1:4" x14ac:dyDescent="0.15">
      <c r="A54">
        <v>5</v>
      </c>
      <c r="B54">
        <v>3</v>
      </c>
      <c r="C54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54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55" spans="1:4" x14ac:dyDescent="0.15">
      <c r="A55">
        <v>2</v>
      </c>
      <c r="B55">
        <v>4</v>
      </c>
      <c r="C55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18</v>
      </c>
      <c r="D55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56" spans="1:4" x14ac:dyDescent="0.15">
      <c r="A56">
        <v>3</v>
      </c>
      <c r="B56">
        <v>2</v>
      </c>
      <c r="C56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56">
        <f>_xlfn.RANK.AVG(טבלה17[[#This Row],[15. אני מרוצה מהשימוש באפליקציות הזמנת מזון ממסעדות]],טבלה17[15. אני מרוצה מהשימוש באפליקציות הזמנת מזון ממסעדות],1)</f>
        <v>11</v>
      </c>
    </row>
    <row r="57" spans="1:4" x14ac:dyDescent="0.15">
      <c r="A57">
        <v>3</v>
      </c>
      <c r="B57">
        <v>2</v>
      </c>
      <c r="C57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57">
        <f>_xlfn.RANK.AVG(טבלה17[[#This Row],[15. אני מרוצה מהשימוש באפליקציות הזמנת מזון ממסעדות]],טבלה17[15. אני מרוצה מהשימוש באפליקציות הזמנת מזון ממסעדות],1)</f>
        <v>11</v>
      </c>
    </row>
    <row r="58" spans="1:4" x14ac:dyDescent="0.15">
      <c r="A58">
        <v>4</v>
      </c>
      <c r="B58">
        <v>5</v>
      </c>
      <c r="C58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58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59" spans="1:4" x14ac:dyDescent="0.15">
      <c r="A59">
        <v>3</v>
      </c>
      <c r="B59">
        <v>4</v>
      </c>
      <c r="C59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59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60" spans="1:4" x14ac:dyDescent="0.15">
      <c r="A60">
        <v>5</v>
      </c>
      <c r="B60">
        <v>4</v>
      </c>
      <c r="C60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60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61" spans="1:4" x14ac:dyDescent="0.15">
      <c r="A61">
        <v>4</v>
      </c>
      <c r="B61">
        <v>5</v>
      </c>
      <c r="C61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61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62" spans="1:4" x14ac:dyDescent="0.15">
      <c r="A62">
        <v>2</v>
      </c>
      <c r="B62">
        <v>4</v>
      </c>
      <c r="C62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18</v>
      </c>
      <c r="D62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63" spans="1:4" x14ac:dyDescent="0.15">
      <c r="A63">
        <v>3</v>
      </c>
      <c r="B63">
        <v>3</v>
      </c>
      <c r="C63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63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64" spans="1:4" x14ac:dyDescent="0.15">
      <c r="A64">
        <v>5</v>
      </c>
      <c r="B64">
        <v>5</v>
      </c>
      <c r="C64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64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65" spans="1:4" x14ac:dyDescent="0.15">
      <c r="A65">
        <v>5</v>
      </c>
      <c r="B65">
        <v>5</v>
      </c>
      <c r="C65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65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66" spans="1:4" x14ac:dyDescent="0.15">
      <c r="A66">
        <v>5</v>
      </c>
      <c r="B66">
        <v>3</v>
      </c>
      <c r="C66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66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67" spans="1:4" x14ac:dyDescent="0.15">
      <c r="A67">
        <v>5</v>
      </c>
      <c r="B67">
        <v>5</v>
      </c>
      <c r="C67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67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68" spans="1:4" x14ac:dyDescent="0.15">
      <c r="A68">
        <v>3</v>
      </c>
      <c r="B68">
        <v>4</v>
      </c>
      <c r="C68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68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69" spans="1:4" x14ac:dyDescent="0.15">
      <c r="A69">
        <v>4</v>
      </c>
      <c r="B69">
        <v>5</v>
      </c>
      <c r="C69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69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70" spans="1:4" x14ac:dyDescent="0.15">
      <c r="A70">
        <v>5</v>
      </c>
      <c r="B70">
        <v>4</v>
      </c>
      <c r="C70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70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71" spans="1:4" x14ac:dyDescent="0.15">
      <c r="A71">
        <v>4</v>
      </c>
      <c r="B71">
        <v>4</v>
      </c>
      <c r="C71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71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72" spans="1:4" x14ac:dyDescent="0.15">
      <c r="A72">
        <v>3</v>
      </c>
      <c r="B72">
        <v>4</v>
      </c>
      <c r="C72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72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73" spans="1:4" x14ac:dyDescent="0.15">
      <c r="A73">
        <v>4</v>
      </c>
      <c r="B73">
        <v>4</v>
      </c>
      <c r="C73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73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74" spans="1:4" x14ac:dyDescent="0.15">
      <c r="A74">
        <v>4</v>
      </c>
      <c r="B74">
        <v>4</v>
      </c>
      <c r="C74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74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75" spans="1:4" x14ac:dyDescent="0.15">
      <c r="A75">
        <v>4</v>
      </c>
      <c r="B75">
        <v>4</v>
      </c>
      <c r="C75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75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76" spans="1:4" x14ac:dyDescent="0.15">
      <c r="A76">
        <v>3</v>
      </c>
      <c r="B76">
        <v>3</v>
      </c>
      <c r="C76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76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77" spans="1:4" x14ac:dyDescent="0.15">
      <c r="A77">
        <v>5</v>
      </c>
      <c r="B77">
        <v>4</v>
      </c>
      <c r="C77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77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78" spans="1:4" x14ac:dyDescent="0.15">
      <c r="A78">
        <v>4</v>
      </c>
      <c r="B78">
        <v>5</v>
      </c>
      <c r="C78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78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79" spans="1:4" x14ac:dyDescent="0.15">
      <c r="A79">
        <v>2</v>
      </c>
      <c r="B79">
        <v>5</v>
      </c>
      <c r="C79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18</v>
      </c>
      <c r="D79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80" spans="1:4" x14ac:dyDescent="0.15">
      <c r="A80">
        <v>4</v>
      </c>
      <c r="B80">
        <v>3</v>
      </c>
      <c r="C80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80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81" spans="1:4" x14ac:dyDescent="0.15">
      <c r="A81">
        <v>5</v>
      </c>
      <c r="B81">
        <v>4</v>
      </c>
      <c r="C81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81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82" spans="1:4" x14ac:dyDescent="0.15">
      <c r="A82">
        <v>4</v>
      </c>
      <c r="B82">
        <v>4</v>
      </c>
      <c r="C82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82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83" spans="1:4" x14ac:dyDescent="0.15">
      <c r="A83">
        <v>5</v>
      </c>
      <c r="B83">
        <v>4</v>
      </c>
      <c r="C83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83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84" spans="1:4" x14ac:dyDescent="0.15">
      <c r="A84">
        <v>4</v>
      </c>
      <c r="B84">
        <v>3</v>
      </c>
      <c r="C84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84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85" spans="1:4" x14ac:dyDescent="0.15">
      <c r="A85">
        <v>4</v>
      </c>
      <c r="B85">
        <v>4</v>
      </c>
      <c r="C85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85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86" spans="1:4" x14ac:dyDescent="0.15">
      <c r="A86">
        <v>5</v>
      </c>
      <c r="B86">
        <v>5</v>
      </c>
      <c r="C86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86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87" spans="1:4" x14ac:dyDescent="0.15">
      <c r="A87">
        <v>3</v>
      </c>
      <c r="B87">
        <v>3</v>
      </c>
      <c r="C87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87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88" spans="1:4" x14ac:dyDescent="0.15">
      <c r="A88">
        <v>3</v>
      </c>
      <c r="B88">
        <v>4</v>
      </c>
      <c r="C88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88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89" spans="1:4" x14ac:dyDescent="0.15">
      <c r="A89">
        <v>5</v>
      </c>
      <c r="B89">
        <v>5</v>
      </c>
      <c r="C89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89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90" spans="1:4" x14ac:dyDescent="0.15">
      <c r="A90">
        <v>2</v>
      </c>
      <c r="B90">
        <v>3</v>
      </c>
      <c r="C90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18</v>
      </c>
      <c r="D90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91" spans="1:4" x14ac:dyDescent="0.15">
      <c r="A91">
        <v>4</v>
      </c>
      <c r="B91">
        <v>4</v>
      </c>
      <c r="C91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91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92" spans="1:4" x14ac:dyDescent="0.15">
      <c r="A92">
        <v>4</v>
      </c>
      <c r="B92">
        <v>3</v>
      </c>
      <c r="C92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92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93" spans="1:4" x14ac:dyDescent="0.15">
      <c r="A93">
        <v>1</v>
      </c>
      <c r="B93">
        <v>4</v>
      </c>
      <c r="C93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6.5</v>
      </c>
      <c r="D93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94" spans="1:4" x14ac:dyDescent="0.15">
      <c r="A94">
        <v>1</v>
      </c>
      <c r="B94">
        <v>1</v>
      </c>
      <c r="C94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6.5</v>
      </c>
      <c r="D94">
        <f>_xlfn.RANK.AVG(טבלה17[[#This Row],[15. אני מרוצה מהשימוש באפליקציות הזמנת מזון ממסעדות]],טבלה17[15. אני מרוצה מהשימוש באפליקציות הזמנת מזון ממסעדות],1)</f>
        <v>2.5</v>
      </c>
    </row>
    <row r="95" spans="1:4" x14ac:dyDescent="0.15">
      <c r="A95">
        <v>5</v>
      </c>
      <c r="B95">
        <v>5</v>
      </c>
      <c r="C95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95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96" spans="1:4" x14ac:dyDescent="0.15">
      <c r="A96">
        <v>5</v>
      </c>
      <c r="B96">
        <v>4</v>
      </c>
      <c r="C96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96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97" spans="1:4" x14ac:dyDescent="0.15">
      <c r="A97">
        <v>4</v>
      </c>
      <c r="B97">
        <v>3</v>
      </c>
      <c r="C97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97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98" spans="1:4" x14ac:dyDescent="0.15">
      <c r="A98">
        <v>4</v>
      </c>
      <c r="B98">
        <v>3</v>
      </c>
      <c r="C98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98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99" spans="1:4" x14ac:dyDescent="0.15">
      <c r="A99">
        <v>4</v>
      </c>
      <c r="B99">
        <v>3</v>
      </c>
      <c r="C99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99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00" spans="1:4" x14ac:dyDescent="0.15">
      <c r="A100">
        <v>5</v>
      </c>
      <c r="B100">
        <v>5</v>
      </c>
      <c r="C100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00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01" spans="1:4" x14ac:dyDescent="0.15">
      <c r="A101">
        <v>2</v>
      </c>
      <c r="B101">
        <v>3</v>
      </c>
      <c r="C101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18</v>
      </c>
      <c r="D101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02" spans="1:4" x14ac:dyDescent="0.15">
      <c r="A102">
        <v>4</v>
      </c>
      <c r="B102">
        <v>5</v>
      </c>
      <c r="C102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02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03" spans="1:4" x14ac:dyDescent="0.15">
      <c r="A103">
        <v>5</v>
      </c>
      <c r="B103">
        <v>4</v>
      </c>
      <c r="C103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03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04" spans="1:4" x14ac:dyDescent="0.15">
      <c r="A104">
        <v>5</v>
      </c>
      <c r="B104">
        <v>5</v>
      </c>
      <c r="C104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04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05" spans="1:4" x14ac:dyDescent="0.15">
      <c r="A105">
        <v>3</v>
      </c>
      <c r="B105">
        <v>4</v>
      </c>
      <c r="C105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105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06" spans="1:4" x14ac:dyDescent="0.15">
      <c r="A106">
        <v>4</v>
      </c>
      <c r="B106">
        <v>3</v>
      </c>
      <c r="C106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06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07" spans="1:4" x14ac:dyDescent="0.15">
      <c r="A107">
        <v>4</v>
      </c>
      <c r="B107">
        <v>2</v>
      </c>
      <c r="C107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07">
        <f>_xlfn.RANK.AVG(טבלה17[[#This Row],[15. אני מרוצה מהשימוש באפליקציות הזמנת מזון ממסעדות]],טבלה17[15. אני מרוצה מהשימוש באפליקציות הזמנת מזון ממסעדות],1)</f>
        <v>11</v>
      </c>
    </row>
    <row r="108" spans="1:4" x14ac:dyDescent="0.15">
      <c r="A108">
        <v>3</v>
      </c>
      <c r="B108">
        <v>2</v>
      </c>
      <c r="C108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108">
        <f>_xlfn.RANK.AVG(טבלה17[[#This Row],[15. אני מרוצה מהשימוש באפליקציות הזמנת מזון ממסעדות]],טבלה17[15. אני מרוצה מהשימוש באפליקציות הזמנת מזון ממסעדות],1)</f>
        <v>11</v>
      </c>
    </row>
    <row r="109" spans="1:4" x14ac:dyDescent="0.15">
      <c r="A109">
        <v>3</v>
      </c>
      <c r="B109">
        <v>4</v>
      </c>
      <c r="C109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109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10" spans="1:4" x14ac:dyDescent="0.15">
      <c r="A110">
        <v>3</v>
      </c>
      <c r="B110">
        <v>4</v>
      </c>
      <c r="C110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110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11" spans="1:4" x14ac:dyDescent="0.15">
      <c r="A111">
        <v>5</v>
      </c>
      <c r="B111">
        <v>5</v>
      </c>
      <c r="C111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11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12" spans="1:4" x14ac:dyDescent="0.15">
      <c r="A112">
        <v>5</v>
      </c>
      <c r="B112">
        <v>5</v>
      </c>
      <c r="C112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12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13" spans="1:4" x14ac:dyDescent="0.15">
      <c r="A113">
        <v>1</v>
      </c>
      <c r="B113">
        <v>3</v>
      </c>
      <c r="C113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6.5</v>
      </c>
      <c r="D113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14" spans="1:4" x14ac:dyDescent="0.15">
      <c r="A114">
        <v>4</v>
      </c>
      <c r="B114">
        <v>3</v>
      </c>
      <c r="C114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14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15" spans="1:4" x14ac:dyDescent="0.15">
      <c r="A115">
        <v>5</v>
      </c>
      <c r="B115">
        <v>4</v>
      </c>
      <c r="C115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15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16" spans="1:4" x14ac:dyDescent="0.15">
      <c r="A116">
        <v>4</v>
      </c>
      <c r="B116">
        <v>4</v>
      </c>
      <c r="C116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16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17" spans="1:4" x14ac:dyDescent="0.15">
      <c r="A117">
        <v>3</v>
      </c>
      <c r="B117">
        <v>3</v>
      </c>
      <c r="C117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117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18" spans="1:4" x14ac:dyDescent="0.15">
      <c r="A118">
        <v>4</v>
      </c>
      <c r="B118">
        <v>3</v>
      </c>
      <c r="C118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18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19" spans="1:4" x14ac:dyDescent="0.15">
      <c r="A119">
        <v>5</v>
      </c>
      <c r="B119">
        <v>5</v>
      </c>
      <c r="C119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19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20" spans="1:4" x14ac:dyDescent="0.15">
      <c r="A120">
        <v>1</v>
      </c>
      <c r="B120">
        <v>3</v>
      </c>
      <c r="C120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6.5</v>
      </c>
      <c r="D120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21" spans="1:4" x14ac:dyDescent="0.15">
      <c r="A121">
        <v>3</v>
      </c>
      <c r="B121">
        <v>1</v>
      </c>
      <c r="C121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121">
        <f>_xlfn.RANK.AVG(טבלה17[[#This Row],[15. אני מרוצה מהשימוש באפליקציות הזמנת מזון ממסעדות]],טבלה17[15. אני מרוצה מהשימוש באפליקציות הזמנת מזון ממסעדות],1)</f>
        <v>2.5</v>
      </c>
    </row>
    <row r="122" spans="1:4" x14ac:dyDescent="0.15">
      <c r="A122">
        <v>3</v>
      </c>
      <c r="B122">
        <v>3</v>
      </c>
      <c r="C122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122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23" spans="1:4" x14ac:dyDescent="0.15">
      <c r="A123">
        <v>3</v>
      </c>
      <c r="B123">
        <v>4</v>
      </c>
      <c r="C123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123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24" spans="1:4" x14ac:dyDescent="0.15">
      <c r="A124">
        <v>5</v>
      </c>
      <c r="B124">
        <v>5</v>
      </c>
      <c r="C124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24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25" spans="1:4" x14ac:dyDescent="0.15">
      <c r="A125">
        <v>3</v>
      </c>
      <c r="B125">
        <v>3</v>
      </c>
      <c r="C125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125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26" spans="1:4" x14ac:dyDescent="0.15">
      <c r="A126">
        <v>5</v>
      </c>
      <c r="B126">
        <v>5</v>
      </c>
      <c r="C126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26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27" spans="1:4" x14ac:dyDescent="0.15">
      <c r="A127">
        <v>4</v>
      </c>
      <c r="B127">
        <v>4</v>
      </c>
      <c r="C127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27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28" spans="1:4" x14ac:dyDescent="0.15">
      <c r="A128">
        <v>5</v>
      </c>
      <c r="B128">
        <v>5</v>
      </c>
      <c r="C128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28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29" spans="1:4" x14ac:dyDescent="0.15">
      <c r="A129">
        <v>5</v>
      </c>
      <c r="B129">
        <v>4</v>
      </c>
      <c r="C129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29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30" spans="1:4" x14ac:dyDescent="0.15">
      <c r="A130">
        <v>3</v>
      </c>
      <c r="B130">
        <v>5</v>
      </c>
      <c r="C130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130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31" spans="1:4" x14ac:dyDescent="0.15">
      <c r="A131">
        <v>1</v>
      </c>
      <c r="B131">
        <v>4</v>
      </c>
      <c r="C131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6.5</v>
      </c>
      <c r="D131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32" spans="1:4" x14ac:dyDescent="0.15">
      <c r="A132">
        <v>4</v>
      </c>
      <c r="B132">
        <v>4</v>
      </c>
      <c r="C132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32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33" spans="1:4" x14ac:dyDescent="0.15">
      <c r="A133">
        <v>3</v>
      </c>
      <c r="B133">
        <v>4</v>
      </c>
      <c r="C133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133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34" spans="1:4" x14ac:dyDescent="0.15">
      <c r="A134">
        <v>2</v>
      </c>
      <c r="B134">
        <v>3</v>
      </c>
      <c r="C134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18</v>
      </c>
      <c r="D134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35" spans="1:4" x14ac:dyDescent="0.15">
      <c r="A135">
        <v>4</v>
      </c>
      <c r="B135">
        <v>3</v>
      </c>
      <c r="C135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35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36" spans="1:4" x14ac:dyDescent="0.15">
      <c r="A136">
        <v>5</v>
      </c>
      <c r="B136">
        <v>5</v>
      </c>
      <c r="C136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36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37" spans="1:4" x14ac:dyDescent="0.15">
      <c r="A137">
        <v>4</v>
      </c>
      <c r="B137">
        <v>2</v>
      </c>
      <c r="C137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37">
        <f>_xlfn.RANK.AVG(טבלה17[[#This Row],[15. אני מרוצה מהשימוש באפליקציות הזמנת מזון ממסעדות]],טבלה17[15. אני מרוצה מהשימוש באפליקציות הזמנת מזון ממסעדות],1)</f>
        <v>11</v>
      </c>
    </row>
    <row r="138" spans="1:4" x14ac:dyDescent="0.15">
      <c r="A138">
        <v>5</v>
      </c>
      <c r="B138">
        <v>5</v>
      </c>
      <c r="C138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38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39" spans="1:4" x14ac:dyDescent="0.15">
      <c r="A139">
        <v>5</v>
      </c>
      <c r="B139">
        <v>4</v>
      </c>
      <c r="C139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39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40" spans="1:4" x14ac:dyDescent="0.15">
      <c r="A140">
        <v>2</v>
      </c>
      <c r="B140">
        <v>2</v>
      </c>
      <c r="C140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18</v>
      </c>
      <c r="D140">
        <f>_xlfn.RANK.AVG(טבלה17[[#This Row],[15. אני מרוצה מהשימוש באפליקציות הזמנת מזון ממסעדות]],טבלה17[15. אני מרוצה מהשימוש באפליקציות הזמנת מזון ממסעדות],1)</f>
        <v>11</v>
      </c>
    </row>
    <row r="141" spans="1:4" x14ac:dyDescent="0.15">
      <c r="A141">
        <v>1</v>
      </c>
      <c r="B141">
        <v>1</v>
      </c>
      <c r="C141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6.5</v>
      </c>
      <c r="D141">
        <f>_xlfn.RANK.AVG(טבלה17[[#This Row],[15. אני מרוצה מהשימוש באפליקציות הזמנת מזון ממסעדות]],טבלה17[15. אני מרוצה מהשימוש באפליקציות הזמנת מזון ממסעדות],1)</f>
        <v>2.5</v>
      </c>
    </row>
    <row r="142" spans="1:4" x14ac:dyDescent="0.15">
      <c r="A142">
        <v>4</v>
      </c>
      <c r="B142">
        <v>3</v>
      </c>
      <c r="C142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42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43" spans="1:4" x14ac:dyDescent="0.15">
      <c r="A143">
        <v>5</v>
      </c>
      <c r="B143">
        <v>3</v>
      </c>
      <c r="C143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43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44" spans="1:4" x14ac:dyDescent="0.15">
      <c r="A144">
        <v>4</v>
      </c>
      <c r="B144">
        <v>3</v>
      </c>
      <c r="C144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44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45" spans="1:4" x14ac:dyDescent="0.15">
      <c r="A145">
        <v>4</v>
      </c>
      <c r="B145">
        <v>3</v>
      </c>
      <c r="C145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45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46" spans="1:4" x14ac:dyDescent="0.15">
      <c r="A146">
        <v>2</v>
      </c>
      <c r="B146">
        <v>2</v>
      </c>
      <c r="C146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18</v>
      </c>
      <c r="D146">
        <f>_xlfn.RANK.AVG(טבלה17[[#This Row],[15. אני מרוצה מהשימוש באפליקציות הזמנת מזון ממסעדות]],טבלה17[15. אני מרוצה מהשימוש באפליקציות הזמנת מזון ממסעדות],1)</f>
        <v>11</v>
      </c>
    </row>
    <row r="147" spans="1:4" x14ac:dyDescent="0.15">
      <c r="A147">
        <v>5</v>
      </c>
      <c r="B147">
        <v>5</v>
      </c>
      <c r="C147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47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48" spans="1:4" x14ac:dyDescent="0.15">
      <c r="A148">
        <v>3</v>
      </c>
      <c r="B148">
        <v>2</v>
      </c>
      <c r="C148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148">
        <f>_xlfn.RANK.AVG(טבלה17[[#This Row],[15. אני מרוצה מהשימוש באפליקציות הזמנת מזון ממסעדות]],טבלה17[15. אני מרוצה מהשימוש באפליקציות הזמנת מזון ממסעדות],1)</f>
        <v>11</v>
      </c>
    </row>
    <row r="149" spans="1:4" x14ac:dyDescent="0.15">
      <c r="A149">
        <v>4</v>
      </c>
      <c r="B149">
        <v>5</v>
      </c>
      <c r="C149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49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50" spans="1:4" x14ac:dyDescent="0.15">
      <c r="A150">
        <v>5</v>
      </c>
      <c r="B150">
        <v>4</v>
      </c>
      <c r="C150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50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51" spans="1:4" x14ac:dyDescent="0.15">
      <c r="A151">
        <v>1</v>
      </c>
      <c r="B151">
        <v>4</v>
      </c>
      <c r="C151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6.5</v>
      </c>
      <c r="D151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  <row r="152" spans="1:4" x14ac:dyDescent="0.15">
      <c r="A152">
        <v>5</v>
      </c>
      <c r="B152">
        <v>5</v>
      </c>
      <c r="C152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52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53" spans="1:4" x14ac:dyDescent="0.15">
      <c r="A153">
        <v>4</v>
      </c>
      <c r="B153">
        <v>5</v>
      </c>
      <c r="C153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78</v>
      </c>
      <c r="D153">
        <f>_xlfn.RANK.AVG(טבלה17[[#This Row],[15. אני מרוצה מהשימוש באפליקציות הזמנת מזון ממסעדות]],טבלה17[15. אני מרוצה מהשימוש באפליקציות הזמנת מזון ממסעדות],1)</f>
        <v>137</v>
      </c>
    </row>
    <row r="154" spans="1:4" x14ac:dyDescent="0.15">
      <c r="A154">
        <v>5</v>
      </c>
      <c r="B154">
        <v>3</v>
      </c>
      <c r="C154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128.5</v>
      </c>
      <c r="D154">
        <f>_xlfn.RANK.AVG(טבלה17[[#This Row],[15. אני מרוצה מהשימוש באפליקציות הזמנת מזון ממסעדות]],טבלה17[15. אני מרוצה מהשימוש באפליקציות הזמנת מזון ממסעדות],1)</f>
        <v>39</v>
      </c>
    </row>
    <row r="155" spans="1:4" x14ac:dyDescent="0.15">
      <c r="A155">
        <v>3</v>
      </c>
      <c r="B155">
        <v>4</v>
      </c>
      <c r="C155">
        <f>_xlfn.RANK.AVG(טבלה17[[#This Row],[14. בתקופת הקורונה שינינו הרגלים ובמקום להגיע למסעדה פיזית, מזמינים יותר משלוח ממסעדות באמצעות אפליקציות]],טבלה17[14. בתקופת הקורונה שינינו הרגלים ובמקום להגיע למסעדה פיזית, מזמינים יותר משלוח ממסעדות באמצעות אפליקציות],1)</f>
        <v>38.5</v>
      </c>
      <c r="D155">
        <f>_xlfn.RANK.AVG(טבלה17[[#This Row],[15. אני מרוצה מהשימוש באפליקציות הזמנת מזון ממסעדות]],טבלה17[15. אני מרוצה מהשימוש באפליקציות הזמנת מזון ממסעדות],1)</f>
        <v>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3C8CF-B5EC-4A18-ACB0-A2388B29A109}">
  <dimension ref="A1"/>
  <sheetViews>
    <sheetView rightToLeft="1" workbookViewId="0">
      <selection activeCell="A3" sqref="A3"/>
    </sheetView>
  </sheetViews>
  <sheetFormatPr defaultRowHeight="12.75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B7C5-BCF5-4650-AFD2-279E8B02B10E}">
  <dimension ref="A4:B5"/>
  <sheetViews>
    <sheetView rightToLeft="1" workbookViewId="0">
      <selection activeCell="H6" sqref="H6"/>
    </sheetView>
  </sheetViews>
  <sheetFormatPr defaultRowHeight="12.75" x14ac:dyDescent="0.15"/>
  <cols>
    <col min="1" max="2" width="121.50390625" bestFit="1" customWidth="1"/>
    <col min="3" max="3" width="2.96484375" bestFit="1" customWidth="1"/>
    <col min="4" max="6" width="4.04296875" bestFit="1" customWidth="1"/>
    <col min="7" max="7" width="8.359375" bestFit="1" customWidth="1"/>
    <col min="8" max="9" width="4.04296875" bestFit="1" customWidth="1"/>
    <col min="10" max="10" width="6.60546875" bestFit="1" customWidth="1"/>
    <col min="11" max="14" width="4.04296875" bestFit="1" customWidth="1"/>
    <col min="15" max="15" width="6.60546875" bestFit="1" customWidth="1"/>
    <col min="16" max="20" width="4.04296875" bestFit="1" customWidth="1"/>
    <col min="21" max="21" width="6.60546875" bestFit="1" customWidth="1"/>
    <col min="22" max="26" width="4.04296875" bestFit="1" customWidth="1"/>
    <col min="27" max="27" width="6.60546875" bestFit="1" customWidth="1"/>
    <col min="28" max="28" width="8.359375" bestFit="1" customWidth="1"/>
  </cols>
  <sheetData>
    <row r="4" spans="1:2" x14ac:dyDescent="0.15">
      <c r="A4" t="s">
        <v>58</v>
      </c>
      <c r="B4" t="s">
        <v>59</v>
      </c>
    </row>
    <row r="5" spans="1:2" x14ac:dyDescent="0.15">
      <c r="A5" s="17">
        <v>571</v>
      </c>
      <c r="B5" s="17">
        <v>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55"/>
  <sheetViews>
    <sheetView workbookViewId="0">
      <pane ySplit="1" topLeftCell="A2" activePane="bottomLeft" state="frozen"/>
      <selection pane="bottomLeft" activeCell="S139" sqref="S139"/>
    </sheetView>
  </sheetViews>
  <sheetFormatPr defaultColWidth="12.5390625" defaultRowHeight="15.75" customHeight="1" x14ac:dyDescent="0.15"/>
  <cols>
    <col min="2" max="4" width="18.87890625" customWidth="1"/>
    <col min="5" max="5" width="71.203125" customWidth="1"/>
    <col min="6" max="6" width="66.88671875" customWidth="1"/>
    <col min="7" max="8" width="73.359375" customWidth="1"/>
    <col min="9" max="9" width="33.30859375" customWidth="1"/>
    <col min="10" max="10" width="73.359375" customWidth="1"/>
    <col min="11" max="11" width="59.46875" customWidth="1"/>
    <col min="12" max="12" width="58.66015625" customWidth="1"/>
    <col min="13" max="15" width="73.359375" customWidth="1"/>
    <col min="16" max="16" width="73.08984375" customWidth="1"/>
    <col min="17" max="17" width="73.359375" customWidth="1"/>
    <col min="18" max="18" width="45.84765625" customWidth="1"/>
    <col min="19" max="19" width="64.45703125" customWidth="1"/>
    <col min="20" max="20" width="72.28125" customWidth="1"/>
    <col min="21" max="26" width="18.87890625" customWidth="1"/>
  </cols>
  <sheetData>
    <row r="1" spans="1:18" ht="12.75" x14ac:dyDescent="0.15">
      <c r="A1" t="s">
        <v>54</v>
      </c>
      <c r="B1" s="1" t="s">
        <v>0</v>
      </c>
      <c r="C1" s="1" t="s">
        <v>1</v>
      </c>
      <c r="D1" s="1" t="s">
        <v>2</v>
      </c>
      <c r="E1" s="20" t="s">
        <v>3</v>
      </c>
      <c r="F1" s="1" t="s">
        <v>4</v>
      </c>
      <c r="G1" s="1" t="s">
        <v>5</v>
      </c>
      <c r="H1" s="20" t="s">
        <v>6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0" t="s">
        <v>88</v>
      </c>
      <c r="Q1" s="1" t="s">
        <v>89</v>
      </c>
      <c r="R1" s="1" t="s">
        <v>90</v>
      </c>
    </row>
    <row r="2" spans="1:18" ht="12.75" x14ac:dyDescent="0.15">
      <c r="A2">
        <v>1</v>
      </c>
      <c r="B2" s="2">
        <v>44677.729569733798</v>
      </c>
      <c r="C2" s="3" t="s">
        <v>7</v>
      </c>
      <c r="D2" s="4" t="s">
        <v>8</v>
      </c>
      <c r="E2" s="4" t="s">
        <v>9</v>
      </c>
      <c r="F2" s="4" t="s">
        <v>9</v>
      </c>
      <c r="G2" s="4" t="s">
        <v>9</v>
      </c>
      <c r="H2" s="4" t="s">
        <v>10</v>
      </c>
      <c r="I2" s="4" t="s">
        <v>11</v>
      </c>
      <c r="J2" s="4" t="s">
        <v>12</v>
      </c>
      <c r="K2" s="3">
        <v>4</v>
      </c>
      <c r="L2" s="3">
        <v>3</v>
      </c>
      <c r="M2" s="3">
        <v>4</v>
      </c>
      <c r="N2" s="3">
        <v>2</v>
      </c>
      <c r="O2" s="3">
        <v>2</v>
      </c>
      <c r="P2" s="3">
        <v>4</v>
      </c>
      <c r="Q2" s="3">
        <v>4</v>
      </c>
      <c r="R2" s="3">
        <v>5</v>
      </c>
    </row>
    <row r="3" spans="1:18" ht="12.75" x14ac:dyDescent="0.15">
      <c r="A3">
        <v>2</v>
      </c>
      <c r="B3" s="2">
        <v>44677.731038043981</v>
      </c>
      <c r="C3" s="3" t="s">
        <v>7</v>
      </c>
      <c r="D3" s="4" t="s">
        <v>13</v>
      </c>
      <c r="E3" s="4" t="s">
        <v>14</v>
      </c>
      <c r="F3" s="4" t="s">
        <v>9</v>
      </c>
      <c r="G3" s="4" t="s">
        <v>14</v>
      </c>
      <c r="H3" s="4" t="s">
        <v>10</v>
      </c>
      <c r="I3" s="4" t="s">
        <v>11</v>
      </c>
      <c r="J3" s="4" t="s">
        <v>12</v>
      </c>
      <c r="K3" s="3">
        <v>4</v>
      </c>
      <c r="L3" s="3">
        <v>3</v>
      </c>
      <c r="M3" s="3">
        <v>4</v>
      </c>
      <c r="N3" s="3">
        <v>2</v>
      </c>
      <c r="O3" s="3">
        <v>2</v>
      </c>
      <c r="P3" s="3">
        <v>1</v>
      </c>
      <c r="Q3" s="3">
        <v>3</v>
      </c>
      <c r="R3" s="3">
        <v>5</v>
      </c>
    </row>
    <row r="4" spans="1:18" ht="12.75" x14ac:dyDescent="0.15">
      <c r="A4">
        <v>3</v>
      </c>
      <c r="B4" s="2">
        <v>44677.732982939815</v>
      </c>
      <c r="C4" s="3" t="s">
        <v>15</v>
      </c>
      <c r="D4" s="4" t="s">
        <v>8</v>
      </c>
      <c r="E4" s="4" t="s">
        <v>16</v>
      </c>
      <c r="F4" s="4" t="s">
        <v>14</v>
      </c>
      <c r="G4" s="4" t="s">
        <v>17</v>
      </c>
      <c r="H4" s="4" t="s">
        <v>10</v>
      </c>
      <c r="I4" s="4" t="s">
        <v>11</v>
      </c>
      <c r="J4" s="4" t="s">
        <v>12</v>
      </c>
      <c r="K4" s="3">
        <v>4</v>
      </c>
      <c r="L4" s="3">
        <v>4</v>
      </c>
      <c r="M4" s="3">
        <v>3</v>
      </c>
      <c r="N4" s="3">
        <v>2</v>
      </c>
      <c r="O4" s="3">
        <v>5</v>
      </c>
      <c r="P4" s="3">
        <v>5</v>
      </c>
      <c r="Q4" s="3">
        <v>5</v>
      </c>
      <c r="R4" s="3">
        <v>5</v>
      </c>
    </row>
    <row r="5" spans="1:18" ht="12.75" x14ac:dyDescent="0.15">
      <c r="A5">
        <v>4</v>
      </c>
      <c r="B5" s="2">
        <v>44677.733214155094</v>
      </c>
      <c r="C5" s="3" t="s">
        <v>7</v>
      </c>
      <c r="D5" s="4" t="s">
        <v>13</v>
      </c>
      <c r="E5" s="4" t="s">
        <v>18</v>
      </c>
      <c r="F5" s="4" t="s">
        <v>18</v>
      </c>
      <c r="G5" s="4" t="s">
        <v>18</v>
      </c>
      <c r="H5" s="4" t="s">
        <v>10</v>
      </c>
      <c r="I5" s="4" t="s">
        <v>11</v>
      </c>
      <c r="J5" s="4" t="s">
        <v>12</v>
      </c>
      <c r="K5" s="3">
        <v>4</v>
      </c>
      <c r="L5" s="3">
        <v>4</v>
      </c>
      <c r="M5" s="3">
        <v>3</v>
      </c>
      <c r="N5" s="3">
        <v>3</v>
      </c>
      <c r="O5" s="3">
        <v>1</v>
      </c>
      <c r="P5" s="3">
        <v>1</v>
      </c>
      <c r="Q5" s="3">
        <v>3</v>
      </c>
      <c r="R5" s="3">
        <v>5</v>
      </c>
    </row>
    <row r="6" spans="1:18" ht="12.75" x14ac:dyDescent="0.15">
      <c r="A6">
        <v>5</v>
      </c>
      <c r="B6" s="2">
        <v>44677.733259201384</v>
      </c>
      <c r="C6" s="3" t="s">
        <v>19</v>
      </c>
      <c r="D6" s="4" t="s">
        <v>13</v>
      </c>
      <c r="E6" s="4" t="s">
        <v>20</v>
      </c>
      <c r="F6" s="4" t="s">
        <v>21</v>
      </c>
      <c r="G6" s="4" t="s">
        <v>20</v>
      </c>
      <c r="H6" s="4" t="s">
        <v>22</v>
      </c>
      <c r="I6" s="4" t="s">
        <v>11</v>
      </c>
      <c r="J6" s="4" t="s">
        <v>23</v>
      </c>
      <c r="K6" s="3">
        <v>2</v>
      </c>
      <c r="L6" s="3">
        <v>2</v>
      </c>
      <c r="M6" s="3">
        <v>2</v>
      </c>
      <c r="N6" s="3">
        <v>3</v>
      </c>
      <c r="O6" s="3">
        <v>3</v>
      </c>
      <c r="P6" s="3">
        <v>3</v>
      </c>
      <c r="Q6" s="3">
        <v>2</v>
      </c>
      <c r="R6" s="3">
        <v>3</v>
      </c>
    </row>
    <row r="7" spans="1:18" ht="12.75" x14ac:dyDescent="0.15">
      <c r="A7">
        <v>6</v>
      </c>
      <c r="B7" s="2">
        <v>44677.733440034717</v>
      </c>
      <c r="C7" s="3" t="s">
        <v>7</v>
      </c>
      <c r="D7" s="4" t="s">
        <v>13</v>
      </c>
      <c r="E7" s="4" t="s">
        <v>20</v>
      </c>
      <c r="F7" s="4" t="s">
        <v>14</v>
      </c>
      <c r="G7" s="4" t="s">
        <v>24</v>
      </c>
      <c r="H7" s="4" t="s">
        <v>10</v>
      </c>
      <c r="I7" s="4" t="s">
        <v>11</v>
      </c>
      <c r="J7" s="4" t="s">
        <v>12</v>
      </c>
      <c r="K7" s="3">
        <v>4</v>
      </c>
      <c r="L7" s="3">
        <v>3</v>
      </c>
      <c r="M7" s="3">
        <v>4</v>
      </c>
      <c r="N7" s="3">
        <v>2</v>
      </c>
      <c r="O7" s="3">
        <v>3</v>
      </c>
      <c r="P7" s="3">
        <v>4</v>
      </c>
      <c r="Q7" s="3">
        <v>4</v>
      </c>
      <c r="R7" s="3">
        <v>5</v>
      </c>
    </row>
    <row r="8" spans="1:18" ht="12.75" x14ac:dyDescent="0.15">
      <c r="A8">
        <v>7</v>
      </c>
      <c r="B8" s="2">
        <v>44677.734205300927</v>
      </c>
      <c r="C8" s="3" t="s">
        <v>7</v>
      </c>
      <c r="D8" s="4" t="s">
        <v>13</v>
      </c>
      <c r="E8" s="4" t="s">
        <v>20</v>
      </c>
      <c r="F8" s="4" t="s">
        <v>9</v>
      </c>
      <c r="G8" s="4" t="s">
        <v>20</v>
      </c>
      <c r="H8" s="4" t="s">
        <v>22</v>
      </c>
      <c r="I8" s="4" t="s">
        <v>25</v>
      </c>
      <c r="J8" s="4" t="s">
        <v>12</v>
      </c>
      <c r="K8" s="3">
        <v>4</v>
      </c>
      <c r="L8" s="3">
        <v>3</v>
      </c>
      <c r="M8" s="3">
        <v>4</v>
      </c>
      <c r="N8" s="3">
        <v>3</v>
      </c>
      <c r="O8" s="3">
        <v>5</v>
      </c>
      <c r="P8" s="3">
        <v>4</v>
      </c>
      <c r="Q8" s="3">
        <v>4</v>
      </c>
      <c r="R8" s="3">
        <v>4</v>
      </c>
    </row>
    <row r="9" spans="1:18" ht="12.75" x14ac:dyDescent="0.15">
      <c r="A9">
        <v>8</v>
      </c>
      <c r="B9" s="2">
        <v>44677.736148923606</v>
      </c>
      <c r="C9" s="3" t="s">
        <v>19</v>
      </c>
      <c r="D9" s="4" t="s">
        <v>8</v>
      </c>
      <c r="E9" s="4" t="s">
        <v>26</v>
      </c>
      <c r="F9" s="4" t="s">
        <v>21</v>
      </c>
      <c r="G9" s="4" t="s">
        <v>21</v>
      </c>
      <c r="H9" s="4" t="s">
        <v>10</v>
      </c>
      <c r="I9" s="4" t="s">
        <v>11</v>
      </c>
      <c r="J9" s="4" t="s">
        <v>12</v>
      </c>
      <c r="K9" s="3">
        <v>5</v>
      </c>
      <c r="L9" s="3">
        <v>4</v>
      </c>
      <c r="M9" s="3">
        <v>5</v>
      </c>
      <c r="N9" s="3">
        <v>1</v>
      </c>
      <c r="O9" s="3">
        <v>1</v>
      </c>
      <c r="P9" s="3">
        <v>3</v>
      </c>
      <c r="Q9" s="3">
        <v>3</v>
      </c>
      <c r="R9" s="3">
        <v>3</v>
      </c>
    </row>
    <row r="10" spans="1:18" ht="12.75" x14ac:dyDescent="0.15">
      <c r="A10">
        <v>9</v>
      </c>
      <c r="B10" s="2">
        <v>44677.737138391203</v>
      </c>
      <c r="C10" s="3" t="s">
        <v>7</v>
      </c>
      <c r="D10" s="4" t="s">
        <v>13</v>
      </c>
      <c r="E10" s="4" t="s">
        <v>20</v>
      </c>
      <c r="F10" s="4" t="s">
        <v>14</v>
      </c>
      <c r="G10" s="4" t="s">
        <v>14</v>
      </c>
      <c r="H10" s="4" t="s">
        <v>22</v>
      </c>
      <c r="I10" s="4" t="s">
        <v>25</v>
      </c>
      <c r="J10" s="4" t="s">
        <v>12</v>
      </c>
      <c r="K10" s="3">
        <v>4</v>
      </c>
      <c r="L10" s="3">
        <v>3</v>
      </c>
      <c r="M10" s="3">
        <v>5</v>
      </c>
      <c r="N10" s="3">
        <v>1</v>
      </c>
      <c r="O10" s="3">
        <v>5</v>
      </c>
      <c r="P10" s="3">
        <v>4</v>
      </c>
      <c r="Q10" s="3">
        <v>4</v>
      </c>
      <c r="R10" s="3">
        <v>4</v>
      </c>
    </row>
    <row r="11" spans="1:18" ht="12.75" x14ac:dyDescent="0.15">
      <c r="A11">
        <v>10</v>
      </c>
      <c r="B11" s="2">
        <v>44677.738187557872</v>
      </c>
      <c r="C11" s="3" t="s">
        <v>27</v>
      </c>
      <c r="D11" s="4" t="s">
        <v>8</v>
      </c>
      <c r="E11" s="4" t="s">
        <v>9</v>
      </c>
      <c r="F11" s="4" t="s">
        <v>9</v>
      </c>
      <c r="G11" s="4" t="s">
        <v>9</v>
      </c>
      <c r="H11" s="4" t="s">
        <v>10</v>
      </c>
      <c r="I11" s="4" t="s">
        <v>11</v>
      </c>
      <c r="J11" s="4" t="s">
        <v>12</v>
      </c>
      <c r="K11" s="3">
        <v>5</v>
      </c>
      <c r="L11" s="3">
        <v>3</v>
      </c>
      <c r="M11" s="3">
        <v>4</v>
      </c>
      <c r="N11" s="3">
        <v>3</v>
      </c>
      <c r="O11" s="3">
        <v>2</v>
      </c>
      <c r="P11" s="3">
        <v>1</v>
      </c>
      <c r="Q11" s="3">
        <v>3</v>
      </c>
      <c r="R11" s="3">
        <v>3</v>
      </c>
    </row>
    <row r="12" spans="1:18" ht="12.75" x14ac:dyDescent="0.15">
      <c r="A12">
        <v>11</v>
      </c>
      <c r="B12" s="2">
        <v>44677.73910673611</v>
      </c>
      <c r="C12" s="3" t="s">
        <v>7</v>
      </c>
      <c r="D12" s="4" t="s">
        <v>13</v>
      </c>
      <c r="E12" s="4" t="s">
        <v>20</v>
      </c>
      <c r="F12" s="4" t="s">
        <v>14</v>
      </c>
      <c r="G12" s="4" t="s">
        <v>20</v>
      </c>
      <c r="H12" s="4" t="s">
        <v>10</v>
      </c>
      <c r="I12" s="4" t="s">
        <v>11</v>
      </c>
      <c r="J12" s="4" t="s">
        <v>12</v>
      </c>
      <c r="K12" s="3">
        <v>4</v>
      </c>
      <c r="L12" s="3">
        <v>2</v>
      </c>
      <c r="M12" s="3">
        <v>5</v>
      </c>
      <c r="N12" s="3">
        <v>1</v>
      </c>
      <c r="O12" s="3">
        <v>5</v>
      </c>
      <c r="P12" s="3">
        <v>5</v>
      </c>
      <c r="Q12" s="3">
        <v>4</v>
      </c>
      <c r="R12" s="3">
        <v>4</v>
      </c>
    </row>
    <row r="13" spans="1:18" ht="12.75" x14ac:dyDescent="0.15">
      <c r="A13">
        <v>12</v>
      </c>
      <c r="B13" s="2">
        <v>44677.739713391202</v>
      </c>
      <c r="C13" s="3" t="s">
        <v>15</v>
      </c>
      <c r="D13" s="4" t="s">
        <v>8</v>
      </c>
      <c r="E13" s="4" t="s">
        <v>20</v>
      </c>
      <c r="F13" s="4" t="s">
        <v>14</v>
      </c>
      <c r="G13" s="4" t="s">
        <v>20</v>
      </c>
      <c r="H13" s="4" t="s">
        <v>22</v>
      </c>
      <c r="I13" s="4" t="s">
        <v>25</v>
      </c>
      <c r="J13" s="4" t="s">
        <v>12</v>
      </c>
      <c r="K13" s="3">
        <v>4</v>
      </c>
      <c r="L13" s="3">
        <v>3</v>
      </c>
      <c r="M13" s="3">
        <v>3</v>
      </c>
      <c r="N13" s="3">
        <v>4</v>
      </c>
      <c r="O13" s="3">
        <v>5</v>
      </c>
      <c r="P13" s="3">
        <v>5</v>
      </c>
      <c r="Q13" s="3">
        <v>4</v>
      </c>
      <c r="R13" s="3">
        <v>4</v>
      </c>
    </row>
    <row r="14" spans="1:18" ht="12.75" x14ac:dyDescent="0.15">
      <c r="A14">
        <v>13</v>
      </c>
      <c r="B14" s="2">
        <v>44677.741355277773</v>
      </c>
      <c r="C14" s="3" t="s">
        <v>27</v>
      </c>
      <c r="D14" s="4" t="s">
        <v>8</v>
      </c>
      <c r="E14" s="4" t="s">
        <v>20</v>
      </c>
      <c r="F14" s="4" t="s">
        <v>14</v>
      </c>
      <c r="G14" s="4" t="s">
        <v>20</v>
      </c>
      <c r="H14" s="4" t="s">
        <v>22</v>
      </c>
      <c r="I14" s="4" t="s">
        <v>25</v>
      </c>
      <c r="J14" s="4" t="s">
        <v>12</v>
      </c>
      <c r="K14" s="3">
        <v>3</v>
      </c>
      <c r="L14" s="3">
        <v>3</v>
      </c>
      <c r="M14" s="3">
        <v>2</v>
      </c>
      <c r="N14" s="3">
        <v>4</v>
      </c>
      <c r="O14" s="3">
        <v>5</v>
      </c>
      <c r="P14" s="3">
        <v>4</v>
      </c>
      <c r="Q14" s="3">
        <v>4</v>
      </c>
      <c r="R14" s="3">
        <v>4</v>
      </c>
    </row>
    <row r="15" spans="1:18" ht="12.75" x14ac:dyDescent="0.15">
      <c r="A15">
        <v>14</v>
      </c>
      <c r="B15" s="2">
        <v>44677.741827592588</v>
      </c>
      <c r="C15" s="3" t="s">
        <v>15</v>
      </c>
      <c r="D15" s="4" t="s">
        <v>8</v>
      </c>
      <c r="E15" s="4" t="s">
        <v>9</v>
      </c>
      <c r="F15" s="4" t="s">
        <v>20</v>
      </c>
      <c r="G15" s="4" t="s">
        <v>20</v>
      </c>
      <c r="H15" s="4" t="s">
        <v>22</v>
      </c>
      <c r="I15" s="4" t="s">
        <v>11</v>
      </c>
      <c r="J15" s="4" t="s">
        <v>23</v>
      </c>
      <c r="K15" s="3">
        <v>3</v>
      </c>
      <c r="L15" s="3">
        <v>4</v>
      </c>
      <c r="M15" s="3">
        <v>4</v>
      </c>
      <c r="N15" s="3">
        <v>3</v>
      </c>
      <c r="O15" s="3">
        <v>1</v>
      </c>
      <c r="P15" s="3">
        <v>2</v>
      </c>
      <c r="Q15" s="3">
        <v>3</v>
      </c>
      <c r="R15" s="3">
        <v>1</v>
      </c>
    </row>
    <row r="16" spans="1:18" ht="12.75" x14ac:dyDescent="0.15">
      <c r="A16">
        <v>15</v>
      </c>
      <c r="B16" s="2">
        <v>44677.741917685184</v>
      </c>
      <c r="C16" s="3" t="s">
        <v>7</v>
      </c>
      <c r="D16" s="4" t="s">
        <v>13</v>
      </c>
      <c r="E16" s="4" t="s">
        <v>28</v>
      </c>
      <c r="F16" s="4" t="s">
        <v>29</v>
      </c>
      <c r="G16" s="4" t="s">
        <v>29</v>
      </c>
      <c r="H16" s="4" t="s">
        <v>22</v>
      </c>
      <c r="I16" s="4" t="s">
        <v>11</v>
      </c>
      <c r="J16" s="4" t="s">
        <v>23</v>
      </c>
      <c r="K16" s="3">
        <v>4</v>
      </c>
      <c r="L16" s="3">
        <v>4</v>
      </c>
      <c r="M16" s="3">
        <v>4</v>
      </c>
      <c r="N16" s="3">
        <v>4</v>
      </c>
      <c r="O16" s="3">
        <v>5</v>
      </c>
      <c r="P16" s="3">
        <v>5</v>
      </c>
      <c r="Q16" s="3">
        <v>3</v>
      </c>
      <c r="R16" s="3">
        <v>1</v>
      </c>
    </row>
    <row r="17" spans="1:18" ht="12.75" x14ac:dyDescent="0.15">
      <c r="A17">
        <v>16</v>
      </c>
      <c r="B17" s="2">
        <v>44677.742341111109</v>
      </c>
      <c r="C17" s="3" t="s">
        <v>7</v>
      </c>
      <c r="D17" s="4" t="s">
        <v>8</v>
      </c>
      <c r="E17" s="4" t="s">
        <v>30</v>
      </c>
      <c r="F17" s="4" t="s">
        <v>20</v>
      </c>
      <c r="G17" s="4" t="s">
        <v>20</v>
      </c>
      <c r="H17" s="4" t="s">
        <v>22</v>
      </c>
      <c r="I17" s="4" t="s">
        <v>11</v>
      </c>
      <c r="J17" s="4" t="s">
        <v>12</v>
      </c>
      <c r="K17" s="3">
        <v>4</v>
      </c>
      <c r="L17" s="3">
        <v>4</v>
      </c>
      <c r="M17" s="3">
        <v>4</v>
      </c>
      <c r="N17" s="3">
        <v>3</v>
      </c>
      <c r="O17" s="3">
        <v>5</v>
      </c>
      <c r="P17" s="3">
        <v>5</v>
      </c>
      <c r="Q17" s="3">
        <v>5</v>
      </c>
      <c r="R17" s="3">
        <v>5</v>
      </c>
    </row>
    <row r="18" spans="1:18" ht="12.75" x14ac:dyDescent="0.15">
      <c r="A18">
        <v>17</v>
      </c>
      <c r="B18" s="2">
        <v>44677.743035312495</v>
      </c>
      <c r="C18" s="3" t="s">
        <v>7</v>
      </c>
      <c r="D18" s="4" t="s">
        <v>13</v>
      </c>
      <c r="E18" s="4" t="s">
        <v>14</v>
      </c>
      <c r="F18" s="4" t="s">
        <v>14</v>
      </c>
      <c r="G18" s="4" t="s">
        <v>14</v>
      </c>
      <c r="H18" s="4" t="s">
        <v>22</v>
      </c>
      <c r="I18" s="4" t="s">
        <v>11</v>
      </c>
      <c r="J18" s="4" t="s">
        <v>12</v>
      </c>
      <c r="K18" s="3">
        <v>3</v>
      </c>
      <c r="L18" s="3">
        <v>4</v>
      </c>
      <c r="M18" s="3">
        <v>3</v>
      </c>
      <c r="N18" s="3">
        <v>4</v>
      </c>
      <c r="O18" s="3">
        <v>4</v>
      </c>
      <c r="P18" s="3">
        <v>4</v>
      </c>
      <c r="Q18" s="3">
        <v>4</v>
      </c>
      <c r="R18" s="3">
        <v>4</v>
      </c>
    </row>
    <row r="19" spans="1:18" ht="12.75" x14ac:dyDescent="0.15">
      <c r="A19">
        <v>18</v>
      </c>
      <c r="B19" s="2">
        <v>44677.747404733796</v>
      </c>
      <c r="C19" s="3" t="s">
        <v>15</v>
      </c>
      <c r="D19" s="4" t="s">
        <v>13</v>
      </c>
      <c r="E19" s="4" t="s">
        <v>31</v>
      </c>
      <c r="F19" s="4" t="s">
        <v>14</v>
      </c>
      <c r="G19" s="4" t="s">
        <v>14</v>
      </c>
      <c r="H19" s="4" t="s">
        <v>22</v>
      </c>
      <c r="I19" s="4" t="s">
        <v>25</v>
      </c>
      <c r="J19" s="4" t="s">
        <v>12</v>
      </c>
      <c r="K19" s="3">
        <v>4</v>
      </c>
      <c r="L19" s="3">
        <v>5</v>
      </c>
      <c r="M19" s="3">
        <v>2</v>
      </c>
      <c r="N19" s="3">
        <v>4</v>
      </c>
      <c r="O19" s="3">
        <v>3</v>
      </c>
      <c r="P19" s="3">
        <v>3</v>
      </c>
      <c r="Q19" s="3">
        <v>4</v>
      </c>
      <c r="R19" s="3">
        <v>5</v>
      </c>
    </row>
    <row r="20" spans="1:18" ht="12.75" x14ac:dyDescent="0.15">
      <c r="A20">
        <v>19</v>
      </c>
      <c r="B20" s="2">
        <v>44677.748000833337</v>
      </c>
      <c r="C20" s="3" t="s">
        <v>15</v>
      </c>
      <c r="D20" s="4" t="s">
        <v>8</v>
      </c>
      <c r="E20" s="4" t="s">
        <v>9</v>
      </c>
      <c r="F20" s="4" t="s">
        <v>9</v>
      </c>
      <c r="G20" s="4" t="s">
        <v>9</v>
      </c>
      <c r="H20" s="4" t="s">
        <v>10</v>
      </c>
      <c r="I20" s="4" t="s">
        <v>11</v>
      </c>
      <c r="J20" s="4" t="s">
        <v>12</v>
      </c>
      <c r="K20" s="3">
        <v>4</v>
      </c>
      <c r="L20" s="3">
        <v>5</v>
      </c>
      <c r="M20" s="3">
        <v>3</v>
      </c>
      <c r="N20" s="3">
        <v>4</v>
      </c>
      <c r="O20" s="3">
        <v>4</v>
      </c>
      <c r="P20" s="3">
        <v>5</v>
      </c>
      <c r="Q20" s="3">
        <v>2</v>
      </c>
      <c r="R20" s="3">
        <v>1</v>
      </c>
    </row>
    <row r="21" spans="1:18" ht="12.75" x14ac:dyDescent="0.15">
      <c r="A21">
        <v>20</v>
      </c>
      <c r="B21" s="2">
        <v>44677.749592349537</v>
      </c>
      <c r="C21" s="3" t="s">
        <v>15</v>
      </c>
      <c r="D21" s="4" t="s">
        <v>8</v>
      </c>
      <c r="E21" s="4" t="s">
        <v>20</v>
      </c>
      <c r="F21" s="4" t="s">
        <v>9</v>
      </c>
      <c r="G21" s="4" t="s">
        <v>20</v>
      </c>
      <c r="H21" s="4" t="s">
        <v>22</v>
      </c>
      <c r="I21" s="4" t="s">
        <v>11</v>
      </c>
      <c r="J21" s="4" t="s">
        <v>12</v>
      </c>
      <c r="K21" s="3">
        <v>3</v>
      </c>
      <c r="L21" s="3">
        <v>3</v>
      </c>
      <c r="M21" s="3">
        <v>4</v>
      </c>
      <c r="N21" s="3">
        <v>3</v>
      </c>
      <c r="O21" s="3">
        <v>3</v>
      </c>
      <c r="P21" s="3">
        <v>4</v>
      </c>
      <c r="Q21" s="3">
        <v>3</v>
      </c>
      <c r="R21" s="3">
        <v>4</v>
      </c>
    </row>
    <row r="22" spans="1:18" ht="12.75" x14ac:dyDescent="0.15">
      <c r="A22">
        <v>21</v>
      </c>
      <c r="B22" s="2">
        <v>44677.754218090282</v>
      </c>
      <c r="C22" s="3" t="s">
        <v>15</v>
      </c>
      <c r="D22" s="4" t="s">
        <v>8</v>
      </c>
      <c r="E22" s="4" t="s">
        <v>20</v>
      </c>
      <c r="F22" s="4" t="s">
        <v>9</v>
      </c>
      <c r="G22" s="4" t="s">
        <v>20</v>
      </c>
      <c r="H22" s="4" t="s">
        <v>22</v>
      </c>
      <c r="I22" s="4" t="s">
        <v>11</v>
      </c>
      <c r="J22" s="4" t="s">
        <v>12</v>
      </c>
      <c r="K22" s="3">
        <v>2</v>
      </c>
      <c r="L22" s="3">
        <v>4</v>
      </c>
      <c r="M22" s="3">
        <v>2</v>
      </c>
      <c r="N22" s="3">
        <v>4</v>
      </c>
      <c r="O22" s="3">
        <v>4</v>
      </c>
      <c r="P22" s="3">
        <v>2</v>
      </c>
      <c r="Q22" s="3">
        <v>2</v>
      </c>
      <c r="R22" s="3">
        <v>4</v>
      </c>
    </row>
    <row r="23" spans="1:18" ht="12.75" x14ac:dyDescent="0.15">
      <c r="A23">
        <v>22</v>
      </c>
      <c r="B23" s="2">
        <v>44677.75464428241</v>
      </c>
      <c r="C23" s="3" t="s">
        <v>27</v>
      </c>
      <c r="D23" s="4" t="s">
        <v>13</v>
      </c>
      <c r="E23" s="4" t="s">
        <v>9</v>
      </c>
      <c r="F23" s="4" t="s">
        <v>14</v>
      </c>
      <c r="G23" s="4" t="s">
        <v>14</v>
      </c>
      <c r="H23" s="4" t="s">
        <v>22</v>
      </c>
      <c r="I23" s="4" t="s">
        <v>11</v>
      </c>
      <c r="J23" s="4" t="s">
        <v>12</v>
      </c>
      <c r="K23" s="3">
        <v>4</v>
      </c>
      <c r="L23" s="3">
        <v>4</v>
      </c>
      <c r="M23" s="3">
        <v>2</v>
      </c>
      <c r="N23" s="3">
        <v>5</v>
      </c>
      <c r="O23" s="3">
        <v>5</v>
      </c>
      <c r="P23" s="3">
        <v>4</v>
      </c>
      <c r="Q23" s="3">
        <v>4</v>
      </c>
      <c r="R23" s="3">
        <v>5</v>
      </c>
    </row>
    <row r="24" spans="1:18" ht="12.75" x14ac:dyDescent="0.15">
      <c r="A24">
        <v>23</v>
      </c>
      <c r="B24" s="2">
        <v>44677.756162291669</v>
      </c>
      <c r="C24" s="3" t="s">
        <v>19</v>
      </c>
      <c r="D24" s="4" t="s">
        <v>8</v>
      </c>
      <c r="E24" s="4" t="s">
        <v>9</v>
      </c>
      <c r="F24" s="4" t="s">
        <v>9</v>
      </c>
      <c r="G24" s="4" t="s">
        <v>32</v>
      </c>
      <c r="H24" s="4" t="s">
        <v>22</v>
      </c>
      <c r="I24" s="4" t="s">
        <v>11</v>
      </c>
      <c r="J24" s="4" t="s">
        <v>23</v>
      </c>
      <c r="K24" s="3">
        <v>3</v>
      </c>
      <c r="L24" s="3">
        <v>4</v>
      </c>
      <c r="M24" s="3">
        <v>2</v>
      </c>
      <c r="N24" s="3">
        <v>3</v>
      </c>
      <c r="O24" s="3">
        <v>1</v>
      </c>
      <c r="P24" s="3">
        <v>3</v>
      </c>
      <c r="Q24" s="3">
        <v>3</v>
      </c>
      <c r="R24" s="3">
        <v>3</v>
      </c>
    </row>
    <row r="25" spans="1:18" ht="12.75" x14ac:dyDescent="0.15">
      <c r="A25">
        <v>24</v>
      </c>
      <c r="B25" s="2">
        <v>44677.758057314815</v>
      </c>
      <c r="C25" s="3" t="s">
        <v>15</v>
      </c>
      <c r="D25" s="4" t="s">
        <v>8</v>
      </c>
      <c r="E25" s="4" t="s">
        <v>14</v>
      </c>
      <c r="F25" s="4" t="s">
        <v>33</v>
      </c>
      <c r="G25" s="4" t="s">
        <v>9</v>
      </c>
      <c r="H25" s="4" t="s">
        <v>22</v>
      </c>
      <c r="I25" s="4" t="s">
        <v>11</v>
      </c>
      <c r="J25" s="4" t="s">
        <v>23</v>
      </c>
      <c r="K25" s="3">
        <v>3</v>
      </c>
      <c r="L25" s="3">
        <v>5</v>
      </c>
      <c r="M25" s="3">
        <v>3</v>
      </c>
      <c r="N25" s="3">
        <v>4</v>
      </c>
      <c r="O25" s="3">
        <v>4</v>
      </c>
      <c r="P25" s="3">
        <v>4</v>
      </c>
      <c r="Q25" s="3">
        <v>3</v>
      </c>
      <c r="R25" s="3">
        <v>2</v>
      </c>
    </row>
    <row r="26" spans="1:18" ht="12.75" x14ac:dyDescent="0.15">
      <c r="A26">
        <v>25</v>
      </c>
      <c r="B26" s="2">
        <v>44677.759009641202</v>
      </c>
      <c r="C26" s="3" t="s">
        <v>7</v>
      </c>
      <c r="D26" s="4" t="s">
        <v>8</v>
      </c>
      <c r="E26" s="4" t="s">
        <v>14</v>
      </c>
      <c r="F26" s="4" t="s">
        <v>34</v>
      </c>
      <c r="G26" s="4" t="s">
        <v>14</v>
      </c>
      <c r="H26" s="4" t="s">
        <v>10</v>
      </c>
      <c r="I26" s="4" t="s">
        <v>25</v>
      </c>
      <c r="J26" s="4" t="s">
        <v>12</v>
      </c>
      <c r="K26" s="3">
        <v>5</v>
      </c>
      <c r="L26" s="3">
        <v>4</v>
      </c>
      <c r="M26" s="3">
        <v>4</v>
      </c>
      <c r="N26" s="3">
        <v>2</v>
      </c>
      <c r="O26" s="3">
        <v>4</v>
      </c>
      <c r="P26" s="3">
        <v>5</v>
      </c>
      <c r="Q26" s="3">
        <v>4</v>
      </c>
      <c r="R26" s="3">
        <v>4</v>
      </c>
    </row>
    <row r="27" spans="1:18" ht="12.75" x14ac:dyDescent="0.15">
      <c r="A27">
        <v>26</v>
      </c>
      <c r="B27" s="2">
        <v>44677.760183958337</v>
      </c>
      <c r="C27" s="3" t="s">
        <v>15</v>
      </c>
      <c r="D27" s="4" t="s">
        <v>13</v>
      </c>
      <c r="E27" s="3">
        <v>0</v>
      </c>
      <c r="F27" s="3">
        <v>0</v>
      </c>
      <c r="G27" s="4" t="s">
        <v>9</v>
      </c>
      <c r="H27" s="4" t="s">
        <v>22</v>
      </c>
      <c r="I27" s="4" t="s">
        <v>11</v>
      </c>
      <c r="J27" s="4" t="s">
        <v>23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2</v>
      </c>
    </row>
    <row r="28" spans="1:18" ht="12.75" x14ac:dyDescent="0.15">
      <c r="A28">
        <v>27</v>
      </c>
      <c r="B28" s="2">
        <v>44677.766637858796</v>
      </c>
      <c r="C28" s="3" t="s">
        <v>7</v>
      </c>
      <c r="D28" s="4" t="s">
        <v>8</v>
      </c>
      <c r="E28" s="4" t="s">
        <v>20</v>
      </c>
      <c r="F28" s="4" t="s">
        <v>14</v>
      </c>
      <c r="G28" s="4" t="s">
        <v>35</v>
      </c>
      <c r="H28" s="4" t="s">
        <v>22</v>
      </c>
      <c r="I28" s="4" t="s">
        <v>11</v>
      </c>
      <c r="J28" s="4" t="s">
        <v>12</v>
      </c>
      <c r="K28" s="3">
        <v>4</v>
      </c>
      <c r="L28" s="3">
        <v>5</v>
      </c>
      <c r="M28" s="3">
        <v>2</v>
      </c>
      <c r="N28" s="3">
        <v>4</v>
      </c>
      <c r="O28" s="3">
        <v>5</v>
      </c>
      <c r="P28" s="3">
        <v>5</v>
      </c>
      <c r="Q28" s="3">
        <v>4</v>
      </c>
      <c r="R28" s="3">
        <v>3</v>
      </c>
    </row>
    <row r="29" spans="1:18" ht="12.75" x14ac:dyDescent="0.15">
      <c r="A29">
        <v>28</v>
      </c>
      <c r="B29" s="2">
        <v>44677.771722743055</v>
      </c>
      <c r="C29" s="3" t="s">
        <v>7</v>
      </c>
      <c r="D29" s="4" t="s">
        <v>8</v>
      </c>
      <c r="E29" s="4" t="s">
        <v>36</v>
      </c>
      <c r="F29" s="4" t="s">
        <v>20</v>
      </c>
      <c r="G29" s="4" t="s">
        <v>20</v>
      </c>
      <c r="H29" s="4" t="s">
        <v>22</v>
      </c>
      <c r="I29" s="4" t="s">
        <v>11</v>
      </c>
      <c r="J29" s="4" t="s">
        <v>12</v>
      </c>
      <c r="K29" s="3">
        <v>4</v>
      </c>
      <c r="L29" s="3">
        <v>4</v>
      </c>
      <c r="M29" s="3">
        <v>4</v>
      </c>
      <c r="N29" s="3">
        <v>2</v>
      </c>
      <c r="O29" s="3">
        <v>5</v>
      </c>
      <c r="P29" s="3">
        <v>5</v>
      </c>
      <c r="Q29" s="3">
        <v>4</v>
      </c>
      <c r="R29" s="3">
        <v>5</v>
      </c>
    </row>
    <row r="30" spans="1:18" ht="12.75" x14ac:dyDescent="0.15">
      <c r="A30">
        <v>29</v>
      </c>
      <c r="B30" s="2">
        <v>44677.772058194445</v>
      </c>
      <c r="C30" s="3" t="s">
        <v>7</v>
      </c>
      <c r="D30" s="4" t="s">
        <v>8</v>
      </c>
      <c r="E30" s="4" t="s">
        <v>9</v>
      </c>
      <c r="F30" s="4" t="s">
        <v>14</v>
      </c>
      <c r="G30" s="4" t="s">
        <v>14</v>
      </c>
      <c r="H30" s="4" t="s">
        <v>10</v>
      </c>
      <c r="I30" s="4" t="s">
        <v>11</v>
      </c>
      <c r="J30" s="4" t="s">
        <v>12</v>
      </c>
      <c r="K30" s="3">
        <v>3</v>
      </c>
      <c r="L30" s="3">
        <v>3</v>
      </c>
      <c r="M30" s="3">
        <v>3</v>
      </c>
      <c r="N30" s="3">
        <v>4</v>
      </c>
      <c r="O30" s="3">
        <v>3</v>
      </c>
      <c r="P30" s="3">
        <v>4</v>
      </c>
      <c r="Q30" s="3">
        <v>3</v>
      </c>
      <c r="R30" s="3">
        <v>4</v>
      </c>
    </row>
    <row r="31" spans="1:18" ht="12.75" x14ac:dyDescent="0.15">
      <c r="A31">
        <v>30</v>
      </c>
      <c r="B31" s="2">
        <v>44677.772311099536</v>
      </c>
      <c r="C31" s="3" t="s">
        <v>7</v>
      </c>
      <c r="D31" s="4" t="s">
        <v>8</v>
      </c>
      <c r="E31" s="4" t="s">
        <v>20</v>
      </c>
      <c r="F31" s="4" t="s">
        <v>14</v>
      </c>
      <c r="G31" s="4" t="s">
        <v>9</v>
      </c>
      <c r="H31" s="4" t="s">
        <v>22</v>
      </c>
      <c r="I31" s="4" t="s">
        <v>25</v>
      </c>
      <c r="J31" s="4" t="s">
        <v>12</v>
      </c>
      <c r="K31" s="3">
        <v>3</v>
      </c>
      <c r="L31" s="3">
        <v>3</v>
      </c>
      <c r="M31" s="3">
        <v>2</v>
      </c>
      <c r="N31" s="3">
        <v>3</v>
      </c>
      <c r="O31" s="3">
        <v>5</v>
      </c>
      <c r="P31" s="3">
        <v>5</v>
      </c>
      <c r="Q31" s="3">
        <v>2</v>
      </c>
      <c r="R31" s="3">
        <v>3</v>
      </c>
    </row>
    <row r="32" spans="1:18" ht="12.75" x14ac:dyDescent="0.15">
      <c r="A32">
        <v>31</v>
      </c>
      <c r="B32" s="2">
        <v>44677.775197187497</v>
      </c>
      <c r="C32" s="3" t="s">
        <v>7</v>
      </c>
      <c r="D32" s="4" t="s">
        <v>8</v>
      </c>
      <c r="E32" s="4" t="s">
        <v>20</v>
      </c>
      <c r="F32" s="4" t="s">
        <v>9</v>
      </c>
      <c r="G32" s="4" t="s">
        <v>20</v>
      </c>
      <c r="H32" s="4" t="s">
        <v>10</v>
      </c>
      <c r="I32" s="4" t="s">
        <v>11</v>
      </c>
      <c r="J32" s="4" t="s">
        <v>12</v>
      </c>
      <c r="K32" s="3">
        <v>4</v>
      </c>
      <c r="L32" s="3">
        <v>4</v>
      </c>
      <c r="M32" s="3">
        <v>3</v>
      </c>
      <c r="N32" s="3">
        <v>3</v>
      </c>
      <c r="O32" s="3">
        <v>4</v>
      </c>
      <c r="P32" s="3">
        <v>4</v>
      </c>
      <c r="Q32" s="3">
        <v>3</v>
      </c>
      <c r="R32" s="3">
        <v>4</v>
      </c>
    </row>
    <row r="33" spans="1:18" ht="12.75" x14ac:dyDescent="0.15">
      <c r="A33">
        <v>32</v>
      </c>
      <c r="B33" s="2">
        <v>44677.776086134254</v>
      </c>
      <c r="C33" s="3" t="s">
        <v>7</v>
      </c>
      <c r="D33" s="4" t="s">
        <v>8</v>
      </c>
      <c r="E33" s="4" t="s">
        <v>31</v>
      </c>
      <c r="F33" s="4" t="s">
        <v>31</v>
      </c>
      <c r="G33" s="4" t="s">
        <v>31</v>
      </c>
      <c r="H33" s="4" t="s">
        <v>10</v>
      </c>
      <c r="I33" s="4" t="s">
        <v>25</v>
      </c>
      <c r="J33" s="4" t="s">
        <v>12</v>
      </c>
      <c r="K33" s="3">
        <v>4</v>
      </c>
      <c r="L33" s="3">
        <v>2</v>
      </c>
      <c r="M33" s="3">
        <v>5</v>
      </c>
      <c r="N33" s="3">
        <v>1</v>
      </c>
      <c r="O33" s="3">
        <v>3</v>
      </c>
      <c r="P33" s="3">
        <v>4</v>
      </c>
      <c r="Q33" s="3">
        <v>4</v>
      </c>
      <c r="R33" s="3">
        <v>5</v>
      </c>
    </row>
    <row r="34" spans="1:18" ht="12.75" x14ac:dyDescent="0.15">
      <c r="A34">
        <v>33</v>
      </c>
      <c r="B34" s="2">
        <v>44677.776246620371</v>
      </c>
      <c r="C34" s="3" t="s">
        <v>37</v>
      </c>
      <c r="D34" s="4" t="s">
        <v>8</v>
      </c>
      <c r="E34" s="4" t="s">
        <v>9</v>
      </c>
      <c r="F34" s="4" t="s">
        <v>20</v>
      </c>
      <c r="G34" s="4" t="s">
        <v>20</v>
      </c>
      <c r="H34" s="4" t="s">
        <v>10</v>
      </c>
      <c r="I34" s="4" t="s">
        <v>11</v>
      </c>
      <c r="J34" s="4" t="s">
        <v>12</v>
      </c>
      <c r="K34" s="3">
        <v>3</v>
      </c>
      <c r="L34" s="3">
        <v>3</v>
      </c>
      <c r="M34" s="3">
        <v>3</v>
      </c>
      <c r="N34" s="3">
        <v>3</v>
      </c>
      <c r="O34" s="3">
        <v>5</v>
      </c>
      <c r="P34" s="3">
        <v>5</v>
      </c>
      <c r="Q34" s="3">
        <v>3</v>
      </c>
      <c r="R34" s="3">
        <v>4</v>
      </c>
    </row>
    <row r="35" spans="1:18" ht="12.75" x14ac:dyDescent="0.15">
      <c r="A35">
        <v>34</v>
      </c>
      <c r="B35" s="2">
        <v>44677.778060324075</v>
      </c>
      <c r="C35" s="3" t="s">
        <v>37</v>
      </c>
      <c r="D35" s="4" t="s">
        <v>8</v>
      </c>
      <c r="E35" s="4" t="s">
        <v>14</v>
      </c>
      <c r="F35" s="4" t="s">
        <v>31</v>
      </c>
      <c r="G35" s="4" t="s">
        <v>14</v>
      </c>
      <c r="H35" s="4" t="s">
        <v>10</v>
      </c>
      <c r="I35" s="4" t="s">
        <v>25</v>
      </c>
      <c r="J35" s="4" t="s">
        <v>12</v>
      </c>
      <c r="K35" s="3">
        <v>4</v>
      </c>
      <c r="L35" s="3">
        <v>5</v>
      </c>
      <c r="M35" s="3">
        <v>5</v>
      </c>
      <c r="N35" s="3">
        <v>3</v>
      </c>
      <c r="O35" s="3">
        <v>5</v>
      </c>
      <c r="P35" s="3">
        <v>5</v>
      </c>
      <c r="Q35" s="3">
        <v>5</v>
      </c>
      <c r="R35" s="3">
        <v>5</v>
      </c>
    </row>
    <row r="36" spans="1:18" ht="12.75" x14ac:dyDescent="0.15">
      <c r="A36">
        <v>35</v>
      </c>
      <c r="B36" s="2">
        <v>44677.78003061343</v>
      </c>
      <c r="C36" s="3" t="s">
        <v>7</v>
      </c>
      <c r="D36" s="4" t="s">
        <v>8</v>
      </c>
      <c r="E36" s="4" t="s">
        <v>9</v>
      </c>
      <c r="F36" s="4" t="s">
        <v>14</v>
      </c>
      <c r="G36" s="4" t="s">
        <v>20</v>
      </c>
      <c r="H36" s="4" t="s">
        <v>22</v>
      </c>
      <c r="I36" s="4" t="s">
        <v>11</v>
      </c>
      <c r="J36" s="4" t="s">
        <v>12</v>
      </c>
      <c r="K36" s="3">
        <v>2</v>
      </c>
      <c r="L36" s="3">
        <v>3</v>
      </c>
      <c r="M36" s="3">
        <v>5</v>
      </c>
      <c r="N36" s="3">
        <v>2</v>
      </c>
      <c r="O36" s="3">
        <v>5</v>
      </c>
      <c r="P36" s="3">
        <v>2</v>
      </c>
      <c r="Q36" s="3">
        <v>4</v>
      </c>
      <c r="R36" s="3">
        <v>3</v>
      </c>
    </row>
    <row r="37" spans="1:18" ht="12.75" x14ac:dyDescent="0.15">
      <c r="A37">
        <v>36</v>
      </c>
      <c r="B37" s="2">
        <v>44677.780591388888</v>
      </c>
      <c r="C37" s="3" t="s">
        <v>37</v>
      </c>
      <c r="D37" s="4" t="s">
        <v>8</v>
      </c>
      <c r="E37" s="4" t="s">
        <v>14</v>
      </c>
      <c r="F37" s="4" t="s">
        <v>9</v>
      </c>
      <c r="G37" s="4" t="s">
        <v>14</v>
      </c>
      <c r="H37" s="4" t="s">
        <v>22</v>
      </c>
      <c r="I37" s="4" t="s">
        <v>25</v>
      </c>
      <c r="J37" s="4" t="s">
        <v>12</v>
      </c>
      <c r="K37" s="3">
        <v>4</v>
      </c>
      <c r="L37" s="3">
        <v>4</v>
      </c>
      <c r="M37" s="3">
        <v>4</v>
      </c>
      <c r="N37" s="3">
        <v>4</v>
      </c>
      <c r="O37" s="3">
        <v>1</v>
      </c>
      <c r="P37" s="3">
        <v>1</v>
      </c>
      <c r="Q37" s="3">
        <v>5</v>
      </c>
      <c r="R37" s="3">
        <v>5</v>
      </c>
    </row>
    <row r="38" spans="1:18" ht="12.75" x14ac:dyDescent="0.15">
      <c r="A38">
        <v>37</v>
      </c>
      <c r="B38" s="2">
        <v>44677.780671493056</v>
      </c>
      <c r="C38" s="3" t="s">
        <v>7</v>
      </c>
      <c r="D38" s="4" t="s">
        <v>8</v>
      </c>
      <c r="E38" s="4" t="s">
        <v>20</v>
      </c>
      <c r="F38" s="4" t="s">
        <v>20</v>
      </c>
      <c r="G38" s="4" t="s">
        <v>9</v>
      </c>
      <c r="H38" s="4" t="s">
        <v>22</v>
      </c>
      <c r="I38" s="4" t="s">
        <v>11</v>
      </c>
      <c r="J38" s="4" t="s">
        <v>12</v>
      </c>
      <c r="K38" s="3">
        <v>3</v>
      </c>
      <c r="L38" s="3">
        <v>4</v>
      </c>
      <c r="M38" s="3">
        <v>4</v>
      </c>
      <c r="N38" s="3">
        <v>4</v>
      </c>
      <c r="O38" s="3">
        <v>4</v>
      </c>
      <c r="P38" s="3">
        <v>4</v>
      </c>
      <c r="Q38" s="3">
        <v>4</v>
      </c>
      <c r="R38" s="3">
        <v>4</v>
      </c>
    </row>
    <row r="39" spans="1:18" ht="12.75" x14ac:dyDescent="0.15">
      <c r="A39">
        <v>38</v>
      </c>
      <c r="B39" s="2">
        <v>44677.781637141205</v>
      </c>
      <c r="C39" s="3" t="s">
        <v>19</v>
      </c>
      <c r="D39" s="4" t="s">
        <v>8</v>
      </c>
      <c r="E39" s="4" t="s">
        <v>9</v>
      </c>
      <c r="F39" s="4" t="s">
        <v>20</v>
      </c>
      <c r="G39" s="4" t="s">
        <v>20</v>
      </c>
      <c r="H39" s="4" t="s">
        <v>10</v>
      </c>
      <c r="I39" s="4" t="s">
        <v>25</v>
      </c>
      <c r="J39" s="4" t="s">
        <v>12</v>
      </c>
      <c r="K39" s="3">
        <v>4</v>
      </c>
      <c r="L39" s="3">
        <v>3</v>
      </c>
      <c r="M39" s="3">
        <v>4</v>
      </c>
      <c r="N39" s="3">
        <v>3</v>
      </c>
      <c r="O39" s="3">
        <v>4</v>
      </c>
      <c r="P39" s="3">
        <v>5</v>
      </c>
      <c r="Q39" s="3">
        <v>4</v>
      </c>
      <c r="R39" s="3">
        <v>4</v>
      </c>
    </row>
    <row r="40" spans="1:18" ht="12.75" x14ac:dyDescent="0.15">
      <c r="A40">
        <v>39</v>
      </c>
      <c r="B40" s="2">
        <v>44677.78234701389</v>
      </c>
      <c r="C40" s="3" t="s">
        <v>27</v>
      </c>
      <c r="D40" s="4" t="s">
        <v>8</v>
      </c>
      <c r="E40" s="4" t="s">
        <v>9</v>
      </c>
      <c r="F40" s="4" t="s">
        <v>14</v>
      </c>
      <c r="G40" s="4" t="s">
        <v>9</v>
      </c>
      <c r="H40" s="4" t="s">
        <v>10</v>
      </c>
      <c r="I40" s="4" t="s">
        <v>11</v>
      </c>
      <c r="J40" s="4" t="s">
        <v>12</v>
      </c>
      <c r="K40" s="3">
        <v>4</v>
      </c>
      <c r="L40" s="3">
        <v>2</v>
      </c>
      <c r="M40" s="3">
        <v>5</v>
      </c>
      <c r="N40" s="3">
        <v>2</v>
      </c>
      <c r="O40" s="3">
        <v>4</v>
      </c>
      <c r="P40" s="3">
        <v>4</v>
      </c>
      <c r="Q40" s="3">
        <v>2</v>
      </c>
      <c r="R40" s="3">
        <v>3</v>
      </c>
    </row>
    <row r="41" spans="1:18" ht="12.75" x14ac:dyDescent="0.15">
      <c r="A41">
        <v>40</v>
      </c>
      <c r="B41" s="2">
        <v>44677.782352557871</v>
      </c>
      <c r="C41" s="3" t="s">
        <v>7</v>
      </c>
      <c r="D41" s="4" t="s">
        <v>8</v>
      </c>
      <c r="E41" s="4" t="s">
        <v>9</v>
      </c>
      <c r="F41" s="4" t="s">
        <v>20</v>
      </c>
      <c r="G41" s="4" t="s">
        <v>9</v>
      </c>
      <c r="H41" s="4" t="s">
        <v>22</v>
      </c>
      <c r="I41" s="4" t="s">
        <v>25</v>
      </c>
      <c r="J41" s="4" t="s">
        <v>12</v>
      </c>
      <c r="K41" s="3">
        <v>5</v>
      </c>
      <c r="L41" s="3">
        <v>3</v>
      </c>
      <c r="M41" s="3">
        <v>4</v>
      </c>
      <c r="N41" s="3">
        <v>3</v>
      </c>
      <c r="O41" s="3">
        <v>5</v>
      </c>
      <c r="P41" s="3">
        <v>5</v>
      </c>
      <c r="Q41" s="3">
        <v>5</v>
      </c>
      <c r="R41" s="3">
        <v>5</v>
      </c>
    </row>
    <row r="42" spans="1:18" ht="12.75" x14ac:dyDescent="0.15">
      <c r="A42">
        <v>41</v>
      </c>
      <c r="B42" s="2">
        <v>44677.782365277773</v>
      </c>
      <c r="C42" s="3" t="s">
        <v>7</v>
      </c>
      <c r="D42" s="4" t="s">
        <v>13</v>
      </c>
      <c r="E42" s="4" t="s">
        <v>14</v>
      </c>
      <c r="F42" s="4" t="s">
        <v>14</v>
      </c>
      <c r="G42" s="4" t="s">
        <v>14</v>
      </c>
      <c r="H42" s="4" t="s">
        <v>22</v>
      </c>
      <c r="I42" s="4" t="s">
        <v>25</v>
      </c>
      <c r="J42" s="4" t="s">
        <v>12</v>
      </c>
      <c r="K42" s="3">
        <v>4</v>
      </c>
      <c r="L42" s="3">
        <v>4</v>
      </c>
      <c r="M42" s="3">
        <v>3</v>
      </c>
      <c r="N42" s="3">
        <v>3</v>
      </c>
      <c r="O42" s="3">
        <v>4</v>
      </c>
      <c r="P42" s="3">
        <v>4</v>
      </c>
      <c r="Q42" s="3">
        <v>3</v>
      </c>
      <c r="R42" s="3">
        <v>3</v>
      </c>
    </row>
    <row r="43" spans="1:18" ht="12.75" x14ac:dyDescent="0.15">
      <c r="A43">
        <v>42</v>
      </c>
      <c r="B43" s="2">
        <v>44677.78288215278</v>
      </c>
      <c r="C43" s="3" t="s">
        <v>19</v>
      </c>
      <c r="D43" s="4" t="s">
        <v>8</v>
      </c>
      <c r="E43" s="4" t="s">
        <v>9</v>
      </c>
      <c r="F43" s="4" t="s">
        <v>14</v>
      </c>
      <c r="G43" s="4" t="s">
        <v>9</v>
      </c>
      <c r="H43" s="4" t="s">
        <v>22</v>
      </c>
      <c r="I43" s="4" t="s">
        <v>11</v>
      </c>
      <c r="J43" s="4" t="s">
        <v>23</v>
      </c>
      <c r="K43" s="3">
        <v>3</v>
      </c>
      <c r="L43" s="3">
        <v>2</v>
      </c>
      <c r="M43" s="3">
        <v>5</v>
      </c>
      <c r="N43" s="3">
        <v>3</v>
      </c>
      <c r="O43" s="3">
        <v>1</v>
      </c>
      <c r="P43" s="3">
        <v>1</v>
      </c>
      <c r="Q43" s="3">
        <v>4</v>
      </c>
      <c r="R43" s="3">
        <v>2</v>
      </c>
    </row>
    <row r="44" spans="1:18" ht="12.75" x14ac:dyDescent="0.15">
      <c r="A44">
        <v>43</v>
      </c>
      <c r="B44" s="2">
        <v>44677.783599768518</v>
      </c>
      <c r="C44" s="3" t="s">
        <v>7</v>
      </c>
      <c r="D44" s="4" t="s">
        <v>8</v>
      </c>
      <c r="E44" s="4" t="s">
        <v>9</v>
      </c>
      <c r="F44" s="4" t="s">
        <v>20</v>
      </c>
      <c r="G44" s="4" t="s">
        <v>14</v>
      </c>
      <c r="H44" s="4" t="s">
        <v>10</v>
      </c>
      <c r="I44" s="4" t="s">
        <v>11</v>
      </c>
      <c r="J44" s="4" t="s">
        <v>12</v>
      </c>
      <c r="K44" s="3">
        <v>4</v>
      </c>
      <c r="L44" s="3">
        <v>4</v>
      </c>
      <c r="M44" s="3">
        <v>5</v>
      </c>
      <c r="N44" s="3">
        <v>1</v>
      </c>
      <c r="O44" s="3">
        <v>5</v>
      </c>
      <c r="P44" s="3">
        <v>3</v>
      </c>
      <c r="Q44" s="3">
        <v>4</v>
      </c>
      <c r="R44" s="3">
        <v>4</v>
      </c>
    </row>
    <row r="45" spans="1:18" ht="12.75" x14ac:dyDescent="0.15">
      <c r="A45">
        <v>44</v>
      </c>
      <c r="B45" s="2">
        <v>44677.784505439813</v>
      </c>
      <c r="C45" s="3" t="s">
        <v>15</v>
      </c>
      <c r="D45" s="4" t="s">
        <v>8</v>
      </c>
      <c r="E45" s="4" t="s">
        <v>20</v>
      </c>
      <c r="F45" s="4" t="s">
        <v>20</v>
      </c>
      <c r="G45" s="4" t="s">
        <v>9</v>
      </c>
      <c r="H45" s="4" t="s">
        <v>22</v>
      </c>
      <c r="I45" s="4" t="s">
        <v>11</v>
      </c>
      <c r="J45" s="4" t="s">
        <v>12</v>
      </c>
      <c r="K45" s="3">
        <v>3</v>
      </c>
      <c r="L45" s="3">
        <v>5</v>
      </c>
      <c r="M45" s="3">
        <v>5</v>
      </c>
      <c r="N45" s="3">
        <v>5</v>
      </c>
      <c r="O45" s="3">
        <v>2</v>
      </c>
      <c r="P45" s="3">
        <v>4</v>
      </c>
      <c r="Q45" s="3">
        <v>4</v>
      </c>
      <c r="R45" s="3">
        <v>3</v>
      </c>
    </row>
    <row r="46" spans="1:18" ht="12.75" x14ac:dyDescent="0.15">
      <c r="A46">
        <v>45</v>
      </c>
      <c r="B46" s="2">
        <v>44677.78593510417</v>
      </c>
      <c r="C46" s="3" t="s">
        <v>37</v>
      </c>
      <c r="D46" s="4" t="s">
        <v>8</v>
      </c>
      <c r="E46" s="4" t="s">
        <v>14</v>
      </c>
      <c r="F46" s="4" t="s">
        <v>20</v>
      </c>
      <c r="G46" s="4" t="s">
        <v>14</v>
      </c>
      <c r="H46" s="4" t="s">
        <v>10</v>
      </c>
      <c r="I46" s="4" t="s">
        <v>11</v>
      </c>
      <c r="J46" s="4" t="s">
        <v>12</v>
      </c>
      <c r="K46" s="3">
        <v>5</v>
      </c>
      <c r="L46" s="3">
        <v>4</v>
      </c>
      <c r="M46" s="3">
        <v>5</v>
      </c>
      <c r="N46" s="3">
        <v>1</v>
      </c>
      <c r="O46" s="3">
        <v>5</v>
      </c>
      <c r="P46" s="3">
        <v>5</v>
      </c>
      <c r="Q46" s="3">
        <v>5</v>
      </c>
      <c r="R46" s="3">
        <v>5</v>
      </c>
    </row>
    <row r="47" spans="1:18" ht="12.75" x14ac:dyDescent="0.15">
      <c r="A47">
        <v>46</v>
      </c>
      <c r="B47" s="2">
        <v>44677.788519398149</v>
      </c>
      <c r="C47" s="3" t="s">
        <v>37</v>
      </c>
      <c r="D47" s="4" t="s">
        <v>8</v>
      </c>
      <c r="E47" s="4" t="s">
        <v>9</v>
      </c>
      <c r="F47" s="4" t="s">
        <v>9</v>
      </c>
      <c r="G47" s="4" t="s">
        <v>9</v>
      </c>
      <c r="H47" s="4" t="s">
        <v>10</v>
      </c>
      <c r="I47" s="4" t="s">
        <v>11</v>
      </c>
      <c r="J47" s="4" t="s">
        <v>23</v>
      </c>
      <c r="K47" s="3">
        <v>5</v>
      </c>
      <c r="L47" s="3">
        <v>5</v>
      </c>
      <c r="M47" s="3">
        <v>5</v>
      </c>
      <c r="N47" s="3">
        <v>3</v>
      </c>
      <c r="O47" s="3">
        <v>5</v>
      </c>
      <c r="P47" s="3">
        <v>5</v>
      </c>
      <c r="Q47" s="3">
        <v>5</v>
      </c>
      <c r="R47" s="3">
        <v>3</v>
      </c>
    </row>
    <row r="48" spans="1:18" ht="12.75" x14ac:dyDescent="0.15">
      <c r="A48">
        <v>47</v>
      </c>
      <c r="B48" s="2">
        <v>44677.790639409723</v>
      </c>
      <c r="C48" s="3" t="s">
        <v>37</v>
      </c>
      <c r="D48" s="4" t="s">
        <v>8</v>
      </c>
      <c r="E48" s="4" t="s">
        <v>20</v>
      </c>
      <c r="F48" s="4" t="s">
        <v>9</v>
      </c>
      <c r="G48" s="4" t="s">
        <v>20</v>
      </c>
      <c r="H48" s="4" t="s">
        <v>22</v>
      </c>
      <c r="I48" s="4" t="s">
        <v>11</v>
      </c>
      <c r="J48" s="4" t="s">
        <v>23</v>
      </c>
      <c r="K48" s="3">
        <v>2</v>
      </c>
      <c r="L48" s="3">
        <v>4</v>
      </c>
      <c r="M48" s="3">
        <v>4</v>
      </c>
      <c r="N48" s="3">
        <v>4</v>
      </c>
      <c r="O48" s="3">
        <v>3</v>
      </c>
      <c r="P48" s="3">
        <v>3</v>
      </c>
      <c r="Q48" s="3">
        <v>1</v>
      </c>
      <c r="R48" s="3">
        <v>1</v>
      </c>
    </row>
    <row r="49" spans="1:18" ht="12.75" x14ac:dyDescent="0.15">
      <c r="A49">
        <v>48</v>
      </c>
      <c r="B49" s="2">
        <v>44677.791927222221</v>
      </c>
      <c r="C49" s="3" t="s">
        <v>7</v>
      </c>
      <c r="D49" s="4" t="s">
        <v>8</v>
      </c>
      <c r="E49" s="4" t="s">
        <v>9</v>
      </c>
      <c r="F49" s="4" t="s">
        <v>14</v>
      </c>
      <c r="G49" s="4" t="s">
        <v>9</v>
      </c>
      <c r="H49" s="4" t="s">
        <v>22</v>
      </c>
      <c r="I49" s="4" t="s">
        <v>11</v>
      </c>
      <c r="J49" s="4" t="s">
        <v>23</v>
      </c>
      <c r="K49" s="3">
        <v>3</v>
      </c>
      <c r="L49" s="3">
        <v>4</v>
      </c>
      <c r="M49" s="3">
        <v>3</v>
      </c>
      <c r="N49" s="3">
        <v>4</v>
      </c>
      <c r="O49" s="3">
        <v>5</v>
      </c>
      <c r="P49" s="3">
        <v>5</v>
      </c>
      <c r="Q49" s="3">
        <v>4</v>
      </c>
      <c r="R49" s="3">
        <v>2</v>
      </c>
    </row>
    <row r="50" spans="1:18" ht="12.75" x14ac:dyDescent="0.15">
      <c r="A50">
        <v>49</v>
      </c>
      <c r="B50" s="2">
        <v>44677.792964050925</v>
      </c>
      <c r="C50" s="3" t="s">
        <v>37</v>
      </c>
      <c r="D50" s="4" t="s">
        <v>8</v>
      </c>
      <c r="E50" s="4" t="s">
        <v>14</v>
      </c>
      <c r="F50" s="4" t="s">
        <v>20</v>
      </c>
      <c r="G50" s="4" t="s">
        <v>20</v>
      </c>
      <c r="H50" s="4" t="s">
        <v>22</v>
      </c>
      <c r="I50" s="4" t="s">
        <v>25</v>
      </c>
      <c r="J50" s="4" t="s">
        <v>12</v>
      </c>
      <c r="K50" s="3">
        <v>2</v>
      </c>
      <c r="L50" s="3">
        <v>5</v>
      </c>
      <c r="M50" s="3">
        <v>2</v>
      </c>
      <c r="N50" s="3">
        <v>4</v>
      </c>
      <c r="O50" s="3">
        <v>2</v>
      </c>
      <c r="P50" s="3">
        <v>3</v>
      </c>
      <c r="Q50" s="3">
        <v>4</v>
      </c>
      <c r="R50" s="3">
        <v>4</v>
      </c>
    </row>
    <row r="51" spans="1:18" ht="12.75" x14ac:dyDescent="0.15">
      <c r="A51">
        <v>50</v>
      </c>
      <c r="B51" s="2">
        <v>44677.795064189813</v>
      </c>
      <c r="C51" s="3" t="s">
        <v>15</v>
      </c>
      <c r="D51" s="4" t="s">
        <v>8</v>
      </c>
      <c r="E51" s="4" t="s">
        <v>14</v>
      </c>
      <c r="F51" s="4" t="s">
        <v>14</v>
      </c>
      <c r="G51" s="4" t="s">
        <v>14</v>
      </c>
      <c r="H51" s="4" t="s">
        <v>22</v>
      </c>
      <c r="I51" s="4" t="s">
        <v>25</v>
      </c>
      <c r="J51" s="4" t="s">
        <v>23</v>
      </c>
      <c r="K51" s="3">
        <v>3</v>
      </c>
      <c r="L51" s="3">
        <v>4</v>
      </c>
      <c r="M51" s="3">
        <v>2</v>
      </c>
      <c r="N51" s="3">
        <v>3</v>
      </c>
      <c r="O51" s="3">
        <v>4</v>
      </c>
      <c r="P51" s="3">
        <v>5</v>
      </c>
      <c r="Q51" s="3">
        <v>3</v>
      </c>
      <c r="R51" s="3">
        <v>3</v>
      </c>
    </row>
    <row r="52" spans="1:18" ht="12.75" x14ac:dyDescent="0.15">
      <c r="A52">
        <v>51</v>
      </c>
      <c r="B52" s="2">
        <v>44677.795630405089</v>
      </c>
      <c r="C52" s="3" t="s">
        <v>37</v>
      </c>
      <c r="D52" s="4" t="s">
        <v>8</v>
      </c>
      <c r="E52" s="4" t="s">
        <v>14</v>
      </c>
      <c r="F52" s="4" t="s">
        <v>14</v>
      </c>
      <c r="G52" s="4" t="s">
        <v>20</v>
      </c>
      <c r="H52" s="4" t="s">
        <v>10</v>
      </c>
      <c r="I52" s="4" t="s">
        <v>25</v>
      </c>
      <c r="J52" s="4" t="s">
        <v>12</v>
      </c>
      <c r="K52" s="3">
        <v>5</v>
      </c>
      <c r="L52" s="3">
        <v>3</v>
      </c>
      <c r="M52" s="3">
        <v>5</v>
      </c>
      <c r="N52" s="3">
        <v>2</v>
      </c>
      <c r="O52" s="3">
        <v>3</v>
      </c>
      <c r="P52" s="3">
        <v>5</v>
      </c>
      <c r="Q52" s="3">
        <v>5</v>
      </c>
      <c r="R52" s="3">
        <v>4</v>
      </c>
    </row>
    <row r="53" spans="1:18" ht="12.75" x14ac:dyDescent="0.15">
      <c r="A53">
        <v>52</v>
      </c>
      <c r="B53" s="2">
        <v>44677.799522569447</v>
      </c>
      <c r="C53" s="3" t="s">
        <v>27</v>
      </c>
      <c r="D53" s="4" t="s">
        <v>13</v>
      </c>
      <c r="E53" s="4" t="s">
        <v>20</v>
      </c>
      <c r="F53" s="4" t="s">
        <v>14</v>
      </c>
      <c r="G53" s="4" t="s">
        <v>14</v>
      </c>
      <c r="H53" s="4" t="s">
        <v>10</v>
      </c>
      <c r="I53" s="4" t="s">
        <v>11</v>
      </c>
      <c r="J53" s="4" t="s">
        <v>12</v>
      </c>
      <c r="K53" s="3">
        <v>4</v>
      </c>
      <c r="L53" s="3">
        <v>3</v>
      </c>
      <c r="M53" s="3">
        <v>5</v>
      </c>
      <c r="N53" s="3">
        <v>4</v>
      </c>
      <c r="O53" s="3">
        <v>3</v>
      </c>
      <c r="P53" s="3">
        <v>4</v>
      </c>
      <c r="Q53" s="3">
        <v>4</v>
      </c>
      <c r="R53" s="3">
        <v>4</v>
      </c>
    </row>
    <row r="54" spans="1:18" ht="12.75" x14ac:dyDescent="0.15">
      <c r="A54">
        <v>53</v>
      </c>
      <c r="B54" s="2">
        <v>44677.800280462965</v>
      </c>
      <c r="C54" s="3" t="s">
        <v>15</v>
      </c>
      <c r="D54" s="4" t="s">
        <v>8</v>
      </c>
      <c r="E54" s="4" t="s">
        <v>9</v>
      </c>
      <c r="F54" s="4" t="s">
        <v>14</v>
      </c>
      <c r="G54" s="4" t="s">
        <v>20</v>
      </c>
      <c r="H54" s="4" t="s">
        <v>22</v>
      </c>
      <c r="I54" s="4" t="s">
        <v>25</v>
      </c>
      <c r="J54" s="4" t="s">
        <v>12</v>
      </c>
      <c r="K54" s="3">
        <v>4</v>
      </c>
      <c r="L54" s="3">
        <v>4</v>
      </c>
      <c r="M54" s="3">
        <v>2</v>
      </c>
      <c r="N54" s="3">
        <v>2</v>
      </c>
      <c r="O54" s="3">
        <v>4</v>
      </c>
      <c r="P54" s="3">
        <v>5</v>
      </c>
      <c r="Q54" s="3">
        <v>3</v>
      </c>
      <c r="R54" s="3">
        <v>3</v>
      </c>
    </row>
    <row r="55" spans="1:18" ht="12.75" x14ac:dyDescent="0.15">
      <c r="A55">
        <v>54</v>
      </c>
      <c r="B55" s="2">
        <v>44677.800297106485</v>
      </c>
      <c r="C55" s="3" t="s">
        <v>19</v>
      </c>
      <c r="D55" s="4" t="s">
        <v>8</v>
      </c>
      <c r="E55" s="4" t="s">
        <v>20</v>
      </c>
      <c r="F55" s="4" t="s">
        <v>9</v>
      </c>
      <c r="G55" s="4" t="s">
        <v>20</v>
      </c>
      <c r="H55" s="4" t="s">
        <v>22</v>
      </c>
      <c r="I55" s="4" t="s">
        <v>11</v>
      </c>
      <c r="J55" s="4" t="s">
        <v>12</v>
      </c>
      <c r="K55" s="3">
        <v>4</v>
      </c>
      <c r="L55" s="3">
        <v>4</v>
      </c>
      <c r="M55" s="3">
        <v>4</v>
      </c>
      <c r="N55" s="3">
        <v>3</v>
      </c>
      <c r="O55" s="3">
        <v>2</v>
      </c>
      <c r="P55" s="3">
        <v>2</v>
      </c>
      <c r="Q55" s="3">
        <v>4</v>
      </c>
      <c r="R55" s="3">
        <v>3</v>
      </c>
    </row>
    <row r="56" spans="1:18" ht="12.75" x14ac:dyDescent="0.15">
      <c r="A56">
        <v>55</v>
      </c>
      <c r="B56" s="2">
        <v>44677.802799178244</v>
      </c>
      <c r="C56" s="3" t="s">
        <v>27</v>
      </c>
      <c r="D56" s="4" t="s">
        <v>8</v>
      </c>
      <c r="E56" s="4" t="s">
        <v>9</v>
      </c>
      <c r="F56" s="4" t="s">
        <v>9</v>
      </c>
      <c r="G56" s="4" t="s">
        <v>9</v>
      </c>
      <c r="H56" s="4" t="s">
        <v>22</v>
      </c>
      <c r="I56" s="4" t="s">
        <v>11</v>
      </c>
      <c r="J56" s="4" t="s">
        <v>23</v>
      </c>
      <c r="K56" s="3">
        <v>1</v>
      </c>
      <c r="L56" s="3">
        <v>2</v>
      </c>
      <c r="M56" s="3">
        <v>2</v>
      </c>
      <c r="N56" s="3">
        <v>3</v>
      </c>
      <c r="O56" s="3">
        <v>2</v>
      </c>
      <c r="P56" s="3">
        <v>3</v>
      </c>
      <c r="Q56" s="3">
        <v>2</v>
      </c>
      <c r="R56" s="3">
        <v>2</v>
      </c>
    </row>
    <row r="57" spans="1:18" ht="12.75" x14ac:dyDescent="0.15">
      <c r="A57">
        <v>56</v>
      </c>
      <c r="B57" s="2">
        <v>44677.803013263889</v>
      </c>
      <c r="C57" s="3" t="s">
        <v>27</v>
      </c>
      <c r="D57" s="4" t="s">
        <v>8</v>
      </c>
      <c r="E57" s="4" t="s">
        <v>9</v>
      </c>
      <c r="F57" s="4" t="s">
        <v>20</v>
      </c>
      <c r="G57" s="4" t="s">
        <v>9</v>
      </c>
      <c r="H57" s="4" t="s">
        <v>22</v>
      </c>
      <c r="I57" s="4" t="s">
        <v>25</v>
      </c>
      <c r="J57" s="4" t="s">
        <v>12</v>
      </c>
      <c r="K57" s="3">
        <v>4</v>
      </c>
      <c r="L57" s="3">
        <v>4</v>
      </c>
      <c r="M57" s="3">
        <v>5</v>
      </c>
      <c r="N57" s="3">
        <v>2</v>
      </c>
      <c r="O57" s="3">
        <v>3</v>
      </c>
      <c r="P57" s="3">
        <v>3</v>
      </c>
      <c r="Q57" s="3">
        <v>2</v>
      </c>
      <c r="R57" s="3">
        <v>2</v>
      </c>
    </row>
    <row r="58" spans="1:18" ht="12.75" x14ac:dyDescent="0.15">
      <c r="A58">
        <v>57</v>
      </c>
      <c r="B58" s="2">
        <v>44677.803863449073</v>
      </c>
      <c r="C58" s="3" t="s">
        <v>7</v>
      </c>
      <c r="D58" s="4" t="s">
        <v>8</v>
      </c>
      <c r="E58" s="4" t="s">
        <v>20</v>
      </c>
      <c r="F58" s="4" t="s">
        <v>20</v>
      </c>
      <c r="G58" s="4" t="s">
        <v>20</v>
      </c>
      <c r="H58" s="4" t="s">
        <v>22</v>
      </c>
      <c r="I58" s="4" t="s">
        <v>11</v>
      </c>
      <c r="J58" s="4" t="s">
        <v>12</v>
      </c>
      <c r="K58" s="3">
        <v>3</v>
      </c>
      <c r="L58" s="3">
        <v>5</v>
      </c>
      <c r="M58" s="3">
        <v>5</v>
      </c>
      <c r="N58" s="3">
        <v>1</v>
      </c>
      <c r="O58" s="3">
        <v>1</v>
      </c>
      <c r="P58" s="3">
        <v>4</v>
      </c>
      <c r="Q58" s="3">
        <v>5</v>
      </c>
      <c r="R58" s="3">
        <v>5</v>
      </c>
    </row>
    <row r="59" spans="1:18" ht="12.75" x14ac:dyDescent="0.15">
      <c r="A59">
        <v>58</v>
      </c>
      <c r="B59" s="2">
        <v>44677.804776018515</v>
      </c>
      <c r="C59" s="3" t="s">
        <v>27</v>
      </c>
      <c r="D59" s="4" t="s">
        <v>8</v>
      </c>
      <c r="E59" s="4" t="s">
        <v>20</v>
      </c>
      <c r="F59" s="4" t="s">
        <v>20</v>
      </c>
      <c r="G59" s="4" t="s">
        <v>9</v>
      </c>
      <c r="H59" s="4" t="s">
        <v>10</v>
      </c>
      <c r="I59" s="4" t="s">
        <v>11</v>
      </c>
      <c r="J59" s="4" t="s">
        <v>12</v>
      </c>
      <c r="K59" s="3">
        <v>4</v>
      </c>
      <c r="L59" s="3">
        <v>3</v>
      </c>
      <c r="M59" s="3">
        <v>3</v>
      </c>
      <c r="N59" s="3">
        <v>4</v>
      </c>
      <c r="O59" s="3">
        <v>5</v>
      </c>
      <c r="P59" s="3">
        <v>3</v>
      </c>
      <c r="Q59" s="3">
        <v>4</v>
      </c>
      <c r="R59" s="3">
        <v>3</v>
      </c>
    </row>
    <row r="60" spans="1:18" ht="12.75" x14ac:dyDescent="0.15">
      <c r="A60">
        <v>59</v>
      </c>
      <c r="B60" s="2">
        <v>44677.804952395833</v>
      </c>
      <c r="C60" s="3" t="s">
        <v>7</v>
      </c>
      <c r="D60" s="4" t="s">
        <v>8</v>
      </c>
      <c r="E60" s="4" t="s">
        <v>9</v>
      </c>
      <c r="F60" s="4" t="s">
        <v>14</v>
      </c>
      <c r="G60" s="4" t="s">
        <v>9</v>
      </c>
      <c r="H60" s="4" t="s">
        <v>10</v>
      </c>
      <c r="I60" s="4" t="s">
        <v>11</v>
      </c>
      <c r="J60" s="4" t="s">
        <v>12</v>
      </c>
      <c r="K60" s="3">
        <v>4</v>
      </c>
      <c r="L60" s="3">
        <v>4</v>
      </c>
      <c r="M60" s="3">
        <v>5</v>
      </c>
      <c r="N60" s="3">
        <v>3</v>
      </c>
      <c r="O60" s="3">
        <v>5</v>
      </c>
      <c r="P60" s="3">
        <v>5</v>
      </c>
      <c r="Q60" s="3">
        <v>4</v>
      </c>
      <c r="R60" s="3">
        <v>2</v>
      </c>
    </row>
    <row r="61" spans="1:18" ht="12.75" x14ac:dyDescent="0.15">
      <c r="A61">
        <v>60</v>
      </c>
      <c r="B61" s="2">
        <v>44677.805470312502</v>
      </c>
      <c r="C61" s="3" t="s">
        <v>27</v>
      </c>
      <c r="D61" s="4" t="s">
        <v>8</v>
      </c>
      <c r="E61" s="4" t="s">
        <v>33</v>
      </c>
      <c r="F61" s="4" t="s">
        <v>9</v>
      </c>
      <c r="G61" s="4" t="s">
        <v>9</v>
      </c>
      <c r="H61" s="4" t="s">
        <v>10</v>
      </c>
      <c r="I61" s="4" t="s">
        <v>25</v>
      </c>
      <c r="J61" s="4" t="s">
        <v>12</v>
      </c>
      <c r="K61" s="3">
        <v>5</v>
      </c>
      <c r="L61" s="3">
        <v>5</v>
      </c>
      <c r="M61" s="3">
        <v>5</v>
      </c>
      <c r="N61" s="3">
        <v>3</v>
      </c>
      <c r="O61" s="3">
        <v>4</v>
      </c>
      <c r="P61" s="3">
        <v>4</v>
      </c>
      <c r="Q61" s="3">
        <v>5</v>
      </c>
      <c r="R61" s="3">
        <v>4</v>
      </c>
    </row>
    <row r="62" spans="1:18" ht="12.75" x14ac:dyDescent="0.15">
      <c r="A62">
        <v>61</v>
      </c>
      <c r="B62" s="2">
        <v>44677.807213252316</v>
      </c>
      <c r="C62" s="3" t="s">
        <v>37</v>
      </c>
      <c r="D62" s="4" t="s">
        <v>8</v>
      </c>
      <c r="E62" s="4" t="s">
        <v>20</v>
      </c>
      <c r="F62" s="4" t="s">
        <v>14</v>
      </c>
      <c r="G62" s="4" t="s">
        <v>9</v>
      </c>
      <c r="H62" s="4" t="s">
        <v>22</v>
      </c>
      <c r="I62" s="4" t="s">
        <v>25</v>
      </c>
      <c r="J62" s="4" t="s">
        <v>12</v>
      </c>
      <c r="K62" s="3">
        <v>5</v>
      </c>
      <c r="L62" s="3">
        <v>4</v>
      </c>
      <c r="M62" s="3">
        <v>2</v>
      </c>
      <c r="N62" s="3">
        <v>3</v>
      </c>
      <c r="O62" s="3">
        <v>5</v>
      </c>
      <c r="P62" s="3">
        <v>2</v>
      </c>
      <c r="Q62" s="3">
        <v>4</v>
      </c>
      <c r="R62" s="3">
        <v>3</v>
      </c>
    </row>
    <row r="63" spans="1:18" ht="12.75" x14ac:dyDescent="0.15">
      <c r="A63">
        <v>62</v>
      </c>
      <c r="B63" s="2">
        <v>44677.80905354167</v>
      </c>
      <c r="C63" s="3" t="s">
        <v>19</v>
      </c>
      <c r="D63" s="4" t="s">
        <v>13</v>
      </c>
      <c r="E63" s="4" t="s">
        <v>14</v>
      </c>
      <c r="F63" s="4" t="s">
        <v>14</v>
      </c>
      <c r="G63" s="4" t="s">
        <v>14</v>
      </c>
      <c r="H63" s="4" t="s">
        <v>22</v>
      </c>
      <c r="I63" s="4" t="s">
        <v>11</v>
      </c>
      <c r="J63" s="4" t="s">
        <v>23</v>
      </c>
      <c r="K63" s="3">
        <v>3</v>
      </c>
      <c r="L63" s="3">
        <v>3</v>
      </c>
      <c r="M63" s="3">
        <v>3</v>
      </c>
      <c r="N63" s="3">
        <v>4</v>
      </c>
      <c r="O63" s="3">
        <v>4</v>
      </c>
      <c r="P63" s="3">
        <v>3</v>
      </c>
      <c r="Q63" s="3">
        <v>3</v>
      </c>
      <c r="R63" s="3">
        <v>2</v>
      </c>
    </row>
    <row r="64" spans="1:18" ht="12.75" x14ac:dyDescent="0.15">
      <c r="A64">
        <v>63</v>
      </c>
      <c r="B64" s="2">
        <v>44677.814337662036</v>
      </c>
      <c r="C64" s="3" t="s">
        <v>7</v>
      </c>
      <c r="D64" s="4" t="s">
        <v>8</v>
      </c>
      <c r="E64" s="4" t="s">
        <v>20</v>
      </c>
      <c r="F64" s="4" t="s">
        <v>14</v>
      </c>
      <c r="G64" s="4" t="s">
        <v>14</v>
      </c>
      <c r="H64" s="4" t="s">
        <v>22</v>
      </c>
      <c r="I64" s="4" t="s">
        <v>11</v>
      </c>
      <c r="J64" s="4" t="s">
        <v>12</v>
      </c>
      <c r="K64" s="3">
        <v>5</v>
      </c>
      <c r="L64" s="3">
        <v>5</v>
      </c>
      <c r="M64" s="3">
        <v>4</v>
      </c>
      <c r="N64" s="3">
        <v>3</v>
      </c>
      <c r="O64" s="3">
        <v>5</v>
      </c>
      <c r="P64" s="3">
        <v>5</v>
      </c>
      <c r="Q64" s="3">
        <v>5</v>
      </c>
      <c r="R64" s="3">
        <v>5</v>
      </c>
    </row>
    <row r="65" spans="1:18" ht="12.75" x14ac:dyDescent="0.15">
      <c r="A65">
        <v>64</v>
      </c>
      <c r="B65" s="2">
        <v>44677.820427743056</v>
      </c>
      <c r="C65" s="3" t="s">
        <v>37</v>
      </c>
      <c r="D65" s="4" t="s">
        <v>8</v>
      </c>
      <c r="E65" s="4" t="s">
        <v>9</v>
      </c>
      <c r="F65" s="4" t="s">
        <v>20</v>
      </c>
      <c r="G65" s="4" t="s">
        <v>9</v>
      </c>
      <c r="H65" s="4" t="s">
        <v>10</v>
      </c>
      <c r="I65" s="4" t="s">
        <v>11</v>
      </c>
      <c r="J65" s="4" t="s">
        <v>12</v>
      </c>
      <c r="K65" s="3">
        <v>4</v>
      </c>
      <c r="L65" s="3">
        <v>4</v>
      </c>
      <c r="M65" s="3">
        <v>3</v>
      </c>
      <c r="N65" s="3">
        <v>3</v>
      </c>
      <c r="O65" s="3">
        <v>1</v>
      </c>
      <c r="P65" s="3">
        <v>5</v>
      </c>
      <c r="Q65" s="3">
        <v>5</v>
      </c>
      <c r="R65" s="3">
        <v>5</v>
      </c>
    </row>
    <row r="66" spans="1:18" ht="12.75" x14ac:dyDescent="0.15">
      <c r="A66">
        <v>65</v>
      </c>
      <c r="B66" s="2">
        <v>44677.822884976849</v>
      </c>
      <c r="C66" s="3" t="s">
        <v>37</v>
      </c>
      <c r="D66" s="4" t="s">
        <v>8</v>
      </c>
      <c r="E66" s="4" t="s">
        <v>38</v>
      </c>
      <c r="F66" s="4" t="s">
        <v>14</v>
      </c>
      <c r="G66" s="4" t="s">
        <v>20</v>
      </c>
      <c r="H66" s="4" t="s">
        <v>10</v>
      </c>
      <c r="I66" s="4" t="s">
        <v>11</v>
      </c>
      <c r="J66" s="4" t="s">
        <v>23</v>
      </c>
      <c r="K66" s="3">
        <v>4</v>
      </c>
      <c r="L66" s="3">
        <v>3</v>
      </c>
      <c r="M66" s="3">
        <v>5</v>
      </c>
      <c r="N66" s="3">
        <v>2</v>
      </c>
      <c r="O66" s="3">
        <v>4</v>
      </c>
      <c r="P66" s="3">
        <v>5</v>
      </c>
      <c r="Q66" s="3">
        <v>3</v>
      </c>
      <c r="R66" s="3">
        <v>3</v>
      </c>
    </row>
    <row r="67" spans="1:18" ht="12.75" x14ac:dyDescent="0.15">
      <c r="A67">
        <v>66</v>
      </c>
      <c r="B67" s="2">
        <v>44677.824224374999</v>
      </c>
      <c r="C67" s="3" t="s">
        <v>7</v>
      </c>
      <c r="D67" s="4" t="s">
        <v>13</v>
      </c>
      <c r="E67" s="4" t="s">
        <v>9</v>
      </c>
      <c r="F67" s="4" t="s">
        <v>9</v>
      </c>
      <c r="G67" s="4" t="s">
        <v>9</v>
      </c>
      <c r="H67" s="4" t="s">
        <v>10</v>
      </c>
      <c r="I67" s="4" t="s">
        <v>11</v>
      </c>
      <c r="J67" s="4" t="s">
        <v>12</v>
      </c>
      <c r="K67" s="3">
        <v>5</v>
      </c>
      <c r="L67" s="3">
        <v>5</v>
      </c>
      <c r="M67" s="3">
        <v>5</v>
      </c>
      <c r="N67" s="3">
        <v>5</v>
      </c>
      <c r="O67" s="3">
        <v>5</v>
      </c>
      <c r="P67" s="3">
        <v>5</v>
      </c>
      <c r="Q67" s="3">
        <v>5</v>
      </c>
      <c r="R67" s="3">
        <v>5</v>
      </c>
    </row>
    <row r="68" spans="1:18" ht="12.75" x14ac:dyDescent="0.15">
      <c r="A68">
        <v>67</v>
      </c>
      <c r="B68" s="2">
        <v>44677.824288611111</v>
      </c>
      <c r="C68" s="3" t="s">
        <v>7</v>
      </c>
      <c r="D68" s="4" t="s">
        <v>8</v>
      </c>
      <c r="E68" s="4" t="s">
        <v>14</v>
      </c>
      <c r="F68" s="4" t="s">
        <v>14</v>
      </c>
      <c r="G68" s="4" t="s">
        <v>14</v>
      </c>
      <c r="H68" s="4" t="s">
        <v>10</v>
      </c>
      <c r="I68" s="4" t="s">
        <v>11</v>
      </c>
      <c r="J68" s="4" t="s">
        <v>12</v>
      </c>
      <c r="K68" s="3">
        <v>4</v>
      </c>
      <c r="L68" s="3">
        <v>3</v>
      </c>
      <c r="M68" s="3">
        <v>4</v>
      </c>
      <c r="N68" s="3">
        <v>3</v>
      </c>
      <c r="O68" s="3">
        <v>5</v>
      </c>
      <c r="P68" s="3">
        <v>3</v>
      </c>
      <c r="Q68" s="3">
        <v>4</v>
      </c>
      <c r="R68" s="3">
        <v>5</v>
      </c>
    </row>
    <row r="69" spans="1:18" ht="12.75" x14ac:dyDescent="0.15">
      <c r="A69">
        <v>68</v>
      </c>
      <c r="B69" s="2">
        <v>44677.82652505787</v>
      </c>
      <c r="C69" s="3" t="s">
        <v>37</v>
      </c>
      <c r="D69" s="4" t="s">
        <v>8</v>
      </c>
      <c r="E69" s="4" t="s">
        <v>9</v>
      </c>
      <c r="F69" s="4" t="s">
        <v>14</v>
      </c>
      <c r="G69" s="4" t="s">
        <v>14</v>
      </c>
      <c r="H69" s="4" t="s">
        <v>22</v>
      </c>
      <c r="I69" s="4" t="s">
        <v>11</v>
      </c>
      <c r="J69" s="4" t="s">
        <v>12</v>
      </c>
      <c r="K69" s="3">
        <v>3</v>
      </c>
      <c r="L69" s="3">
        <v>4</v>
      </c>
      <c r="M69" s="3">
        <v>4</v>
      </c>
      <c r="N69" s="3">
        <v>3</v>
      </c>
      <c r="O69" s="3">
        <v>5</v>
      </c>
      <c r="P69" s="3">
        <v>4</v>
      </c>
      <c r="Q69" s="3">
        <v>5</v>
      </c>
      <c r="R69" s="3">
        <v>4</v>
      </c>
    </row>
    <row r="70" spans="1:18" ht="12.75" x14ac:dyDescent="0.15">
      <c r="A70">
        <v>69</v>
      </c>
      <c r="B70" s="2">
        <v>44677.829166446754</v>
      </c>
      <c r="C70" s="3" t="s">
        <v>7</v>
      </c>
      <c r="D70" s="4" t="s">
        <v>8</v>
      </c>
      <c r="E70" s="4" t="s">
        <v>14</v>
      </c>
      <c r="F70" s="4" t="s">
        <v>14</v>
      </c>
      <c r="G70" s="4" t="s">
        <v>14</v>
      </c>
      <c r="H70" s="4" t="s">
        <v>10</v>
      </c>
      <c r="I70" s="4" t="s">
        <v>25</v>
      </c>
      <c r="J70" s="4" t="s">
        <v>12</v>
      </c>
      <c r="K70" s="3">
        <v>5</v>
      </c>
      <c r="L70" s="3">
        <v>3</v>
      </c>
      <c r="M70" s="3">
        <v>4</v>
      </c>
      <c r="N70" s="3">
        <v>4</v>
      </c>
      <c r="O70" s="3">
        <v>5</v>
      </c>
      <c r="P70" s="3">
        <v>5</v>
      </c>
      <c r="Q70" s="3">
        <v>4</v>
      </c>
      <c r="R70" s="3">
        <v>4</v>
      </c>
    </row>
    <row r="71" spans="1:18" ht="12.75" x14ac:dyDescent="0.15">
      <c r="A71">
        <v>70</v>
      </c>
      <c r="B71" s="2">
        <v>44677.832104953704</v>
      </c>
      <c r="C71" s="3" t="s">
        <v>27</v>
      </c>
      <c r="D71" s="4" t="s">
        <v>13</v>
      </c>
      <c r="E71" s="4" t="s">
        <v>9</v>
      </c>
      <c r="F71" s="4" t="s">
        <v>14</v>
      </c>
      <c r="G71" s="4" t="s">
        <v>20</v>
      </c>
      <c r="H71" s="4" t="s">
        <v>10</v>
      </c>
      <c r="I71" s="4" t="s">
        <v>25</v>
      </c>
      <c r="J71" s="4" t="s">
        <v>12</v>
      </c>
      <c r="K71" s="3">
        <v>4</v>
      </c>
      <c r="L71" s="3">
        <v>3</v>
      </c>
      <c r="M71" s="3">
        <v>4</v>
      </c>
      <c r="N71" s="3">
        <v>3</v>
      </c>
      <c r="O71" s="3">
        <v>4</v>
      </c>
      <c r="P71" s="3">
        <v>4</v>
      </c>
      <c r="Q71" s="3">
        <v>4</v>
      </c>
      <c r="R71" s="3">
        <v>4</v>
      </c>
    </row>
    <row r="72" spans="1:18" ht="12.75" x14ac:dyDescent="0.15">
      <c r="A72">
        <v>71</v>
      </c>
      <c r="B72" s="2">
        <v>44677.83451137731</v>
      </c>
      <c r="C72" s="3" t="s">
        <v>7</v>
      </c>
      <c r="D72" s="4" t="s">
        <v>8</v>
      </c>
      <c r="E72" s="4" t="s">
        <v>20</v>
      </c>
      <c r="F72" s="4" t="s">
        <v>20</v>
      </c>
      <c r="G72" s="4" t="s">
        <v>9</v>
      </c>
      <c r="H72" s="4" t="s">
        <v>22</v>
      </c>
      <c r="I72" s="4" t="s">
        <v>11</v>
      </c>
      <c r="J72" s="4" t="s">
        <v>12</v>
      </c>
      <c r="K72" s="3">
        <v>5</v>
      </c>
      <c r="L72" s="3">
        <v>5</v>
      </c>
      <c r="M72" s="3">
        <v>3</v>
      </c>
      <c r="N72" s="3">
        <v>4</v>
      </c>
      <c r="O72" s="3">
        <v>4</v>
      </c>
      <c r="P72" s="3">
        <v>3</v>
      </c>
      <c r="Q72" s="3">
        <v>4</v>
      </c>
      <c r="R72" s="3">
        <v>5</v>
      </c>
    </row>
    <row r="73" spans="1:18" ht="12.75" x14ac:dyDescent="0.15">
      <c r="A73">
        <v>72</v>
      </c>
      <c r="B73" s="2">
        <v>44677.837912812502</v>
      </c>
      <c r="C73" s="3" t="s">
        <v>15</v>
      </c>
      <c r="D73" s="4" t="s">
        <v>8</v>
      </c>
      <c r="E73" s="4" t="s">
        <v>9</v>
      </c>
      <c r="F73" s="4" t="s">
        <v>14</v>
      </c>
      <c r="G73" s="4" t="s">
        <v>20</v>
      </c>
      <c r="H73" s="4" t="s">
        <v>10</v>
      </c>
      <c r="I73" s="4" t="s">
        <v>25</v>
      </c>
      <c r="J73" s="4" t="s">
        <v>12</v>
      </c>
      <c r="K73" s="3">
        <v>5</v>
      </c>
      <c r="L73" s="3">
        <v>4</v>
      </c>
      <c r="M73" s="3">
        <v>5</v>
      </c>
      <c r="N73" s="3">
        <v>3</v>
      </c>
      <c r="O73" s="3">
        <v>3</v>
      </c>
      <c r="P73" s="3">
        <v>4</v>
      </c>
      <c r="Q73" s="3">
        <v>4</v>
      </c>
      <c r="R73" s="3">
        <v>4</v>
      </c>
    </row>
    <row r="74" spans="1:18" ht="12.75" x14ac:dyDescent="0.15">
      <c r="A74">
        <v>73</v>
      </c>
      <c r="B74" s="2">
        <v>44677.842584907412</v>
      </c>
      <c r="C74" s="3" t="s">
        <v>7</v>
      </c>
      <c r="D74" s="4" t="s">
        <v>13</v>
      </c>
      <c r="E74" s="4" t="s">
        <v>20</v>
      </c>
      <c r="F74" s="4" t="s">
        <v>14</v>
      </c>
      <c r="G74" s="4" t="s">
        <v>20</v>
      </c>
      <c r="H74" s="4" t="s">
        <v>22</v>
      </c>
      <c r="I74" s="4" t="s">
        <v>25</v>
      </c>
      <c r="J74" s="4" t="s">
        <v>12</v>
      </c>
      <c r="K74" s="3">
        <v>4</v>
      </c>
      <c r="L74" s="3">
        <v>5</v>
      </c>
      <c r="M74" s="3">
        <v>3</v>
      </c>
      <c r="N74" s="3">
        <v>4</v>
      </c>
      <c r="O74" s="3">
        <v>3</v>
      </c>
      <c r="P74" s="3">
        <v>4</v>
      </c>
      <c r="Q74" s="3">
        <v>4</v>
      </c>
      <c r="R74" s="3">
        <v>5</v>
      </c>
    </row>
    <row r="75" spans="1:18" ht="12.75" x14ac:dyDescent="0.15">
      <c r="A75">
        <v>74</v>
      </c>
      <c r="B75" s="2">
        <v>44677.843019293985</v>
      </c>
      <c r="C75" s="3" t="s">
        <v>7</v>
      </c>
      <c r="D75" s="4" t="s">
        <v>8</v>
      </c>
      <c r="E75" s="4" t="s">
        <v>9</v>
      </c>
      <c r="F75" s="4" t="s">
        <v>20</v>
      </c>
      <c r="G75" s="4" t="s">
        <v>9</v>
      </c>
      <c r="H75" s="4" t="s">
        <v>22</v>
      </c>
      <c r="I75" s="4" t="s">
        <v>25</v>
      </c>
      <c r="J75" s="4" t="s">
        <v>12</v>
      </c>
      <c r="K75" s="3">
        <v>3</v>
      </c>
      <c r="L75" s="3">
        <v>4</v>
      </c>
      <c r="M75" s="3">
        <v>2</v>
      </c>
      <c r="N75" s="3">
        <v>4</v>
      </c>
      <c r="O75" s="3">
        <v>4</v>
      </c>
      <c r="P75" s="3">
        <v>4</v>
      </c>
      <c r="Q75" s="3">
        <v>4</v>
      </c>
      <c r="R75" s="3">
        <v>4</v>
      </c>
    </row>
    <row r="76" spans="1:18" ht="12.75" x14ac:dyDescent="0.15">
      <c r="A76">
        <v>75</v>
      </c>
      <c r="B76" s="2">
        <v>44677.843186076389</v>
      </c>
      <c r="C76" s="3" t="s">
        <v>27</v>
      </c>
      <c r="D76" s="4" t="s">
        <v>8</v>
      </c>
      <c r="E76" s="4" t="s">
        <v>9</v>
      </c>
      <c r="F76" s="4" t="s">
        <v>20</v>
      </c>
      <c r="G76" s="4" t="s">
        <v>14</v>
      </c>
      <c r="H76" s="4" t="s">
        <v>22</v>
      </c>
      <c r="I76" s="4" t="s">
        <v>11</v>
      </c>
      <c r="J76" s="4" t="s">
        <v>12</v>
      </c>
      <c r="K76" s="3">
        <v>3</v>
      </c>
      <c r="L76" s="3">
        <v>3</v>
      </c>
      <c r="M76" s="3">
        <v>3</v>
      </c>
      <c r="N76" s="3">
        <v>3</v>
      </c>
      <c r="O76" s="3">
        <v>3</v>
      </c>
      <c r="P76" s="3">
        <v>3</v>
      </c>
      <c r="Q76" s="3">
        <v>3</v>
      </c>
      <c r="R76" s="3">
        <v>4</v>
      </c>
    </row>
    <row r="77" spans="1:18" ht="12.75" x14ac:dyDescent="0.15">
      <c r="A77">
        <v>76</v>
      </c>
      <c r="B77" s="2">
        <v>44677.843804340278</v>
      </c>
      <c r="C77" s="3" t="s">
        <v>37</v>
      </c>
      <c r="D77" s="4" t="s">
        <v>8</v>
      </c>
      <c r="E77" s="4" t="s">
        <v>14</v>
      </c>
      <c r="F77" s="4" t="s">
        <v>31</v>
      </c>
      <c r="G77" s="4" t="s">
        <v>20</v>
      </c>
      <c r="H77" s="4" t="s">
        <v>22</v>
      </c>
      <c r="I77" s="4" t="s">
        <v>11</v>
      </c>
      <c r="J77" s="4" t="s">
        <v>12</v>
      </c>
      <c r="K77" s="3">
        <v>3</v>
      </c>
      <c r="L77" s="3">
        <v>5</v>
      </c>
      <c r="M77" s="3">
        <v>3</v>
      </c>
      <c r="N77" s="3">
        <v>4</v>
      </c>
      <c r="O77" s="3">
        <v>5</v>
      </c>
      <c r="P77" s="3">
        <v>5</v>
      </c>
      <c r="Q77" s="3">
        <v>4</v>
      </c>
      <c r="R77" s="3">
        <v>5</v>
      </c>
    </row>
    <row r="78" spans="1:18" ht="12.75" x14ac:dyDescent="0.15">
      <c r="A78">
        <v>77</v>
      </c>
      <c r="B78" s="2">
        <v>44677.845580266207</v>
      </c>
      <c r="C78" s="3" t="s">
        <v>19</v>
      </c>
      <c r="D78" s="4" t="s">
        <v>8</v>
      </c>
      <c r="E78" s="4" t="s">
        <v>14</v>
      </c>
      <c r="F78" s="4" t="s">
        <v>14</v>
      </c>
      <c r="G78" s="4" t="s">
        <v>20</v>
      </c>
      <c r="H78" s="4" t="s">
        <v>22</v>
      </c>
      <c r="I78" s="4" t="s">
        <v>11</v>
      </c>
      <c r="J78" s="4" t="s">
        <v>12</v>
      </c>
      <c r="K78" s="3">
        <v>4</v>
      </c>
      <c r="L78" s="3">
        <v>5</v>
      </c>
      <c r="M78" s="3">
        <v>3</v>
      </c>
      <c r="N78" s="3">
        <v>3</v>
      </c>
      <c r="O78" s="3">
        <v>2</v>
      </c>
      <c r="P78" s="3">
        <v>4</v>
      </c>
      <c r="Q78" s="3">
        <v>5</v>
      </c>
      <c r="R78" s="3">
        <v>5</v>
      </c>
    </row>
    <row r="79" spans="1:18" ht="12.75" x14ac:dyDescent="0.15">
      <c r="A79">
        <v>78</v>
      </c>
      <c r="B79" s="2">
        <v>44677.852022326391</v>
      </c>
      <c r="C79" s="3" t="s">
        <v>37</v>
      </c>
      <c r="D79" s="4" t="s">
        <v>8</v>
      </c>
      <c r="E79" s="4" t="s">
        <v>9</v>
      </c>
      <c r="F79" s="4" t="s">
        <v>20</v>
      </c>
      <c r="G79" s="4" t="s">
        <v>9</v>
      </c>
      <c r="H79" s="4" t="s">
        <v>10</v>
      </c>
      <c r="I79" s="4" t="s">
        <v>25</v>
      </c>
      <c r="J79" s="4" t="s">
        <v>12</v>
      </c>
      <c r="K79" s="3">
        <v>4</v>
      </c>
      <c r="L79" s="3">
        <v>4</v>
      </c>
      <c r="M79" s="3">
        <v>5</v>
      </c>
      <c r="N79" s="3">
        <v>1</v>
      </c>
      <c r="O79" s="3">
        <v>5</v>
      </c>
      <c r="P79" s="3">
        <v>2</v>
      </c>
      <c r="Q79" s="3">
        <v>5</v>
      </c>
      <c r="R79" s="3">
        <v>5</v>
      </c>
    </row>
    <row r="80" spans="1:18" ht="12.75" x14ac:dyDescent="0.15">
      <c r="A80">
        <v>79</v>
      </c>
      <c r="B80" s="2">
        <v>44677.852099826385</v>
      </c>
      <c r="C80" s="3" t="s">
        <v>37</v>
      </c>
      <c r="D80" s="4" t="s">
        <v>8</v>
      </c>
      <c r="E80" s="4" t="s">
        <v>20</v>
      </c>
      <c r="F80" s="4" t="s">
        <v>14</v>
      </c>
      <c r="G80" s="4" t="s">
        <v>20</v>
      </c>
      <c r="H80" s="4" t="s">
        <v>22</v>
      </c>
      <c r="I80" s="4" t="s">
        <v>11</v>
      </c>
      <c r="J80" s="4" t="s">
        <v>12</v>
      </c>
      <c r="K80" s="3">
        <v>3</v>
      </c>
      <c r="L80" s="3">
        <v>4</v>
      </c>
      <c r="M80" s="3">
        <v>1</v>
      </c>
      <c r="N80" s="3">
        <v>3</v>
      </c>
      <c r="O80" s="3">
        <v>1</v>
      </c>
      <c r="P80" s="3">
        <v>4</v>
      </c>
      <c r="Q80" s="3">
        <v>3</v>
      </c>
      <c r="R80" s="3">
        <v>2</v>
      </c>
    </row>
    <row r="81" spans="1:18" ht="12.75" x14ac:dyDescent="0.15">
      <c r="A81">
        <v>80</v>
      </c>
      <c r="B81" s="2">
        <v>44677.852961435186</v>
      </c>
      <c r="C81" s="3" t="s">
        <v>27</v>
      </c>
      <c r="D81" s="4" t="s">
        <v>8</v>
      </c>
      <c r="E81" s="4" t="s">
        <v>9</v>
      </c>
      <c r="F81" s="4" t="s">
        <v>14</v>
      </c>
      <c r="G81" s="4" t="s">
        <v>20</v>
      </c>
      <c r="H81" s="4" t="s">
        <v>22</v>
      </c>
      <c r="I81" s="4" t="s">
        <v>11</v>
      </c>
      <c r="J81" s="4" t="s">
        <v>23</v>
      </c>
      <c r="K81" s="3">
        <v>4</v>
      </c>
      <c r="L81" s="3">
        <v>4</v>
      </c>
      <c r="M81" s="3">
        <v>4</v>
      </c>
      <c r="N81" s="3">
        <v>3</v>
      </c>
      <c r="O81" s="3">
        <v>5</v>
      </c>
      <c r="P81" s="3">
        <v>5</v>
      </c>
      <c r="Q81" s="3">
        <v>4</v>
      </c>
      <c r="R81" s="3">
        <v>2</v>
      </c>
    </row>
    <row r="82" spans="1:18" ht="12.75" x14ac:dyDescent="0.15">
      <c r="A82">
        <v>81</v>
      </c>
      <c r="B82" s="2">
        <v>44677.857090092592</v>
      </c>
      <c r="C82" s="3" t="s">
        <v>19</v>
      </c>
      <c r="D82" s="4" t="s">
        <v>8</v>
      </c>
      <c r="E82" s="4" t="s">
        <v>14</v>
      </c>
      <c r="F82" s="4" t="s">
        <v>14</v>
      </c>
      <c r="G82" s="4" t="s">
        <v>14</v>
      </c>
      <c r="H82" s="4" t="s">
        <v>10</v>
      </c>
      <c r="I82" s="4" t="s">
        <v>11</v>
      </c>
      <c r="J82" s="4" t="s">
        <v>12</v>
      </c>
      <c r="K82" s="3">
        <v>5</v>
      </c>
      <c r="L82" s="3">
        <v>4</v>
      </c>
      <c r="M82" s="3">
        <v>4</v>
      </c>
      <c r="N82" s="3">
        <v>2</v>
      </c>
      <c r="O82" s="3">
        <v>4</v>
      </c>
      <c r="P82" s="3">
        <v>4</v>
      </c>
      <c r="Q82" s="3">
        <v>4</v>
      </c>
      <c r="R82" s="3">
        <v>4</v>
      </c>
    </row>
    <row r="83" spans="1:18" ht="12.75" x14ac:dyDescent="0.15">
      <c r="A83">
        <v>82</v>
      </c>
      <c r="B83" s="2">
        <v>44677.857203414351</v>
      </c>
      <c r="C83" s="3" t="s">
        <v>27</v>
      </c>
      <c r="D83" s="4" t="s">
        <v>8</v>
      </c>
      <c r="E83" s="4" t="s">
        <v>20</v>
      </c>
      <c r="F83" s="4" t="s">
        <v>14</v>
      </c>
      <c r="G83" s="4" t="s">
        <v>14</v>
      </c>
      <c r="H83" s="4" t="s">
        <v>22</v>
      </c>
      <c r="I83" s="4" t="s">
        <v>11</v>
      </c>
      <c r="J83" s="4" t="s">
        <v>12</v>
      </c>
      <c r="K83" s="3">
        <v>4</v>
      </c>
      <c r="L83" s="3">
        <v>3</v>
      </c>
      <c r="M83" s="3">
        <v>5</v>
      </c>
      <c r="N83" s="3">
        <v>2</v>
      </c>
      <c r="O83" s="3">
        <v>5</v>
      </c>
      <c r="P83" s="3">
        <v>5</v>
      </c>
      <c r="Q83" s="3">
        <v>4</v>
      </c>
      <c r="R83" s="3">
        <v>4</v>
      </c>
    </row>
    <row r="84" spans="1:18" ht="12.75" x14ac:dyDescent="0.15">
      <c r="A84">
        <v>83</v>
      </c>
      <c r="B84" s="2">
        <v>44677.860115254633</v>
      </c>
      <c r="C84" s="3" t="s">
        <v>37</v>
      </c>
      <c r="D84" s="4" t="s">
        <v>8</v>
      </c>
      <c r="E84" s="4" t="s">
        <v>20</v>
      </c>
      <c r="F84" s="4" t="s">
        <v>14</v>
      </c>
      <c r="G84" s="4" t="s">
        <v>20</v>
      </c>
      <c r="H84" s="4" t="s">
        <v>22</v>
      </c>
      <c r="I84" s="4" t="s">
        <v>25</v>
      </c>
      <c r="J84" s="4" t="s">
        <v>23</v>
      </c>
      <c r="K84" s="3">
        <v>2</v>
      </c>
      <c r="L84" s="3">
        <v>4</v>
      </c>
      <c r="M84" s="3">
        <v>3</v>
      </c>
      <c r="N84" s="3">
        <v>4</v>
      </c>
      <c r="O84" s="3">
        <v>4</v>
      </c>
      <c r="P84" s="3">
        <v>4</v>
      </c>
      <c r="Q84" s="3">
        <v>3</v>
      </c>
      <c r="R84" s="3">
        <v>2</v>
      </c>
    </row>
    <row r="85" spans="1:18" ht="12.75" x14ac:dyDescent="0.15">
      <c r="A85">
        <v>84</v>
      </c>
      <c r="B85" s="2">
        <v>44677.860688703702</v>
      </c>
      <c r="C85" s="3" t="s">
        <v>19</v>
      </c>
      <c r="D85" s="4" t="s">
        <v>13</v>
      </c>
      <c r="E85" s="4" t="s">
        <v>20</v>
      </c>
      <c r="F85" s="4" t="s">
        <v>14</v>
      </c>
      <c r="G85" s="4" t="s">
        <v>20</v>
      </c>
      <c r="H85" s="4" t="s">
        <v>22</v>
      </c>
      <c r="I85" s="4" t="s">
        <v>25</v>
      </c>
      <c r="J85" s="4" t="s">
        <v>12</v>
      </c>
      <c r="K85" s="3">
        <v>4</v>
      </c>
      <c r="L85" s="3">
        <v>4</v>
      </c>
      <c r="M85" s="3">
        <v>3</v>
      </c>
      <c r="N85" s="3">
        <v>4</v>
      </c>
      <c r="O85" s="3">
        <v>4</v>
      </c>
      <c r="P85" s="3">
        <v>4</v>
      </c>
      <c r="Q85" s="3">
        <v>4</v>
      </c>
      <c r="R85" s="3">
        <v>3</v>
      </c>
    </row>
    <row r="86" spans="1:18" ht="12.75" x14ac:dyDescent="0.15">
      <c r="A86">
        <v>85</v>
      </c>
      <c r="B86" s="2">
        <v>44677.861924965277</v>
      </c>
      <c r="C86" s="3" t="s">
        <v>7</v>
      </c>
      <c r="D86" s="4" t="s">
        <v>8</v>
      </c>
      <c r="E86" s="4" t="s">
        <v>9</v>
      </c>
      <c r="F86" s="4" t="s">
        <v>14</v>
      </c>
      <c r="G86" s="4" t="s">
        <v>14</v>
      </c>
      <c r="H86" s="4" t="s">
        <v>22</v>
      </c>
      <c r="I86" s="4" t="s">
        <v>25</v>
      </c>
      <c r="J86" s="4" t="s">
        <v>12</v>
      </c>
      <c r="K86" s="3">
        <v>4</v>
      </c>
      <c r="L86" s="3">
        <v>5</v>
      </c>
      <c r="M86" s="3">
        <v>2</v>
      </c>
      <c r="N86" s="3">
        <v>5</v>
      </c>
      <c r="O86" s="3">
        <v>5</v>
      </c>
      <c r="P86" s="3">
        <v>5</v>
      </c>
      <c r="Q86" s="3">
        <v>5</v>
      </c>
      <c r="R86" s="3">
        <v>5</v>
      </c>
    </row>
    <row r="87" spans="1:18" ht="12.75" x14ac:dyDescent="0.15">
      <c r="A87">
        <v>86</v>
      </c>
      <c r="B87" s="2">
        <v>44677.86197993056</v>
      </c>
      <c r="C87" s="3" t="s">
        <v>27</v>
      </c>
      <c r="D87" s="4" t="s">
        <v>8</v>
      </c>
      <c r="E87" s="4" t="s">
        <v>14</v>
      </c>
      <c r="F87" s="4" t="s">
        <v>14</v>
      </c>
      <c r="G87" s="4" t="s">
        <v>14</v>
      </c>
      <c r="H87" s="4" t="s">
        <v>22</v>
      </c>
      <c r="I87" s="4" t="s">
        <v>11</v>
      </c>
      <c r="J87" s="4" t="s">
        <v>23</v>
      </c>
      <c r="K87" s="3">
        <v>3</v>
      </c>
      <c r="L87" s="3">
        <v>5</v>
      </c>
      <c r="M87" s="3">
        <v>4</v>
      </c>
      <c r="N87" s="3">
        <v>5</v>
      </c>
      <c r="O87" s="3">
        <v>3</v>
      </c>
      <c r="P87" s="3">
        <v>3</v>
      </c>
      <c r="Q87" s="3">
        <v>3</v>
      </c>
      <c r="R87" s="3">
        <v>4</v>
      </c>
    </row>
    <row r="88" spans="1:18" ht="12.75" x14ac:dyDescent="0.15">
      <c r="A88">
        <v>87</v>
      </c>
      <c r="B88" s="2">
        <v>44677.867153969906</v>
      </c>
      <c r="C88" s="3" t="s">
        <v>15</v>
      </c>
      <c r="D88" s="4" t="s">
        <v>8</v>
      </c>
      <c r="E88" s="4" t="s">
        <v>14</v>
      </c>
      <c r="F88" s="4" t="s">
        <v>14</v>
      </c>
      <c r="G88" s="4" t="s">
        <v>14</v>
      </c>
      <c r="H88" s="4" t="s">
        <v>10</v>
      </c>
      <c r="I88" s="4" t="s">
        <v>25</v>
      </c>
      <c r="J88" s="4" t="s">
        <v>12</v>
      </c>
      <c r="K88" s="3">
        <v>5</v>
      </c>
      <c r="L88" s="3">
        <v>4</v>
      </c>
      <c r="M88" s="3">
        <v>4</v>
      </c>
      <c r="N88" s="3">
        <v>3</v>
      </c>
      <c r="O88" s="3">
        <v>2</v>
      </c>
      <c r="P88" s="3">
        <v>3</v>
      </c>
      <c r="Q88" s="3">
        <v>4</v>
      </c>
      <c r="R88" s="3">
        <v>4</v>
      </c>
    </row>
    <row r="89" spans="1:18" ht="12.75" x14ac:dyDescent="0.15">
      <c r="A89">
        <v>88</v>
      </c>
      <c r="B89" s="2">
        <v>44677.870830891203</v>
      </c>
      <c r="C89" s="3" t="s">
        <v>27</v>
      </c>
      <c r="D89" s="4" t="s">
        <v>8</v>
      </c>
      <c r="E89" s="4" t="s">
        <v>20</v>
      </c>
      <c r="F89" s="4" t="s">
        <v>14</v>
      </c>
      <c r="G89" s="4" t="s">
        <v>9</v>
      </c>
      <c r="H89" s="4" t="s">
        <v>22</v>
      </c>
      <c r="I89" s="4" t="s">
        <v>11</v>
      </c>
      <c r="J89" s="4" t="s">
        <v>12</v>
      </c>
      <c r="K89" s="3">
        <v>4</v>
      </c>
      <c r="L89" s="3">
        <v>5</v>
      </c>
      <c r="M89" s="3">
        <v>5</v>
      </c>
      <c r="N89" s="3">
        <v>3</v>
      </c>
      <c r="O89" s="3">
        <v>5</v>
      </c>
      <c r="P89" s="3">
        <v>5</v>
      </c>
      <c r="Q89" s="3">
        <v>5</v>
      </c>
      <c r="R89" s="3">
        <v>5</v>
      </c>
    </row>
    <row r="90" spans="1:18" ht="12.75" x14ac:dyDescent="0.15">
      <c r="A90">
        <v>89</v>
      </c>
      <c r="B90" s="2">
        <v>44677.871193298612</v>
      </c>
      <c r="C90" s="3" t="s">
        <v>27</v>
      </c>
      <c r="D90" s="4" t="s">
        <v>8</v>
      </c>
      <c r="E90" s="4" t="s">
        <v>20</v>
      </c>
      <c r="F90" s="4" t="s">
        <v>9</v>
      </c>
      <c r="G90" s="4" t="s">
        <v>9</v>
      </c>
      <c r="H90" s="4" t="s">
        <v>10</v>
      </c>
      <c r="I90" s="4" t="s">
        <v>11</v>
      </c>
      <c r="J90" s="4" t="s">
        <v>23</v>
      </c>
      <c r="K90" s="3">
        <v>5</v>
      </c>
      <c r="L90" s="3">
        <v>3</v>
      </c>
      <c r="M90" s="3">
        <v>5</v>
      </c>
      <c r="N90" s="3">
        <v>3</v>
      </c>
      <c r="O90" s="3">
        <v>1</v>
      </c>
      <c r="P90" s="3">
        <v>2</v>
      </c>
      <c r="Q90" s="3">
        <v>3</v>
      </c>
      <c r="R90" s="3">
        <v>3</v>
      </c>
    </row>
    <row r="91" spans="1:18" ht="12.75" x14ac:dyDescent="0.15">
      <c r="A91">
        <v>90</v>
      </c>
      <c r="B91" s="2">
        <v>44677.873901655097</v>
      </c>
      <c r="C91" s="3" t="s">
        <v>15</v>
      </c>
      <c r="D91" s="4" t="s">
        <v>8</v>
      </c>
      <c r="E91" s="4" t="s">
        <v>20</v>
      </c>
      <c r="F91" s="4" t="s">
        <v>14</v>
      </c>
      <c r="G91" s="4" t="s">
        <v>14</v>
      </c>
      <c r="H91" s="4" t="s">
        <v>10</v>
      </c>
      <c r="I91" s="4" t="s">
        <v>25</v>
      </c>
      <c r="J91" s="4" t="s">
        <v>12</v>
      </c>
      <c r="K91" s="3">
        <v>5</v>
      </c>
      <c r="L91" s="3">
        <v>4</v>
      </c>
      <c r="M91" s="3">
        <v>4</v>
      </c>
      <c r="N91" s="3">
        <v>4</v>
      </c>
      <c r="O91" s="3">
        <v>4</v>
      </c>
      <c r="P91" s="3">
        <v>4</v>
      </c>
      <c r="Q91" s="3">
        <v>4</v>
      </c>
      <c r="R91" s="3">
        <v>3</v>
      </c>
    </row>
    <row r="92" spans="1:18" ht="12.75" x14ac:dyDescent="0.15">
      <c r="A92">
        <v>91</v>
      </c>
      <c r="B92" s="2">
        <v>44677.877641307874</v>
      </c>
      <c r="C92" s="3" t="s">
        <v>19</v>
      </c>
      <c r="D92" s="4" t="s">
        <v>13</v>
      </c>
      <c r="E92" s="4" t="s">
        <v>9</v>
      </c>
      <c r="F92" s="4" t="s">
        <v>20</v>
      </c>
      <c r="G92" s="4" t="s">
        <v>9</v>
      </c>
      <c r="H92" s="4" t="s">
        <v>22</v>
      </c>
      <c r="I92" s="4" t="s">
        <v>11</v>
      </c>
      <c r="J92" s="4" t="s">
        <v>12</v>
      </c>
      <c r="K92" s="3">
        <v>2</v>
      </c>
      <c r="L92" s="3">
        <v>3</v>
      </c>
      <c r="M92" s="3">
        <v>4</v>
      </c>
      <c r="N92" s="3">
        <v>3</v>
      </c>
      <c r="O92" s="3">
        <v>3</v>
      </c>
      <c r="P92" s="3">
        <v>4</v>
      </c>
      <c r="Q92" s="3">
        <v>3</v>
      </c>
      <c r="R92" s="3">
        <v>3</v>
      </c>
    </row>
    <row r="93" spans="1:18" ht="12.75" x14ac:dyDescent="0.15">
      <c r="A93">
        <v>92</v>
      </c>
      <c r="B93" s="2">
        <v>44677.882666979167</v>
      </c>
      <c r="C93" s="3" t="s">
        <v>37</v>
      </c>
      <c r="D93" s="4" t="s">
        <v>8</v>
      </c>
      <c r="E93" s="4" t="s">
        <v>39</v>
      </c>
      <c r="F93" s="4" t="s">
        <v>39</v>
      </c>
      <c r="G93" s="4" t="s">
        <v>9</v>
      </c>
      <c r="H93" s="4" t="s">
        <v>10</v>
      </c>
      <c r="I93" s="4" t="s">
        <v>11</v>
      </c>
      <c r="J93" s="4" t="s">
        <v>12</v>
      </c>
      <c r="K93" s="3">
        <v>4</v>
      </c>
      <c r="L93" s="3">
        <v>4</v>
      </c>
      <c r="M93" s="3">
        <v>5</v>
      </c>
      <c r="N93" s="3">
        <v>1</v>
      </c>
      <c r="O93" s="3">
        <v>1</v>
      </c>
      <c r="P93" s="3">
        <v>1</v>
      </c>
      <c r="Q93" s="3">
        <v>4</v>
      </c>
      <c r="R93" s="3">
        <v>2</v>
      </c>
    </row>
    <row r="94" spans="1:18" ht="12.75" x14ac:dyDescent="0.15">
      <c r="A94">
        <v>93</v>
      </c>
      <c r="B94" s="2">
        <v>44677.884414293978</v>
      </c>
      <c r="C94" s="3" t="s">
        <v>7</v>
      </c>
      <c r="D94" s="4" t="s">
        <v>8</v>
      </c>
      <c r="E94" s="4" t="s">
        <v>40</v>
      </c>
      <c r="F94" s="4" t="s">
        <v>41</v>
      </c>
      <c r="G94" s="4" t="s">
        <v>40</v>
      </c>
      <c r="H94" s="4" t="s">
        <v>22</v>
      </c>
      <c r="I94" s="4" t="s">
        <v>11</v>
      </c>
      <c r="J94" s="4" t="s">
        <v>23</v>
      </c>
      <c r="K94" s="3">
        <v>1</v>
      </c>
      <c r="L94" s="3">
        <v>1</v>
      </c>
      <c r="M94" s="3">
        <v>2</v>
      </c>
      <c r="N94" s="3">
        <v>1</v>
      </c>
      <c r="O94" s="3">
        <v>1</v>
      </c>
      <c r="P94" s="3">
        <v>1</v>
      </c>
      <c r="Q94" s="3">
        <v>1</v>
      </c>
      <c r="R94" s="3">
        <v>1</v>
      </c>
    </row>
    <row r="95" spans="1:18" ht="12.75" x14ac:dyDescent="0.15">
      <c r="A95">
        <v>94</v>
      </c>
      <c r="B95" s="2">
        <v>44677.884660543983</v>
      </c>
      <c r="C95" s="3" t="s">
        <v>27</v>
      </c>
      <c r="D95" s="4" t="s">
        <v>8</v>
      </c>
      <c r="E95" s="4" t="s">
        <v>9</v>
      </c>
      <c r="F95" s="4" t="s">
        <v>9</v>
      </c>
      <c r="G95" s="4" t="s">
        <v>9</v>
      </c>
      <c r="H95" s="4" t="s">
        <v>10</v>
      </c>
      <c r="I95" s="4" t="s">
        <v>11</v>
      </c>
      <c r="J95" s="4" t="s">
        <v>12</v>
      </c>
      <c r="K95" s="3">
        <v>5</v>
      </c>
      <c r="L95" s="3">
        <v>3</v>
      </c>
      <c r="M95" s="3">
        <v>5</v>
      </c>
      <c r="N95" s="3">
        <v>5</v>
      </c>
      <c r="O95" s="3">
        <v>5</v>
      </c>
      <c r="P95" s="3">
        <v>5</v>
      </c>
      <c r="Q95" s="3">
        <v>5</v>
      </c>
      <c r="R95" s="3">
        <v>3</v>
      </c>
    </row>
    <row r="96" spans="1:18" ht="12.75" x14ac:dyDescent="0.15">
      <c r="A96">
        <v>95</v>
      </c>
      <c r="B96" s="2">
        <v>44677.885567870369</v>
      </c>
      <c r="C96" s="3" t="s">
        <v>19</v>
      </c>
      <c r="D96" s="4" t="s">
        <v>8</v>
      </c>
      <c r="E96" s="4" t="s">
        <v>21</v>
      </c>
      <c r="F96" s="4" t="s">
        <v>21</v>
      </c>
      <c r="G96" s="4" t="s">
        <v>21</v>
      </c>
      <c r="H96" s="4" t="s">
        <v>22</v>
      </c>
      <c r="I96" s="4" t="s">
        <v>11</v>
      </c>
      <c r="J96" s="4" t="s">
        <v>12</v>
      </c>
      <c r="K96" s="3">
        <v>3</v>
      </c>
      <c r="L96" s="3">
        <v>5</v>
      </c>
      <c r="M96" s="3">
        <v>5</v>
      </c>
      <c r="N96" s="3">
        <v>4</v>
      </c>
      <c r="O96" s="3">
        <v>1</v>
      </c>
      <c r="P96" s="3">
        <v>5</v>
      </c>
      <c r="Q96" s="3">
        <v>4</v>
      </c>
      <c r="R96" s="3">
        <v>1</v>
      </c>
    </row>
    <row r="97" spans="1:18" ht="12.75" x14ac:dyDescent="0.15">
      <c r="A97">
        <v>96</v>
      </c>
      <c r="B97" s="2">
        <v>44677.885864502314</v>
      </c>
      <c r="C97" s="3" t="s">
        <v>15</v>
      </c>
      <c r="D97" s="4" t="s">
        <v>8</v>
      </c>
      <c r="E97" s="4" t="s">
        <v>9</v>
      </c>
      <c r="F97" s="4" t="s">
        <v>14</v>
      </c>
      <c r="G97" s="4" t="s">
        <v>20</v>
      </c>
      <c r="H97" s="4" t="s">
        <v>10</v>
      </c>
      <c r="I97" s="4" t="s">
        <v>11</v>
      </c>
      <c r="J97" s="4" t="s">
        <v>12</v>
      </c>
      <c r="K97" s="3">
        <v>4</v>
      </c>
      <c r="L97" s="3">
        <v>3</v>
      </c>
      <c r="M97" s="3">
        <v>4</v>
      </c>
      <c r="N97" s="3">
        <v>3</v>
      </c>
      <c r="O97" s="3">
        <v>4</v>
      </c>
      <c r="P97" s="3">
        <v>4</v>
      </c>
      <c r="Q97" s="3">
        <v>3</v>
      </c>
      <c r="R97" s="3">
        <v>4</v>
      </c>
    </row>
    <row r="98" spans="1:18" ht="12.75" x14ac:dyDescent="0.15">
      <c r="A98">
        <v>97</v>
      </c>
      <c r="B98" s="2">
        <v>44677.892705995371</v>
      </c>
      <c r="C98" s="3" t="s">
        <v>27</v>
      </c>
      <c r="D98" s="4" t="s">
        <v>8</v>
      </c>
      <c r="E98" s="4" t="s">
        <v>21</v>
      </c>
      <c r="F98" s="4" t="s">
        <v>14</v>
      </c>
      <c r="G98" s="4" t="s">
        <v>42</v>
      </c>
      <c r="H98" s="4" t="s">
        <v>22</v>
      </c>
      <c r="I98" s="4" t="s">
        <v>11</v>
      </c>
      <c r="J98" s="4" t="s">
        <v>23</v>
      </c>
      <c r="K98" s="3">
        <v>2</v>
      </c>
      <c r="L98" s="3">
        <v>3</v>
      </c>
      <c r="M98" s="3">
        <v>3</v>
      </c>
      <c r="N98" s="3">
        <v>2</v>
      </c>
      <c r="O98" s="3">
        <v>4</v>
      </c>
      <c r="P98" s="3">
        <v>4</v>
      </c>
      <c r="Q98" s="3">
        <v>3</v>
      </c>
      <c r="R98" s="3">
        <v>1</v>
      </c>
    </row>
    <row r="99" spans="1:18" ht="12.75" x14ac:dyDescent="0.15">
      <c r="A99">
        <v>98</v>
      </c>
      <c r="B99" s="2">
        <v>44677.895929641207</v>
      </c>
      <c r="C99" s="3" t="s">
        <v>19</v>
      </c>
      <c r="D99" s="4" t="s">
        <v>8</v>
      </c>
      <c r="E99" s="4" t="s">
        <v>9</v>
      </c>
      <c r="F99" s="4" t="s">
        <v>43</v>
      </c>
      <c r="G99" s="4" t="s">
        <v>9</v>
      </c>
      <c r="H99" s="4" t="s">
        <v>22</v>
      </c>
      <c r="I99" s="4" t="s">
        <v>11</v>
      </c>
      <c r="J99" s="4" t="s">
        <v>23</v>
      </c>
      <c r="K99" s="3">
        <v>2</v>
      </c>
      <c r="L99" s="3">
        <v>3</v>
      </c>
      <c r="M99" s="3">
        <v>3</v>
      </c>
      <c r="N99" s="3">
        <v>3</v>
      </c>
      <c r="O99" s="3">
        <v>4</v>
      </c>
      <c r="P99" s="3">
        <v>4</v>
      </c>
      <c r="Q99" s="3">
        <v>3</v>
      </c>
      <c r="R99" s="3">
        <v>5</v>
      </c>
    </row>
    <row r="100" spans="1:18" ht="12.75" x14ac:dyDescent="0.15">
      <c r="A100">
        <v>99</v>
      </c>
      <c r="B100" s="2">
        <v>44677.903060798606</v>
      </c>
      <c r="C100" s="3" t="s">
        <v>7</v>
      </c>
      <c r="D100" s="4" t="s">
        <v>8</v>
      </c>
      <c r="E100" s="4" t="s">
        <v>9</v>
      </c>
      <c r="F100" s="4" t="s">
        <v>20</v>
      </c>
      <c r="G100" s="4" t="s">
        <v>20</v>
      </c>
      <c r="H100" s="4" t="s">
        <v>10</v>
      </c>
      <c r="I100" s="4" t="s">
        <v>11</v>
      </c>
      <c r="J100" s="4" t="s">
        <v>12</v>
      </c>
      <c r="K100" s="3">
        <v>5</v>
      </c>
      <c r="L100" s="3">
        <v>4</v>
      </c>
      <c r="M100" s="3">
        <v>1</v>
      </c>
      <c r="N100" s="3">
        <v>1</v>
      </c>
      <c r="O100" s="3">
        <v>5</v>
      </c>
      <c r="P100" s="3">
        <v>5</v>
      </c>
      <c r="Q100" s="3">
        <v>5</v>
      </c>
      <c r="R100" s="3">
        <v>5</v>
      </c>
    </row>
    <row r="101" spans="1:18" ht="12.75" x14ac:dyDescent="0.15">
      <c r="A101">
        <v>100</v>
      </c>
      <c r="B101" s="2">
        <v>44677.908645798612</v>
      </c>
      <c r="C101" s="3" t="s">
        <v>7</v>
      </c>
      <c r="D101" s="4" t="s">
        <v>8</v>
      </c>
      <c r="E101" s="4" t="s">
        <v>14</v>
      </c>
      <c r="F101" s="4" t="s">
        <v>14</v>
      </c>
      <c r="G101" s="4" t="s">
        <v>14</v>
      </c>
      <c r="H101" s="4" t="s">
        <v>22</v>
      </c>
      <c r="I101" s="4" t="s">
        <v>11</v>
      </c>
      <c r="J101" s="4" t="s">
        <v>12</v>
      </c>
      <c r="K101" s="3">
        <v>4</v>
      </c>
      <c r="L101" s="3">
        <v>5</v>
      </c>
      <c r="M101" s="3">
        <v>5</v>
      </c>
      <c r="N101" s="3">
        <v>5</v>
      </c>
      <c r="O101" s="3">
        <v>5</v>
      </c>
      <c r="P101" s="3">
        <v>2</v>
      </c>
      <c r="Q101" s="3">
        <v>3</v>
      </c>
      <c r="R101" s="3">
        <v>4</v>
      </c>
    </row>
    <row r="102" spans="1:18" ht="12.75" x14ac:dyDescent="0.15">
      <c r="A102">
        <v>101</v>
      </c>
      <c r="B102" s="2">
        <v>44677.909014467594</v>
      </c>
      <c r="C102" s="3" t="s">
        <v>37</v>
      </c>
      <c r="D102" s="4" t="s">
        <v>13</v>
      </c>
      <c r="E102" s="4" t="s">
        <v>20</v>
      </c>
      <c r="F102" s="4" t="s">
        <v>14</v>
      </c>
      <c r="G102" s="4" t="s">
        <v>31</v>
      </c>
      <c r="H102" s="4" t="s">
        <v>22</v>
      </c>
      <c r="I102" s="4" t="s">
        <v>25</v>
      </c>
      <c r="J102" s="4" t="s">
        <v>23</v>
      </c>
      <c r="K102" s="3">
        <v>5</v>
      </c>
      <c r="L102" s="3">
        <v>5</v>
      </c>
      <c r="M102" s="3">
        <v>5</v>
      </c>
      <c r="N102" s="3">
        <v>2</v>
      </c>
      <c r="O102" s="3">
        <v>5</v>
      </c>
      <c r="P102" s="3">
        <v>4</v>
      </c>
      <c r="Q102" s="3">
        <v>5</v>
      </c>
      <c r="R102" s="3">
        <v>5</v>
      </c>
    </row>
    <row r="103" spans="1:18" ht="12.75" x14ac:dyDescent="0.15">
      <c r="A103">
        <v>102</v>
      </c>
      <c r="B103" s="2">
        <v>44677.910885335645</v>
      </c>
      <c r="C103" s="3" t="s">
        <v>27</v>
      </c>
      <c r="D103" s="4" t="s">
        <v>8</v>
      </c>
      <c r="E103" s="4" t="s">
        <v>44</v>
      </c>
      <c r="F103" s="4" t="s">
        <v>20</v>
      </c>
      <c r="G103" s="4" t="s">
        <v>20</v>
      </c>
      <c r="H103" s="4" t="s">
        <v>22</v>
      </c>
      <c r="I103" s="4" t="s">
        <v>11</v>
      </c>
      <c r="J103" s="4" t="s">
        <v>23</v>
      </c>
      <c r="K103" s="3">
        <v>4</v>
      </c>
      <c r="L103" s="3">
        <v>4</v>
      </c>
      <c r="M103" s="3">
        <v>3</v>
      </c>
      <c r="N103" s="3">
        <v>5</v>
      </c>
      <c r="O103" s="3">
        <v>5</v>
      </c>
      <c r="P103" s="3">
        <v>5</v>
      </c>
      <c r="Q103" s="3">
        <v>4</v>
      </c>
      <c r="R103" s="3">
        <v>4</v>
      </c>
    </row>
    <row r="104" spans="1:18" ht="12.75" x14ac:dyDescent="0.15">
      <c r="A104">
        <v>103</v>
      </c>
      <c r="B104" s="2">
        <v>44677.912286932871</v>
      </c>
      <c r="C104" s="3" t="s">
        <v>7</v>
      </c>
      <c r="D104" s="4" t="s">
        <v>8</v>
      </c>
      <c r="E104" s="4" t="s">
        <v>45</v>
      </c>
      <c r="F104" s="4" t="s">
        <v>20</v>
      </c>
      <c r="G104" s="4" t="s">
        <v>9</v>
      </c>
      <c r="H104" s="4" t="s">
        <v>10</v>
      </c>
      <c r="I104" s="4" t="s">
        <v>11</v>
      </c>
      <c r="J104" s="4" t="s">
        <v>12</v>
      </c>
      <c r="K104" s="3">
        <v>5</v>
      </c>
      <c r="L104" s="3">
        <v>3</v>
      </c>
      <c r="M104" s="3">
        <v>5</v>
      </c>
      <c r="N104" s="3">
        <v>2</v>
      </c>
      <c r="O104" s="3">
        <v>5</v>
      </c>
      <c r="P104" s="3">
        <v>5</v>
      </c>
      <c r="Q104" s="3">
        <v>5</v>
      </c>
      <c r="R104" s="3">
        <v>5</v>
      </c>
    </row>
    <row r="105" spans="1:18" ht="12.75" x14ac:dyDescent="0.15">
      <c r="A105">
        <v>104</v>
      </c>
      <c r="B105" s="2">
        <v>44677.914067824073</v>
      </c>
      <c r="C105" s="3" t="s">
        <v>15</v>
      </c>
      <c r="D105" s="4" t="s">
        <v>8</v>
      </c>
      <c r="E105" s="4" t="s">
        <v>20</v>
      </c>
      <c r="F105" s="4" t="s">
        <v>20</v>
      </c>
      <c r="G105" s="4" t="s">
        <v>20</v>
      </c>
      <c r="H105" s="4" t="s">
        <v>10</v>
      </c>
      <c r="I105" s="4" t="s">
        <v>11</v>
      </c>
      <c r="J105" s="4" t="s">
        <v>12</v>
      </c>
      <c r="K105" s="3">
        <v>5</v>
      </c>
      <c r="L105" s="3">
        <v>3</v>
      </c>
      <c r="M105" s="3">
        <v>5</v>
      </c>
      <c r="N105" s="3">
        <v>2</v>
      </c>
      <c r="O105" s="3">
        <v>3</v>
      </c>
      <c r="P105" s="3">
        <v>3</v>
      </c>
      <c r="Q105" s="3">
        <v>4</v>
      </c>
      <c r="R105" s="3">
        <v>4</v>
      </c>
    </row>
    <row r="106" spans="1:18" ht="12.75" x14ac:dyDescent="0.15">
      <c r="A106">
        <v>105</v>
      </c>
      <c r="B106" s="2">
        <v>44677.915831932871</v>
      </c>
      <c r="C106" s="3" t="s">
        <v>7</v>
      </c>
      <c r="D106" s="4" t="s">
        <v>8</v>
      </c>
      <c r="E106" s="4" t="s">
        <v>20</v>
      </c>
      <c r="F106" s="4" t="s">
        <v>9</v>
      </c>
      <c r="G106" s="4" t="s">
        <v>9</v>
      </c>
      <c r="H106" s="4" t="s">
        <v>22</v>
      </c>
      <c r="I106" s="4" t="s">
        <v>11</v>
      </c>
      <c r="J106" s="4" t="s">
        <v>12</v>
      </c>
      <c r="K106" s="3">
        <v>4</v>
      </c>
      <c r="L106" s="3">
        <v>5</v>
      </c>
      <c r="M106" s="3">
        <v>2</v>
      </c>
      <c r="N106" s="3">
        <v>5</v>
      </c>
      <c r="O106" s="3">
        <v>4</v>
      </c>
      <c r="P106" s="3">
        <v>4</v>
      </c>
      <c r="Q106" s="3">
        <v>3</v>
      </c>
      <c r="R106" s="3">
        <v>3</v>
      </c>
    </row>
    <row r="107" spans="1:18" ht="12.75" x14ac:dyDescent="0.15">
      <c r="A107">
        <v>106</v>
      </c>
      <c r="B107" s="2">
        <v>44677.917045578703</v>
      </c>
      <c r="C107" s="3" t="s">
        <v>7</v>
      </c>
      <c r="D107" s="4" t="s">
        <v>13</v>
      </c>
      <c r="E107" s="4" t="s">
        <v>9</v>
      </c>
      <c r="F107" s="4" t="s">
        <v>20</v>
      </c>
      <c r="G107" s="4" t="s">
        <v>20</v>
      </c>
      <c r="H107" s="4" t="s">
        <v>22</v>
      </c>
      <c r="I107" s="4" t="s">
        <v>25</v>
      </c>
      <c r="J107" s="4" t="s">
        <v>12</v>
      </c>
      <c r="K107" s="3">
        <v>3</v>
      </c>
      <c r="L107" s="3">
        <v>3</v>
      </c>
      <c r="M107" s="3">
        <v>5</v>
      </c>
      <c r="N107" s="3">
        <v>3</v>
      </c>
      <c r="O107" s="3">
        <v>2</v>
      </c>
      <c r="P107" s="3">
        <v>4</v>
      </c>
      <c r="Q107" s="3">
        <v>2</v>
      </c>
      <c r="R107" s="3">
        <v>3</v>
      </c>
    </row>
    <row r="108" spans="1:18" ht="12.75" x14ac:dyDescent="0.15">
      <c r="A108">
        <v>107</v>
      </c>
      <c r="B108" s="2">
        <v>44677.918765613431</v>
      </c>
      <c r="C108" s="3" t="s">
        <v>37</v>
      </c>
      <c r="D108" s="4" t="s">
        <v>8</v>
      </c>
      <c r="E108" s="4" t="s">
        <v>20</v>
      </c>
      <c r="F108" s="4" t="s">
        <v>14</v>
      </c>
      <c r="G108" s="4" t="s">
        <v>31</v>
      </c>
      <c r="H108" s="4" t="s">
        <v>10</v>
      </c>
      <c r="I108" s="4" t="s">
        <v>11</v>
      </c>
      <c r="J108" s="4" t="s">
        <v>12</v>
      </c>
      <c r="K108" s="3">
        <v>3</v>
      </c>
      <c r="L108" s="3">
        <v>5</v>
      </c>
      <c r="M108" s="3">
        <v>2</v>
      </c>
      <c r="N108" s="3">
        <v>4</v>
      </c>
      <c r="O108" s="3">
        <v>3</v>
      </c>
      <c r="P108" s="3">
        <v>3</v>
      </c>
      <c r="Q108" s="3">
        <v>2</v>
      </c>
      <c r="R108" s="3">
        <v>4</v>
      </c>
    </row>
    <row r="109" spans="1:18" ht="12.75" x14ac:dyDescent="0.15">
      <c r="A109">
        <v>108</v>
      </c>
      <c r="B109" s="2">
        <v>44677.920128136575</v>
      </c>
      <c r="C109" s="3" t="s">
        <v>7</v>
      </c>
      <c r="D109" s="4" t="s">
        <v>13</v>
      </c>
      <c r="E109" s="4" t="s">
        <v>20</v>
      </c>
      <c r="F109" s="4" t="s">
        <v>14</v>
      </c>
      <c r="G109" s="4" t="s">
        <v>20</v>
      </c>
      <c r="H109" s="4" t="s">
        <v>22</v>
      </c>
      <c r="I109" s="4" t="s">
        <v>11</v>
      </c>
      <c r="J109" s="4" t="s">
        <v>12</v>
      </c>
      <c r="K109" s="3">
        <v>2</v>
      </c>
      <c r="L109" s="3">
        <v>4</v>
      </c>
      <c r="M109" s="3">
        <v>4</v>
      </c>
      <c r="N109" s="3">
        <v>5</v>
      </c>
      <c r="O109" s="3">
        <v>2</v>
      </c>
      <c r="P109" s="3">
        <v>3</v>
      </c>
      <c r="Q109" s="3">
        <v>4</v>
      </c>
      <c r="R109" s="3">
        <v>2</v>
      </c>
    </row>
    <row r="110" spans="1:18" ht="12.75" x14ac:dyDescent="0.15">
      <c r="A110">
        <v>109</v>
      </c>
      <c r="B110" s="2">
        <v>44677.920958078699</v>
      </c>
      <c r="C110" s="3" t="s">
        <v>27</v>
      </c>
      <c r="D110" s="4" t="s">
        <v>8</v>
      </c>
      <c r="E110" s="4" t="s">
        <v>20</v>
      </c>
      <c r="F110" s="4" t="s">
        <v>20</v>
      </c>
      <c r="G110" s="4" t="s">
        <v>20</v>
      </c>
      <c r="H110" s="4" t="s">
        <v>22</v>
      </c>
      <c r="I110" s="4" t="s">
        <v>25</v>
      </c>
      <c r="J110" s="4" t="s">
        <v>12</v>
      </c>
      <c r="K110" s="3">
        <v>3</v>
      </c>
      <c r="L110" s="3">
        <v>5</v>
      </c>
      <c r="M110" s="3">
        <v>3</v>
      </c>
      <c r="N110" s="3">
        <v>3</v>
      </c>
      <c r="O110" s="3">
        <v>1</v>
      </c>
      <c r="P110" s="3">
        <v>3</v>
      </c>
      <c r="Q110" s="3">
        <v>4</v>
      </c>
      <c r="R110" s="3">
        <v>5</v>
      </c>
    </row>
    <row r="111" spans="1:18" ht="12.75" x14ac:dyDescent="0.15">
      <c r="A111">
        <v>110</v>
      </c>
      <c r="B111" s="2">
        <v>44677.934704270832</v>
      </c>
      <c r="C111" s="3" t="s">
        <v>27</v>
      </c>
      <c r="D111" s="4" t="s">
        <v>8</v>
      </c>
      <c r="E111" s="4" t="s">
        <v>20</v>
      </c>
      <c r="F111" s="4" t="s">
        <v>9</v>
      </c>
      <c r="G111" s="4" t="s">
        <v>9</v>
      </c>
      <c r="H111" s="4" t="s">
        <v>10</v>
      </c>
      <c r="I111" s="4" t="s">
        <v>11</v>
      </c>
      <c r="J111" s="4" t="s">
        <v>12</v>
      </c>
      <c r="K111" s="3">
        <v>5</v>
      </c>
      <c r="L111" s="3">
        <v>5</v>
      </c>
      <c r="M111" s="3">
        <v>5</v>
      </c>
      <c r="N111" s="3">
        <v>5</v>
      </c>
      <c r="O111" s="3">
        <v>5</v>
      </c>
      <c r="P111" s="3">
        <v>5</v>
      </c>
      <c r="Q111" s="3">
        <v>5</v>
      </c>
      <c r="R111" s="3">
        <v>5</v>
      </c>
    </row>
    <row r="112" spans="1:18" ht="12.75" x14ac:dyDescent="0.15">
      <c r="A112">
        <v>111</v>
      </c>
      <c r="B112" s="2">
        <v>44677.93477670139</v>
      </c>
      <c r="C112" s="3" t="s">
        <v>15</v>
      </c>
      <c r="D112" s="4" t="s">
        <v>8</v>
      </c>
      <c r="E112" s="4" t="s">
        <v>20</v>
      </c>
      <c r="F112" s="4" t="s">
        <v>14</v>
      </c>
      <c r="G112" s="4" t="s">
        <v>9</v>
      </c>
      <c r="H112" s="4" t="s">
        <v>22</v>
      </c>
      <c r="I112" s="4" t="s">
        <v>11</v>
      </c>
      <c r="J112" s="4" t="s">
        <v>12</v>
      </c>
      <c r="K112" s="3">
        <v>1</v>
      </c>
      <c r="L112" s="3">
        <v>4</v>
      </c>
      <c r="M112" s="3">
        <v>2</v>
      </c>
      <c r="N112" s="3">
        <v>4</v>
      </c>
      <c r="O112" s="3">
        <v>5</v>
      </c>
      <c r="P112" s="3">
        <v>5</v>
      </c>
      <c r="Q112" s="3">
        <v>5</v>
      </c>
      <c r="R112" s="3">
        <v>5</v>
      </c>
    </row>
    <row r="113" spans="1:18" ht="12.75" x14ac:dyDescent="0.15">
      <c r="A113">
        <v>112</v>
      </c>
      <c r="B113" s="2">
        <v>44677.935882916667</v>
      </c>
      <c r="C113" s="3" t="s">
        <v>15</v>
      </c>
      <c r="D113" s="4" t="s">
        <v>8</v>
      </c>
      <c r="E113" s="4" t="s">
        <v>21</v>
      </c>
      <c r="F113" s="4" t="s">
        <v>21</v>
      </c>
      <c r="G113" s="4" t="s">
        <v>21</v>
      </c>
      <c r="H113" s="4" t="s">
        <v>22</v>
      </c>
      <c r="I113" s="4" t="s">
        <v>11</v>
      </c>
      <c r="J113" s="4" t="s">
        <v>12</v>
      </c>
      <c r="K113" s="3">
        <v>3</v>
      </c>
      <c r="L113" s="3">
        <v>3</v>
      </c>
      <c r="M113" s="3">
        <v>4</v>
      </c>
      <c r="N113" s="3">
        <v>3</v>
      </c>
      <c r="O113" s="3">
        <v>1</v>
      </c>
      <c r="P113" s="3">
        <v>1</v>
      </c>
      <c r="Q113" s="3">
        <v>3</v>
      </c>
      <c r="R113" s="3">
        <v>3</v>
      </c>
    </row>
    <row r="114" spans="1:18" ht="12.75" x14ac:dyDescent="0.15">
      <c r="A114">
        <v>113</v>
      </c>
      <c r="B114" s="2">
        <v>44677.938977361111</v>
      </c>
      <c r="C114" s="3" t="s">
        <v>15</v>
      </c>
      <c r="D114" s="4" t="s">
        <v>8</v>
      </c>
      <c r="E114" s="4" t="s">
        <v>9</v>
      </c>
      <c r="F114" s="4" t="s">
        <v>20</v>
      </c>
      <c r="G114" s="4" t="s">
        <v>46</v>
      </c>
      <c r="H114" s="4" t="s">
        <v>10</v>
      </c>
      <c r="I114" s="4" t="s">
        <v>11</v>
      </c>
      <c r="J114" s="4" t="s">
        <v>23</v>
      </c>
      <c r="K114" s="3">
        <v>4</v>
      </c>
      <c r="L114" s="3">
        <v>3</v>
      </c>
      <c r="M114" s="3">
        <v>5</v>
      </c>
      <c r="N114" s="3">
        <v>2</v>
      </c>
      <c r="O114" s="3">
        <v>4</v>
      </c>
      <c r="P114" s="3">
        <v>4</v>
      </c>
      <c r="Q114" s="3">
        <v>3</v>
      </c>
      <c r="R114" s="3">
        <v>1</v>
      </c>
    </row>
    <row r="115" spans="1:18" ht="12.75" x14ac:dyDescent="0.15">
      <c r="A115">
        <v>114</v>
      </c>
      <c r="B115" s="2">
        <v>44677.941513634258</v>
      </c>
      <c r="C115" s="3" t="s">
        <v>37</v>
      </c>
      <c r="D115" s="4" t="s">
        <v>8</v>
      </c>
      <c r="E115" s="4" t="s">
        <v>20</v>
      </c>
      <c r="F115" s="4" t="s">
        <v>20</v>
      </c>
      <c r="G115" s="4" t="s">
        <v>9</v>
      </c>
      <c r="H115" s="4" t="s">
        <v>10</v>
      </c>
      <c r="I115" s="4" t="s">
        <v>11</v>
      </c>
      <c r="J115" s="4" t="s">
        <v>12</v>
      </c>
      <c r="K115" s="3">
        <v>5</v>
      </c>
      <c r="L115" s="3">
        <v>3</v>
      </c>
      <c r="M115" s="3">
        <v>5</v>
      </c>
      <c r="N115" s="3">
        <v>2</v>
      </c>
      <c r="O115" s="3">
        <v>4</v>
      </c>
      <c r="P115" s="3">
        <v>5</v>
      </c>
      <c r="Q115" s="3">
        <v>4</v>
      </c>
      <c r="R115" s="3">
        <v>4</v>
      </c>
    </row>
    <row r="116" spans="1:18" ht="12.75" x14ac:dyDescent="0.15">
      <c r="A116">
        <v>115</v>
      </c>
      <c r="B116" s="2">
        <v>44677.942556585651</v>
      </c>
      <c r="C116" s="3" t="s">
        <v>27</v>
      </c>
      <c r="D116" s="4" t="s">
        <v>8</v>
      </c>
      <c r="E116" s="4" t="s">
        <v>9</v>
      </c>
      <c r="F116" s="4" t="s">
        <v>20</v>
      </c>
      <c r="G116" s="4" t="s">
        <v>9</v>
      </c>
      <c r="H116" s="4" t="s">
        <v>22</v>
      </c>
      <c r="I116" s="4" t="s">
        <v>11</v>
      </c>
      <c r="J116" s="4" t="s">
        <v>12</v>
      </c>
      <c r="K116" s="3">
        <v>4</v>
      </c>
      <c r="L116" s="3">
        <v>5</v>
      </c>
      <c r="M116" s="3">
        <v>4</v>
      </c>
      <c r="N116" s="3">
        <v>4</v>
      </c>
      <c r="O116" s="3">
        <v>4</v>
      </c>
      <c r="P116" s="3">
        <v>4</v>
      </c>
      <c r="Q116" s="3">
        <v>4</v>
      </c>
      <c r="R116" s="3">
        <v>3</v>
      </c>
    </row>
    <row r="117" spans="1:18" ht="12.75" x14ac:dyDescent="0.15">
      <c r="A117">
        <v>116</v>
      </c>
      <c r="B117" s="2">
        <v>44677.943879930557</v>
      </c>
      <c r="C117" s="3" t="s">
        <v>7</v>
      </c>
      <c r="D117" s="4" t="s">
        <v>8</v>
      </c>
      <c r="E117" s="4" t="s">
        <v>9</v>
      </c>
      <c r="F117" s="4" t="s">
        <v>20</v>
      </c>
      <c r="G117" s="4" t="s">
        <v>20</v>
      </c>
      <c r="H117" s="4" t="s">
        <v>22</v>
      </c>
      <c r="I117" s="4" t="s">
        <v>11</v>
      </c>
      <c r="J117" s="4" t="s">
        <v>12</v>
      </c>
      <c r="K117" s="3">
        <v>4</v>
      </c>
      <c r="L117" s="3">
        <v>4</v>
      </c>
      <c r="M117" s="3">
        <v>3</v>
      </c>
      <c r="N117" s="3">
        <v>3</v>
      </c>
      <c r="O117" s="3">
        <v>4</v>
      </c>
      <c r="P117" s="3">
        <v>3</v>
      </c>
      <c r="Q117" s="3">
        <v>3</v>
      </c>
      <c r="R117" s="3">
        <v>3</v>
      </c>
    </row>
    <row r="118" spans="1:18" ht="12.75" x14ac:dyDescent="0.15">
      <c r="A118">
        <v>117</v>
      </c>
      <c r="B118" s="2">
        <v>44677.946175636578</v>
      </c>
      <c r="C118" s="3" t="s">
        <v>15</v>
      </c>
      <c r="D118" s="4" t="s">
        <v>8</v>
      </c>
      <c r="E118" s="4" t="s">
        <v>14</v>
      </c>
      <c r="F118" s="4" t="s">
        <v>9</v>
      </c>
      <c r="G118" s="4" t="s">
        <v>14</v>
      </c>
      <c r="H118" s="4" t="s">
        <v>22</v>
      </c>
      <c r="I118" s="4" t="s">
        <v>11</v>
      </c>
      <c r="J118" s="4" t="s">
        <v>23</v>
      </c>
      <c r="K118" s="3">
        <v>4</v>
      </c>
      <c r="L118" s="3">
        <v>4</v>
      </c>
      <c r="M118" s="3">
        <v>4</v>
      </c>
      <c r="N118" s="3">
        <v>4</v>
      </c>
      <c r="O118" s="3">
        <v>3</v>
      </c>
      <c r="P118" s="3">
        <v>4</v>
      </c>
      <c r="Q118" s="3">
        <v>3</v>
      </c>
      <c r="R118" s="3">
        <v>3</v>
      </c>
    </row>
    <row r="119" spans="1:18" ht="12.75" x14ac:dyDescent="0.15">
      <c r="A119">
        <v>118</v>
      </c>
      <c r="B119" s="2">
        <v>44677.947903773151</v>
      </c>
      <c r="C119" s="3" t="s">
        <v>7</v>
      </c>
      <c r="D119" s="4" t="s">
        <v>8</v>
      </c>
      <c r="E119" s="4" t="s">
        <v>9</v>
      </c>
      <c r="F119" s="4" t="s">
        <v>14</v>
      </c>
      <c r="G119" s="4" t="s">
        <v>14</v>
      </c>
      <c r="H119" s="4" t="s">
        <v>10</v>
      </c>
      <c r="I119" s="4" t="s">
        <v>25</v>
      </c>
      <c r="J119" s="4" t="s">
        <v>12</v>
      </c>
      <c r="K119" s="3">
        <v>3</v>
      </c>
      <c r="L119" s="3">
        <v>5</v>
      </c>
      <c r="M119" s="3">
        <v>3</v>
      </c>
      <c r="N119" s="3">
        <v>2</v>
      </c>
      <c r="O119" s="3">
        <v>5</v>
      </c>
      <c r="P119" s="3">
        <v>5</v>
      </c>
      <c r="Q119" s="3">
        <v>5</v>
      </c>
      <c r="R119" s="3">
        <v>5</v>
      </c>
    </row>
    <row r="120" spans="1:18" ht="12.75" x14ac:dyDescent="0.15">
      <c r="A120">
        <v>119</v>
      </c>
      <c r="B120" s="2">
        <v>44677.951497858798</v>
      </c>
      <c r="C120" s="3" t="s">
        <v>7</v>
      </c>
      <c r="D120" s="4" t="s">
        <v>8</v>
      </c>
      <c r="E120" s="4" t="s">
        <v>9</v>
      </c>
      <c r="F120" s="4" t="s">
        <v>20</v>
      </c>
      <c r="G120" s="4" t="s">
        <v>14</v>
      </c>
      <c r="H120" s="4" t="s">
        <v>10</v>
      </c>
      <c r="I120" s="4" t="s">
        <v>11</v>
      </c>
      <c r="J120" s="4" t="s">
        <v>12</v>
      </c>
      <c r="K120" s="3">
        <v>5</v>
      </c>
      <c r="L120" s="3">
        <v>3</v>
      </c>
      <c r="M120" s="3">
        <v>4</v>
      </c>
      <c r="N120" s="3">
        <v>3</v>
      </c>
      <c r="O120" s="3">
        <v>1</v>
      </c>
      <c r="P120" s="3">
        <v>1</v>
      </c>
      <c r="Q120" s="3">
        <v>3</v>
      </c>
      <c r="R120" s="3">
        <v>4</v>
      </c>
    </row>
    <row r="121" spans="1:18" ht="12.75" x14ac:dyDescent="0.15">
      <c r="A121">
        <v>120</v>
      </c>
      <c r="B121" s="2">
        <v>44677.976911863429</v>
      </c>
      <c r="C121" s="3" t="s">
        <v>15</v>
      </c>
      <c r="D121" s="4" t="s">
        <v>13</v>
      </c>
      <c r="E121" s="4" t="s">
        <v>9</v>
      </c>
      <c r="F121" s="4" t="s">
        <v>14</v>
      </c>
      <c r="G121" s="4" t="s">
        <v>20</v>
      </c>
      <c r="H121" s="4" t="s">
        <v>10</v>
      </c>
      <c r="I121" s="4" t="s">
        <v>11</v>
      </c>
      <c r="J121" s="4" t="s">
        <v>12</v>
      </c>
      <c r="K121" s="3">
        <v>3</v>
      </c>
      <c r="L121" s="3">
        <v>1</v>
      </c>
      <c r="M121" s="3">
        <v>5</v>
      </c>
      <c r="N121" s="3">
        <v>1</v>
      </c>
      <c r="O121" s="3">
        <v>5</v>
      </c>
      <c r="P121" s="3">
        <v>3</v>
      </c>
      <c r="Q121" s="3">
        <v>1</v>
      </c>
      <c r="R121" s="3">
        <v>3</v>
      </c>
    </row>
    <row r="122" spans="1:18" ht="12.75" x14ac:dyDescent="0.15">
      <c r="A122">
        <v>121</v>
      </c>
      <c r="B122" s="2">
        <v>44677.98343122685</v>
      </c>
      <c r="C122" s="3" t="s">
        <v>19</v>
      </c>
      <c r="D122" s="4" t="s">
        <v>8</v>
      </c>
      <c r="E122" s="4" t="s">
        <v>9</v>
      </c>
      <c r="F122" s="4" t="s">
        <v>20</v>
      </c>
      <c r="G122" s="4" t="s">
        <v>9</v>
      </c>
      <c r="H122" s="4" t="s">
        <v>22</v>
      </c>
      <c r="I122" s="4" t="s">
        <v>11</v>
      </c>
      <c r="J122" s="4" t="s">
        <v>12</v>
      </c>
      <c r="K122" s="3">
        <v>5</v>
      </c>
      <c r="L122" s="3">
        <v>4</v>
      </c>
      <c r="M122" s="3">
        <v>5</v>
      </c>
      <c r="N122" s="3">
        <v>3</v>
      </c>
      <c r="O122" s="3">
        <v>2</v>
      </c>
      <c r="P122" s="3">
        <v>3</v>
      </c>
      <c r="Q122" s="3">
        <v>3</v>
      </c>
      <c r="R122" s="3">
        <v>2</v>
      </c>
    </row>
    <row r="123" spans="1:18" ht="12.75" x14ac:dyDescent="0.15">
      <c r="A123">
        <v>122</v>
      </c>
      <c r="B123" s="2">
        <v>44677.994515208338</v>
      </c>
      <c r="C123" s="3" t="s">
        <v>37</v>
      </c>
      <c r="D123" s="4" t="s">
        <v>8</v>
      </c>
      <c r="E123" s="4" t="s">
        <v>9</v>
      </c>
      <c r="F123" s="4" t="s">
        <v>9</v>
      </c>
      <c r="G123" s="4" t="s">
        <v>9</v>
      </c>
      <c r="H123" s="4" t="s">
        <v>22</v>
      </c>
      <c r="I123" s="4" t="s">
        <v>11</v>
      </c>
      <c r="J123" s="4" t="s">
        <v>12</v>
      </c>
      <c r="K123" s="3">
        <v>4</v>
      </c>
      <c r="L123" s="3">
        <v>5</v>
      </c>
      <c r="M123" s="3">
        <v>3</v>
      </c>
      <c r="N123" s="3">
        <v>5</v>
      </c>
      <c r="O123" s="3">
        <v>5</v>
      </c>
      <c r="P123" s="3">
        <v>3</v>
      </c>
      <c r="Q123" s="3">
        <v>4</v>
      </c>
      <c r="R123" s="3">
        <v>4</v>
      </c>
    </row>
    <row r="124" spans="1:18" ht="12.75" x14ac:dyDescent="0.15">
      <c r="A124">
        <v>123</v>
      </c>
      <c r="B124" s="2">
        <v>44677.994822141205</v>
      </c>
      <c r="C124" s="3" t="s">
        <v>7</v>
      </c>
      <c r="D124" s="4" t="s">
        <v>8</v>
      </c>
      <c r="E124" s="4" t="s">
        <v>14</v>
      </c>
      <c r="F124" s="4" t="s">
        <v>31</v>
      </c>
      <c r="G124" s="4" t="s">
        <v>14</v>
      </c>
      <c r="H124" s="4" t="s">
        <v>22</v>
      </c>
      <c r="I124" s="4" t="s">
        <v>11</v>
      </c>
      <c r="J124" s="4" t="s">
        <v>12</v>
      </c>
      <c r="K124" s="3">
        <v>3</v>
      </c>
      <c r="L124" s="3">
        <v>5</v>
      </c>
      <c r="M124" s="3">
        <v>3</v>
      </c>
      <c r="N124" s="3">
        <v>5</v>
      </c>
      <c r="O124" s="3">
        <v>5</v>
      </c>
      <c r="P124" s="3">
        <v>5</v>
      </c>
      <c r="Q124" s="3">
        <v>5</v>
      </c>
      <c r="R124" s="3">
        <v>4</v>
      </c>
    </row>
    <row r="125" spans="1:18" ht="12.75" x14ac:dyDescent="0.15">
      <c r="A125">
        <v>124</v>
      </c>
      <c r="B125" s="2">
        <v>44677.994962187498</v>
      </c>
      <c r="C125" s="3" t="s">
        <v>37</v>
      </c>
      <c r="D125" s="4" t="s">
        <v>8</v>
      </c>
      <c r="E125" s="4" t="s">
        <v>14</v>
      </c>
      <c r="F125" s="4" t="s">
        <v>47</v>
      </c>
      <c r="G125" s="4" t="s">
        <v>9</v>
      </c>
      <c r="H125" s="4" t="s">
        <v>22</v>
      </c>
      <c r="I125" s="4" t="s">
        <v>11</v>
      </c>
      <c r="J125" s="4" t="s">
        <v>12</v>
      </c>
      <c r="K125" s="3">
        <v>4</v>
      </c>
      <c r="L125" s="3">
        <v>1</v>
      </c>
      <c r="M125" s="3">
        <v>3</v>
      </c>
      <c r="N125" s="3">
        <v>3</v>
      </c>
      <c r="O125" s="3">
        <v>4</v>
      </c>
      <c r="P125" s="3">
        <v>3</v>
      </c>
      <c r="Q125" s="3">
        <v>3</v>
      </c>
      <c r="R125" s="3">
        <v>5</v>
      </c>
    </row>
    <row r="126" spans="1:18" ht="12.75" x14ac:dyDescent="0.15">
      <c r="A126">
        <v>125</v>
      </c>
      <c r="B126" s="2">
        <v>44678.017615312499</v>
      </c>
      <c r="C126" s="3" t="s">
        <v>27</v>
      </c>
      <c r="D126" s="4" t="s">
        <v>8</v>
      </c>
      <c r="E126" s="4" t="s">
        <v>9</v>
      </c>
      <c r="F126" s="4" t="s">
        <v>20</v>
      </c>
      <c r="G126" s="4" t="s">
        <v>9</v>
      </c>
      <c r="H126" s="4" t="s">
        <v>10</v>
      </c>
      <c r="I126" s="4" t="s">
        <v>11</v>
      </c>
      <c r="J126" s="4" t="s">
        <v>12</v>
      </c>
      <c r="K126" s="3">
        <v>4</v>
      </c>
      <c r="L126" s="3">
        <v>5</v>
      </c>
      <c r="M126" s="3">
        <v>5</v>
      </c>
      <c r="N126" s="3">
        <v>2</v>
      </c>
      <c r="O126" s="3">
        <v>3</v>
      </c>
      <c r="P126" s="3">
        <v>5</v>
      </c>
      <c r="Q126" s="3">
        <v>5</v>
      </c>
      <c r="R126" s="3">
        <v>5</v>
      </c>
    </row>
    <row r="127" spans="1:18" ht="12.75" x14ac:dyDescent="0.15">
      <c r="A127">
        <v>126</v>
      </c>
      <c r="B127" s="2">
        <v>44678.091965057873</v>
      </c>
      <c r="C127" s="3" t="s">
        <v>37</v>
      </c>
      <c r="D127" s="4" t="s">
        <v>8</v>
      </c>
      <c r="E127" s="4" t="s">
        <v>14</v>
      </c>
      <c r="F127" s="4" t="s">
        <v>14</v>
      </c>
      <c r="G127" s="4" t="s">
        <v>14</v>
      </c>
      <c r="H127" s="4" t="s">
        <v>22</v>
      </c>
      <c r="I127" s="4" t="s">
        <v>11</v>
      </c>
      <c r="J127" s="4" t="s">
        <v>12</v>
      </c>
      <c r="K127" s="3">
        <v>2</v>
      </c>
      <c r="L127" s="3">
        <v>4</v>
      </c>
      <c r="M127" s="3">
        <v>2</v>
      </c>
      <c r="N127" s="3">
        <v>4</v>
      </c>
      <c r="O127" s="3">
        <v>3</v>
      </c>
      <c r="P127" s="3">
        <v>4</v>
      </c>
      <c r="Q127" s="3">
        <v>4</v>
      </c>
      <c r="R127" s="3">
        <v>3</v>
      </c>
    </row>
    <row r="128" spans="1:18" ht="12.75" x14ac:dyDescent="0.15">
      <c r="A128">
        <v>127</v>
      </c>
      <c r="B128" s="2">
        <v>44678.093516203706</v>
      </c>
      <c r="C128" s="3" t="s">
        <v>7</v>
      </c>
      <c r="D128" s="4" t="s">
        <v>8</v>
      </c>
      <c r="E128" s="4" t="s">
        <v>48</v>
      </c>
      <c r="F128" s="4" t="s">
        <v>20</v>
      </c>
      <c r="G128" s="4" t="s">
        <v>20</v>
      </c>
      <c r="H128" s="4" t="s">
        <v>22</v>
      </c>
      <c r="I128" s="4" t="s">
        <v>11</v>
      </c>
      <c r="J128" s="4" t="s">
        <v>12</v>
      </c>
      <c r="K128" s="3">
        <v>4</v>
      </c>
      <c r="L128" s="3">
        <v>4</v>
      </c>
      <c r="M128" s="3">
        <v>4</v>
      </c>
      <c r="N128" s="3">
        <v>2</v>
      </c>
      <c r="O128" s="3">
        <v>5</v>
      </c>
      <c r="P128" s="3">
        <v>5</v>
      </c>
      <c r="Q128" s="3">
        <v>5</v>
      </c>
      <c r="R128" s="3">
        <v>5</v>
      </c>
    </row>
    <row r="129" spans="1:18" ht="12.75" x14ac:dyDescent="0.15">
      <c r="A129">
        <v>128</v>
      </c>
      <c r="B129" s="2">
        <v>44678.174351400463</v>
      </c>
      <c r="C129" s="3" t="s">
        <v>15</v>
      </c>
      <c r="D129" s="4" t="s">
        <v>8</v>
      </c>
      <c r="E129" s="4" t="s">
        <v>49</v>
      </c>
      <c r="F129" s="4" t="s">
        <v>14</v>
      </c>
      <c r="G129" s="4" t="s">
        <v>20</v>
      </c>
      <c r="H129" s="4" t="s">
        <v>22</v>
      </c>
      <c r="I129" s="4" t="s">
        <v>11</v>
      </c>
      <c r="J129" s="4" t="s">
        <v>12</v>
      </c>
      <c r="K129" s="3">
        <v>3</v>
      </c>
      <c r="L129" s="3">
        <v>4</v>
      </c>
      <c r="M129" s="3">
        <v>4</v>
      </c>
      <c r="N129" s="3">
        <v>2</v>
      </c>
      <c r="O129" s="3">
        <v>5</v>
      </c>
      <c r="P129" s="3">
        <v>5</v>
      </c>
      <c r="Q129" s="3">
        <v>4</v>
      </c>
      <c r="R129" s="3">
        <v>5</v>
      </c>
    </row>
    <row r="130" spans="1:18" ht="12.75" x14ac:dyDescent="0.15">
      <c r="A130">
        <v>129</v>
      </c>
      <c r="B130" s="2">
        <v>44678.246073831018</v>
      </c>
      <c r="C130" s="3" t="s">
        <v>15</v>
      </c>
      <c r="D130" s="4" t="s">
        <v>8</v>
      </c>
      <c r="E130" s="4" t="s">
        <v>20</v>
      </c>
      <c r="F130" s="4" t="s">
        <v>14</v>
      </c>
      <c r="G130" s="4" t="s">
        <v>20</v>
      </c>
      <c r="H130" s="4" t="s">
        <v>22</v>
      </c>
      <c r="I130" s="4" t="s">
        <v>25</v>
      </c>
      <c r="J130" s="4" t="s">
        <v>12</v>
      </c>
      <c r="K130" s="3">
        <v>3</v>
      </c>
      <c r="L130" s="3">
        <v>5</v>
      </c>
      <c r="M130" s="3">
        <v>3</v>
      </c>
      <c r="N130" s="3">
        <v>5</v>
      </c>
      <c r="O130" s="3">
        <v>4</v>
      </c>
      <c r="P130" s="3">
        <v>3</v>
      </c>
      <c r="Q130" s="3">
        <v>5</v>
      </c>
      <c r="R130" s="3">
        <v>5</v>
      </c>
    </row>
    <row r="131" spans="1:18" ht="12.75" x14ac:dyDescent="0.15">
      <c r="A131">
        <v>130</v>
      </c>
      <c r="B131" s="2">
        <v>44678.257701446761</v>
      </c>
      <c r="C131" s="3" t="s">
        <v>27</v>
      </c>
      <c r="D131" s="4" t="s">
        <v>13</v>
      </c>
      <c r="E131" s="4" t="s">
        <v>20</v>
      </c>
      <c r="F131" s="4" t="s">
        <v>20</v>
      </c>
      <c r="G131" s="4" t="s">
        <v>20</v>
      </c>
      <c r="H131" s="4" t="s">
        <v>22</v>
      </c>
      <c r="I131" s="4" t="s">
        <v>11</v>
      </c>
      <c r="J131" s="4" t="s">
        <v>23</v>
      </c>
      <c r="K131" s="3">
        <v>3</v>
      </c>
      <c r="L131" s="3">
        <v>4</v>
      </c>
      <c r="M131" s="3">
        <v>5</v>
      </c>
      <c r="N131" s="3">
        <v>1</v>
      </c>
      <c r="O131" s="3">
        <v>1</v>
      </c>
      <c r="P131" s="3">
        <v>1</v>
      </c>
      <c r="Q131" s="3">
        <v>4</v>
      </c>
      <c r="R131" s="3">
        <v>4</v>
      </c>
    </row>
    <row r="132" spans="1:18" ht="12.75" x14ac:dyDescent="0.15">
      <c r="A132">
        <v>131</v>
      </c>
      <c r="B132" s="2">
        <v>44678.354715671296</v>
      </c>
      <c r="C132" s="3" t="s">
        <v>19</v>
      </c>
      <c r="D132" s="4" t="s">
        <v>8</v>
      </c>
      <c r="E132" s="4" t="s">
        <v>9</v>
      </c>
      <c r="F132" s="4" t="s">
        <v>20</v>
      </c>
      <c r="G132" s="4" t="s">
        <v>20</v>
      </c>
      <c r="H132" s="4" t="s">
        <v>22</v>
      </c>
      <c r="I132" s="4" t="s">
        <v>11</v>
      </c>
      <c r="J132" s="4" t="s">
        <v>12</v>
      </c>
      <c r="K132" s="3">
        <v>4</v>
      </c>
      <c r="L132" s="3">
        <v>4</v>
      </c>
      <c r="M132" s="3">
        <v>2</v>
      </c>
      <c r="N132" s="3">
        <v>4</v>
      </c>
      <c r="O132" s="3">
        <v>4</v>
      </c>
      <c r="P132" s="3">
        <v>4</v>
      </c>
      <c r="Q132" s="3">
        <v>4</v>
      </c>
      <c r="R132" s="3">
        <v>4</v>
      </c>
    </row>
    <row r="133" spans="1:18" ht="12.75" x14ac:dyDescent="0.15">
      <c r="A133">
        <v>132</v>
      </c>
      <c r="B133" s="2">
        <v>44678.365216030092</v>
      </c>
      <c r="C133" s="3" t="s">
        <v>7</v>
      </c>
      <c r="D133" s="4" t="s">
        <v>8</v>
      </c>
      <c r="E133" s="4" t="s">
        <v>9</v>
      </c>
      <c r="F133" s="4" t="s">
        <v>20</v>
      </c>
      <c r="G133" s="4" t="s">
        <v>14</v>
      </c>
      <c r="H133" s="4" t="s">
        <v>22</v>
      </c>
      <c r="I133" s="4" t="s">
        <v>11</v>
      </c>
      <c r="J133" s="4" t="s">
        <v>12</v>
      </c>
      <c r="K133" s="3">
        <v>4</v>
      </c>
      <c r="L133" s="3">
        <v>5</v>
      </c>
      <c r="M133" s="3">
        <v>5</v>
      </c>
      <c r="N133" s="3">
        <v>1</v>
      </c>
      <c r="O133" s="3">
        <v>3</v>
      </c>
      <c r="P133" s="3">
        <v>3</v>
      </c>
      <c r="Q133" s="3">
        <v>4</v>
      </c>
      <c r="R133" s="3">
        <v>2</v>
      </c>
    </row>
    <row r="134" spans="1:18" ht="12.75" x14ac:dyDescent="0.15">
      <c r="A134">
        <v>133</v>
      </c>
      <c r="B134" s="2">
        <v>44678.367743622686</v>
      </c>
      <c r="C134" s="3" t="s">
        <v>7</v>
      </c>
      <c r="D134" s="4" t="s">
        <v>8</v>
      </c>
      <c r="E134" s="4" t="s">
        <v>9</v>
      </c>
      <c r="F134" s="4" t="s">
        <v>9</v>
      </c>
      <c r="G134" s="4" t="s">
        <v>9</v>
      </c>
      <c r="H134" s="4" t="s">
        <v>22</v>
      </c>
      <c r="I134" s="4" t="s">
        <v>11</v>
      </c>
      <c r="J134" s="4" t="s">
        <v>23</v>
      </c>
      <c r="K134" s="3">
        <v>2</v>
      </c>
      <c r="L134" s="3">
        <v>4</v>
      </c>
      <c r="M134" s="3">
        <v>2</v>
      </c>
      <c r="N134" s="3">
        <v>4</v>
      </c>
      <c r="O134" s="3">
        <v>3</v>
      </c>
      <c r="P134" s="3">
        <v>2</v>
      </c>
      <c r="Q134" s="3">
        <v>3</v>
      </c>
      <c r="R134" s="3">
        <v>2</v>
      </c>
    </row>
    <row r="135" spans="1:18" ht="12.75" x14ac:dyDescent="0.15">
      <c r="A135">
        <v>134</v>
      </c>
      <c r="B135" s="2">
        <v>44678.373939259254</v>
      </c>
      <c r="C135" s="3" t="s">
        <v>19</v>
      </c>
      <c r="D135" s="4" t="s">
        <v>8</v>
      </c>
      <c r="E135" s="4" t="s">
        <v>9</v>
      </c>
      <c r="F135" s="4" t="s">
        <v>9</v>
      </c>
      <c r="G135" s="4" t="s">
        <v>9</v>
      </c>
      <c r="H135" s="4" t="s">
        <v>22</v>
      </c>
      <c r="I135" s="4" t="s">
        <v>11</v>
      </c>
      <c r="J135" s="4" t="s">
        <v>12</v>
      </c>
      <c r="K135" s="3">
        <v>5</v>
      </c>
      <c r="L135" s="3">
        <v>4</v>
      </c>
      <c r="M135" s="3">
        <v>5</v>
      </c>
      <c r="N135" s="3">
        <v>3</v>
      </c>
      <c r="O135" s="3">
        <v>2</v>
      </c>
      <c r="P135" s="3">
        <v>4</v>
      </c>
      <c r="Q135" s="3">
        <v>3</v>
      </c>
      <c r="R135" s="3">
        <v>2</v>
      </c>
    </row>
    <row r="136" spans="1:18" ht="12.75" x14ac:dyDescent="0.15">
      <c r="A136">
        <v>135</v>
      </c>
      <c r="B136" s="2">
        <v>44678.430312280092</v>
      </c>
      <c r="C136" s="3" t="s">
        <v>37</v>
      </c>
      <c r="D136" s="4" t="s">
        <v>8</v>
      </c>
      <c r="E136" s="4" t="s">
        <v>9</v>
      </c>
      <c r="F136" s="4" t="s">
        <v>50</v>
      </c>
      <c r="G136" s="4" t="s">
        <v>14</v>
      </c>
      <c r="H136" s="4" t="s">
        <v>10</v>
      </c>
      <c r="I136" s="4" t="s">
        <v>25</v>
      </c>
      <c r="J136" s="4" t="s">
        <v>12</v>
      </c>
      <c r="K136" s="3">
        <v>4</v>
      </c>
      <c r="L136" s="3">
        <v>2</v>
      </c>
      <c r="M136" s="3">
        <v>5</v>
      </c>
      <c r="N136" s="3">
        <v>1</v>
      </c>
      <c r="O136" s="3">
        <v>1</v>
      </c>
      <c r="P136" s="3">
        <v>5</v>
      </c>
      <c r="Q136" s="3">
        <v>5</v>
      </c>
      <c r="R136" s="3">
        <v>5</v>
      </c>
    </row>
    <row r="137" spans="1:18" ht="12.75" x14ac:dyDescent="0.15">
      <c r="A137">
        <v>136</v>
      </c>
      <c r="B137" s="2">
        <v>44678.515519791668</v>
      </c>
      <c r="C137" s="3" t="s">
        <v>15</v>
      </c>
      <c r="D137" s="4" t="s">
        <v>8</v>
      </c>
      <c r="E137" s="4" t="s">
        <v>21</v>
      </c>
      <c r="F137" s="4" t="s">
        <v>9</v>
      </c>
      <c r="G137" s="4" t="s">
        <v>9</v>
      </c>
      <c r="H137" s="4" t="s">
        <v>22</v>
      </c>
      <c r="I137" s="4" t="s">
        <v>11</v>
      </c>
      <c r="J137" s="4" t="s">
        <v>23</v>
      </c>
      <c r="K137" s="3">
        <v>3</v>
      </c>
      <c r="L137" s="3">
        <v>3</v>
      </c>
      <c r="M137" s="3">
        <v>4</v>
      </c>
      <c r="N137" s="3">
        <v>3</v>
      </c>
      <c r="O137" s="3">
        <v>3</v>
      </c>
      <c r="P137" s="3">
        <v>4</v>
      </c>
      <c r="Q137" s="3">
        <v>2</v>
      </c>
      <c r="R137" s="3">
        <v>3</v>
      </c>
    </row>
    <row r="138" spans="1:18" ht="12.75" x14ac:dyDescent="0.15">
      <c r="A138">
        <v>137</v>
      </c>
      <c r="B138" s="2">
        <v>44678.563169293979</v>
      </c>
      <c r="C138" s="3" t="s">
        <v>7</v>
      </c>
      <c r="D138" s="4" t="s">
        <v>8</v>
      </c>
      <c r="E138" s="4" t="s">
        <v>51</v>
      </c>
      <c r="F138" s="4" t="s">
        <v>20</v>
      </c>
      <c r="G138" s="4" t="s">
        <v>20</v>
      </c>
      <c r="H138" s="4" t="s">
        <v>22</v>
      </c>
      <c r="I138" s="4" t="s">
        <v>11</v>
      </c>
      <c r="J138" s="4" t="s">
        <v>12</v>
      </c>
      <c r="K138" s="3">
        <v>4</v>
      </c>
      <c r="L138" s="3">
        <v>4</v>
      </c>
      <c r="M138" s="3">
        <v>4</v>
      </c>
      <c r="N138" s="3">
        <v>1</v>
      </c>
      <c r="O138" s="3">
        <v>5</v>
      </c>
      <c r="P138" s="3">
        <v>5</v>
      </c>
      <c r="Q138" s="3">
        <v>5</v>
      </c>
      <c r="R138" s="3">
        <v>5</v>
      </c>
    </row>
    <row r="139" spans="1:18" ht="12.75" x14ac:dyDescent="0.15">
      <c r="A139">
        <v>138</v>
      </c>
      <c r="B139" s="2">
        <v>44678.705313252314</v>
      </c>
      <c r="C139" s="3" t="s">
        <v>27</v>
      </c>
      <c r="D139" s="4" t="s">
        <v>8</v>
      </c>
      <c r="E139" s="4" t="s">
        <v>52</v>
      </c>
      <c r="F139" s="4" t="s">
        <v>20</v>
      </c>
      <c r="G139" s="4" t="s">
        <v>9</v>
      </c>
      <c r="H139" s="4" t="s">
        <v>22</v>
      </c>
      <c r="I139" s="4" t="s">
        <v>11</v>
      </c>
      <c r="J139" s="4" t="s">
        <v>12</v>
      </c>
      <c r="K139" s="3">
        <v>4</v>
      </c>
      <c r="L139" s="3">
        <v>4</v>
      </c>
      <c r="M139" s="3">
        <v>4</v>
      </c>
      <c r="N139" s="3">
        <v>1</v>
      </c>
      <c r="O139" s="3">
        <v>5</v>
      </c>
      <c r="P139" s="3">
        <v>5</v>
      </c>
      <c r="Q139" s="3">
        <v>4</v>
      </c>
      <c r="R139" s="3">
        <v>5</v>
      </c>
    </row>
    <row r="140" spans="1:18" ht="12.75" x14ac:dyDescent="0.15">
      <c r="A140">
        <v>139</v>
      </c>
      <c r="B140" s="2">
        <v>44678.87141107639</v>
      </c>
      <c r="C140" s="3" t="s">
        <v>27</v>
      </c>
      <c r="D140" s="4" t="s">
        <v>8</v>
      </c>
      <c r="E140" s="4" t="s">
        <v>53</v>
      </c>
      <c r="F140" s="4" t="s">
        <v>53</v>
      </c>
      <c r="G140" s="4" t="s">
        <v>14</v>
      </c>
      <c r="H140" s="4" t="s">
        <v>22</v>
      </c>
      <c r="I140" s="4" t="s">
        <v>11</v>
      </c>
      <c r="J140" s="4" t="s">
        <v>12</v>
      </c>
      <c r="K140" s="3">
        <v>2</v>
      </c>
      <c r="L140" s="3">
        <v>1</v>
      </c>
      <c r="M140" s="3">
        <v>1</v>
      </c>
      <c r="N140" s="3">
        <v>1</v>
      </c>
      <c r="O140" s="3">
        <v>1</v>
      </c>
      <c r="P140" s="3">
        <v>2</v>
      </c>
      <c r="Q140" s="3">
        <v>2</v>
      </c>
      <c r="R140" s="3">
        <v>3</v>
      </c>
    </row>
    <row r="141" spans="1:18" ht="12.75" x14ac:dyDescent="0.15">
      <c r="A141">
        <v>140</v>
      </c>
      <c r="B141" s="2">
        <v>44678.95541949074</v>
      </c>
      <c r="C141" s="3" t="s">
        <v>19</v>
      </c>
      <c r="D141" s="4" t="s">
        <v>13</v>
      </c>
      <c r="E141" s="4" t="s">
        <v>53</v>
      </c>
      <c r="F141" s="4" t="s">
        <v>53</v>
      </c>
      <c r="G141" s="4" t="s">
        <v>9</v>
      </c>
      <c r="H141" s="4" t="s">
        <v>22</v>
      </c>
      <c r="I141" s="4" t="s">
        <v>25</v>
      </c>
      <c r="J141" s="4" t="s">
        <v>23</v>
      </c>
      <c r="K141" s="3">
        <v>1</v>
      </c>
      <c r="L141" s="3">
        <v>2</v>
      </c>
      <c r="M141" s="3">
        <v>5</v>
      </c>
      <c r="N141" s="3">
        <v>2</v>
      </c>
      <c r="O141" s="3">
        <v>1</v>
      </c>
      <c r="P141" s="3">
        <v>1</v>
      </c>
      <c r="Q141" s="3">
        <v>1</v>
      </c>
      <c r="R141" s="3">
        <v>1</v>
      </c>
    </row>
    <row r="142" spans="1:18" ht="12.75" x14ac:dyDescent="0.15">
      <c r="A142">
        <v>141</v>
      </c>
      <c r="B142" s="2">
        <v>44679.525470324079</v>
      </c>
      <c r="C142" s="3" t="s">
        <v>19</v>
      </c>
      <c r="D142" s="4" t="s">
        <v>8</v>
      </c>
      <c r="E142" s="4" t="s">
        <v>9</v>
      </c>
      <c r="F142" s="4" t="s">
        <v>9</v>
      </c>
      <c r="G142" s="4" t="s">
        <v>20</v>
      </c>
      <c r="H142" s="4" t="s">
        <v>22</v>
      </c>
      <c r="I142" s="4" t="s">
        <v>25</v>
      </c>
      <c r="J142" s="4" t="s">
        <v>12</v>
      </c>
      <c r="K142" s="3">
        <v>3</v>
      </c>
      <c r="L142" s="3">
        <v>4</v>
      </c>
      <c r="M142" s="3">
        <v>3</v>
      </c>
      <c r="N142" s="3">
        <v>4</v>
      </c>
      <c r="O142" s="3">
        <v>5</v>
      </c>
      <c r="P142" s="3">
        <v>4</v>
      </c>
      <c r="Q142" s="3">
        <v>3</v>
      </c>
      <c r="R142" s="3">
        <v>4</v>
      </c>
    </row>
    <row r="143" spans="1:18" ht="12.75" x14ac:dyDescent="0.15">
      <c r="A143">
        <v>142</v>
      </c>
      <c r="B143" s="2">
        <v>44679.679428831019</v>
      </c>
      <c r="C143" s="3" t="s">
        <v>7</v>
      </c>
      <c r="D143" s="4" t="s">
        <v>13</v>
      </c>
      <c r="E143" s="4" t="s">
        <v>9</v>
      </c>
      <c r="F143" s="4" t="s">
        <v>20</v>
      </c>
      <c r="G143" s="4" t="s">
        <v>20</v>
      </c>
      <c r="H143" s="4" t="s">
        <v>22</v>
      </c>
      <c r="I143" s="4" t="s">
        <v>11</v>
      </c>
      <c r="J143" s="4" t="s">
        <v>12</v>
      </c>
      <c r="K143" s="3">
        <v>1</v>
      </c>
      <c r="L143" s="3">
        <v>5</v>
      </c>
      <c r="M143" s="3">
        <v>3</v>
      </c>
      <c r="N143" s="3">
        <v>3</v>
      </c>
      <c r="O143" s="3">
        <v>4</v>
      </c>
      <c r="P143" s="3">
        <v>5</v>
      </c>
      <c r="Q143" s="3">
        <v>3</v>
      </c>
      <c r="R143" s="3">
        <v>5</v>
      </c>
    </row>
    <row r="144" spans="1:18" ht="12.75" x14ac:dyDescent="0.15">
      <c r="A144">
        <v>143</v>
      </c>
      <c r="B144" s="2">
        <v>44680.175066793978</v>
      </c>
      <c r="C144" s="3" t="s">
        <v>19</v>
      </c>
      <c r="D144" s="4" t="s">
        <v>8</v>
      </c>
      <c r="E144" s="4" t="s">
        <v>9</v>
      </c>
      <c r="F144" s="4" t="s">
        <v>20</v>
      </c>
      <c r="G144" s="4" t="s">
        <v>9</v>
      </c>
      <c r="H144" s="4" t="s">
        <v>10</v>
      </c>
      <c r="I144" s="4" t="s">
        <v>11</v>
      </c>
      <c r="J144" s="4" t="s">
        <v>12</v>
      </c>
      <c r="K144" s="3">
        <v>3</v>
      </c>
      <c r="L144" s="3">
        <v>3</v>
      </c>
      <c r="M144" s="3">
        <v>1</v>
      </c>
      <c r="N144" s="3">
        <v>2</v>
      </c>
      <c r="O144" s="3">
        <v>3</v>
      </c>
      <c r="P144" s="3">
        <v>4</v>
      </c>
      <c r="Q144" s="3">
        <v>3</v>
      </c>
      <c r="R144" s="3">
        <v>3</v>
      </c>
    </row>
    <row r="145" spans="1:18" ht="12.75" x14ac:dyDescent="0.15">
      <c r="A145">
        <v>144</v>
      </c>
      <c r="B145" s="2">
        <v>44681.634138298614</v>
      </c>
      <c r="C145" s="3" t="s">
        <v>7</v>
      </c>
      <c r="D145" s="4" t="s">
        <v>8</v>
      </c>
      <c r="E145" s="4" t="s">
        <v>20</v>
      </c>
      <c r="F145" s="4" t="s">
        <v>31</v>
      </c>
      <c r="G145" s="4" t="s">
        <v>14</v>
      </c>
      <c r="H145" s="4" t="s">
        <v>10</v>
      </c>
      <c r="I145" s="4" t="s">
        <v>11</v>
      </c>
      <c r="J145" s="4" t="s">
        <v>12</v>
      </c>
      <c r="K145" s="3">
        <v>4</v>
      </c>
      <c r="L145" s="3">
        <v>3</v>
      </c>
      <c r="M145" s="3">
        <v>3</v>
      </c>
      <c r="N145" s="3">
        <v>4</v>
      </c>
      <c r="O145" s="3">
        <v>2</v>
      </c>
      <c r="P145" s="3">
        <v>4</v>
      </c>
      <c r="Q145" s="3">
        <v>3</v>
      </c>
      <c r="R145" s="3">
        <v>3</v>
      </c>
    </row>
    <row r="146" spans="1:18" ht="12.75" x14ac:dyDescent="0.15">
      <c r="A146">
        <v>145</v>
      </c>
      <c r="B146" s="2">
        <v>44681.634213807869</v>
      </c>
      <c r="C146" s="3" t="s">
        <v>37</v>
      </c>
      <c r="D146" s="4" t="s">
        <v>8</v>
      </c>
      <c r="E146" s="4" t="s">
        <v>9</v>
      </c>
      <c r="F146" s="4" t="s">
        <v>20</v>
      </c>
      <c r="G146" s="4" t="s">
        <v>20</v>
      </c>
      <c r="H146" s="4" t="s">
        <v>22</v>
      </c>
      <c r="I146" s="4" t="s">
        <v>11</v>
      </c>
      <c r="J146" s="4" t="s">
        <v>12</v>
      </c>
      <c r="K146" s="3">
        <v>3</v>
      </c>
      <c r="L146" s="3">
        <v>3</v>
      </c>
      <c r="M146" s="3">
        <v>5</v>
      </c>
      <c r="N146" s="3">
        <v>3</v>
      </c>
      <c r="O146" s="3">
        <v>5</v>
      </c>
      <c r="P146" s="3">
        <v>2</v>
      </c>
      <c r="Q146" s="3">
        <v>2</v>
      </c>
      <c r="R146" s="3">
        <v>4</v>
      </c>
    </row>
    <row r="147" spans="1:18" ht="12.75" x14ac:dyDescent="0.15">
      <c r="A147">
        <v>146</v>
      </c>
      <c r="B147" s="2">
        <v>44681.634511469907</v>
      </c>
      <c r="C147" s="3" t="s">
        <v>37</v>
      </c>
      <c r="D147" s="4" t="s">
        <v>8</v>
      </c>
      <c r="E147" s="4" t="s">
        <v>31</v>
      </c>
      <c r="F147" s="4" t="s">
        <v>14</v>
      </c>
      <c r="G147" s="4" t="s">
        <v>20</v>
      </c>
      <c r="H147" s="4" t="s">
        <v>22</v>
      </c>
      <c r="I147" s="4" t="s">
        <v>25</v>
      </c>
      <c r="J147" s="4" t="s">
        <v>12</v>
      </c>
      <c r="K147" s="3">
        <v>3</v>
      </c>
      <c r="L147" s="3">
        <v>5</v>
      </c>
      <c r="M147" s="3">
        <v>3</v>
      </c>
      <c r="N147" s="3">
        <v>4</v>
      </c>
      <c r="O147" s="3">
        <v>4</v>
      </c>
      <c r="P147" s="3">
        <v>5</v>
      </c>
      <c r="Q147" s="3">
        <v>5</v>
      </c>
      <c r="R147" s="3">
        <v>5</v>
      </c>
    </row>
    <row r="148" spans="1:18" ht="12.75" x14ac:dyDescent="0.15">
      <c r="A148">
        <v>147</v>
      </c>
      <c r="B148" s="2">
        <v>44681.651955706024</v>
      </c>
      <c r="C148" s="3" t="s">
        <v>37</v>
      </c>
      <c r="D148" s="4" t="s">
        <v>8</v>
      </c>
      <c r="E148" s="4" t="s">
        <v>20</v>
      </c>
      <c r="F148" s="4" t="s">
        <v>14</v>
      </c>
      <c r="G148" s="4" t="s">
        <v>20</v>
      </c>
      <c r="H148" s="4" t="s">
        <v>10</v>
      </c>
      <c r="I148" s="4" t="s">
        <v>11</v>
      </c>
      <c r="J148" s="4" t="s">
        <v>12</v>
      </c>
      <c r="K148" s="3">
        <v>4</v>
      </c>
      <c r="L148" s="3">
        <v>2</v>
      </c>
      <c r="M148" s="3">
        <v>4</v>
      </c>
      <c r="N148" s="3">
        <v>2</v>
      </c>
      <c r="O148" s="3">
        <v>3</v>
      </c>
      <c r="P148" s="3">
        <v>3</v>
      </c>
      <c r="Q148" s="3">
        <v>2</v>
      </c>
      <c r="R148" s="3">
        <v>1</v>
      </c>
    </row>
    <row r="149" spans="1:18" ht="12.75" x14ac:dyDescent="0.15">
      <c r="A149">
        <v>148</v>
      </c>
      <c r="B149" s="2">
        <v>44681.658627951387</v>
      </c>
      <c r="C149" s="3" t="s">
        <v>37</v>
      </c>
      <c r="D149" s="4" t="s">
        <v>8</v>
      </c>
      <c r="E149" s="4" t="s">
        <v>9</v>
      </c>
      <c r="F149" s="4" t="s">
        <v>14</v>
      </c>
      <c r="G149" s="4" t="s">
        <v>14</v>
      </c>
      <c r="H149" s="4" t="s">
        <v>10</v>
      </c>
      <c r="I149" s="4" t="s">
        <v>11</v>
      </c>
      <c r="J149" s="4" t="s">
        <v>12</v>
      </c>
      <c r="K149" s="3">
        <v>5</v>
      </c>
      <c r="L149" s="3">
        <v>3</v>
      </c>
      <c r="M149" s="3">
        <v>5</v>
      </c>
      <c r="N149" s="3">
        <v>3</v>
      </c>
      <c r="O149" s="3">
        <v>4</v>
      </c>
      <c r="P149" s="3">
        <v>4</v>
      </c>
      <c r="Q149" s="3">
        <v>5</v>
      </c>
      <c r="R149" s="3">
        <v>3</v>
      </c>
    </row>
    <row r="150" spans="1:18" ht="12.75" x14ac:dyDescent="0.15">
      <c r="A150">
        <v>149</v>
      </c>
      <c r="B150" s="2">
        <v>44681.67206193287</v>
      </c>
      <c r="C150" s="3" t="s">
        <v>7</v>
      </c>
      <c r="D150" s="4" t="s">
        <v>8</v>
      </c>
      <c r="E150" s="4" t="s">
        <v>14</v>
      </c>
      <c r="F150" s="4" t="s">
        <v>14</v>
      </c>
      <c r="G150" s="4" t="s">
        <v>14</v>
      </c>
      <c r="H150" s="4" t="s">
        <v>10</v>
      </c>
      <c r="I150" s="4" t="s">
        <v>25</v>
      </c>
      <c r="J150" s="4" t="s">
        <v>12</v>
      </c>
      <c r="K150" s="3">
        <v>4</v>
      </c>
      <c r="L150" s="3">
        <v>4</v>
      </c>
      <c r="M150" s="3">
        <v>4</v>
      </c>
      <c r="N150" s="3">
        <v>3</v>
      </c>
      <c r="O150" s="3">
        <v>4</v>
      </c>
      <c r="P150" s="3">
        <v>5</v>
      </c>
      <c r="Q150" s="3">
        <v>4</v>
      </c>
      <c r="R150" s="3">
        <v>4</v>
      </c>
    </row>
    <row r="151" spans="1:18" ht="12.75" x14ac:dyDescent="0.15">
      <c r="A151">
        <v>150</v>
      </c>
      <c r="B151" s="2">
        <v>44681.680417303243</v>
      </c>
      <c r="C151" s="3" t="s">
        <v>7</v>
      </c>
      <c r="D151" s="4" t="s">
        <v>13</v>
      </c>
      <c r="E151" s="4" t="s">
        <v>20</v>
      </c>
      <c r="F151" s="4" t="s">
        <v>20</v>
      </c>
      <c r="G151" s="4" t="s">
        <v>20</v>
      </c>
      <c r="H151" s="4" t="s">
        <v>10</v>
      </c>
      <c r="I151" s="4" t="s">
        <v>11</v>
      </c>
      <c r="J151" s="4" t="s">
        <v>12</v>
      </c>
      <c r="K151" s="3">
        <v>4</v>
      </c>
      <c r="L151" s="3">
        <v>3</v>
      </c>
      <c r="M151" s="3">
        <v>5</v>
      </c>
      <c r="N151" s="3">
        <v>2</v>
      </c>
      <c r="O151" s="3">
        <v>4</v>
      </c>
      <c r="P151" s="3">
        <v>1</v>
      </c>
      <c r="Q151" s="3">
        <v>4</v>
      </c>
      <c r="R151" s="3">
        <v>4</v>
      </c>
    </row>
    <row r="152" spans="1:18" ht="12.75" x14ac:dyDescent="0.15">
      <c r="A152">
        <v>151</v>
      </c>
      <c r="B152" s="2">
        <v>44681.708139560185</v>
      </c>
      <c r="C152" s="3" t="s">
        <v>7</v>
      </c>
      <c r="D152" s="4" t="s">
        <v>13</v>
      </c>
      <c r="E152" s="4" t="s">
        <v>9</v>
      </c>
      <c r="F152" s="4" t="s">
        <v>14</v>
      </c>
      <c r="G152" s="4" t="s">
        <v>20</v>
      </c>
      <c r="H152" s="4" t="s">
        <v>22</v>
      </c>
      <c r="I152" s="4" t="s">
        <v>11</v>
      </c>
      <c r="J152" s="4" t="s">
        <v>12</v>
      </c>
      <c r="K152" s="3">
        <v>2</v>
      </c>
      <c r="L152" s="3">
        <v>4</v>
      </c>
      <c r="M152" s="3">
        <v>3</v>
      </c>
      <c r="N152" s="3">
        <v>5</v>
      </c>
      <c r="O152" s="3">
        <v>5</v>
      </c>
      <c r="P152" s="3">
        <v>5</v>
      </c>
      <c r="Q152" s="3">
        <v>5</v>
      </c>
      <c r="R152" s="3">
        <v>4</v>
      </c>
    </row>
    <row r="153" spans="1:18" ht="12.75" x14ac:dyDescent="0.15">
      <c r="A153">
        <v>152</v>
      </c>
      <c r="B153" s="2">
        <v>44681.736397384258</v>
      </c>
      <c r="C153" s="3" t="s">
        <v>37</v>
      </c>
      <c r="D153" s="4" t="s">
        <v>8</v>
      </c>
      <c r="E153" s="4" t="s">
        <v>20</v>
      </c>
      <c r="F153" s="4" t="s">
        <v>14</v>
      </c>
      <c r="G153" s="4" t="s">
        <v>47</v>
      </c>
      <c r="H153" s="4" t="s">
        <v>10</v>
      </c>
      <c r="I153" s="4" t="s">
        <v>25</v>
      </c>
      <c r="J153" s="4" t="s">
        <v>12</v>
      </c>
      <c r="K153" s="3">
        <v>4</v>
      </c>
      <c r="L153" s="3">
        <v>2</v>
      </c>
      <c r="M153" s="3">
        <v>5</v>
      </c>
      <c r="N153" s="3">
        <v>2</v>
      </c>
      <c r="O153" s="3">
        <v>5</v>
      </c>
      <c r="P153" s="3">
        <v>4</v>
      </c>
      <c r="Q153" s="3">
        <v>5</v>
      </c>
      <c r="R153" s="3">
        <v>5</v>
      </c>
    </row>
    <row r="154" spans="1:18" ht="12.75" x14ac:dyDescent="0.15">
      <c r="A154">
        <v>153</v>
      </c>
      <c r="B154" s="2">
        <v>44681.752340347222</v>
      </c>
      <c r="C154" s="3" t="s">
        <v>37</v>
      </c>
      <c r="D154" s="4" t="s">
        <v>8</v>
      </c>
      <c r="E154" s="4" t="s">
        <v>31</v>
      </c>
      <c r="F154" s="4" t="s">
        <v>31</v>
      </c>
      <c r="G154" s="4" t="s">
        <v>31</v>
      </c>
      <c r="H154" s="4" t="s">
        <v>10</v>
      </c>
      <c r="I154" s="4" t="s">
        <v>25</v>
      </c>
      <c r="J154" s="4" t="s">
        <v>12</v>
      </c>
      <c r="K154" s="3">
        <v>5</v>
      </c>
      <c r="L154" s="3">
        <v>3</v>
      </c>
      <c r="M154" s="3">
        <v>5</v>
      </c>
      <c r="N154" s="3">
        <v>2</v>
      </c>
      <c r="O154" s="3">
        <v>5</v>
      </c>
      <c r="P154" s="3">
        <v>5</v>
      </c>
      <c r="Q154" s="3">
        <v>3</v>
      </c>
      <c r="R154" s="3">
        <v>3</v>
      </c>
    </row>
    <row r="155" spans="1:18" ht="12.75" x14ac:dyDescent="0.15">
      <c r="A155">
        <v>154</v>
      </c>
      <c r="B155" s="2">
        <v>44681.881559629634</v>
      </c>
      <c r="C155" s="3" t="s">
        <v>7</v>
      </c>
      <c r="D155" s="4" t="s">
        <v>8</v>
      </c>
      <c r="E155" s="4" t="s">
        <v>14</v>
      </c>
      <c r="F155" s="4" t="s">
        <v>14</v>
      </c>
      <c r="G155" s="4" t="s">
        <v>14</v>
      </c>
      <c r="H155" s="4" t="s">
        <v>10</v>
      </c>
      <c r="I155" s="4" t="s">
        <v>11</v>
      </c>
      <c r="J155" s="4" t="s">
        <v>12</v>
      </c>
      <c r="K155" s="3">
        <v>3</v>
      </c>
      <c r="L155" s="3">
        <v>4</v>
      </c>
      <c r="M155" s="3">
        <v>3</v>
      </c>
      <c r="N155" s="3">
        <v>2</v>
      </c>
      <c r="O155" s="3">
        <v>3</v>
      </c>
      <c r="P155" s="3">
        <v>3</v>
      </c>
      <c r="Q155" s="3">
        <v>4</v>
      </c>
      <c r="R155" s="3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1B4D-A715-490E-9779-59FB765E7796}">
  <dimension ref="A1:I155"/>
  <sheetViews>
    <sheetView rightToLeft="1" topLeftCell="C1" workbookViewId="0">
      <selection activeCell="C1" sqref="C1"/>
    </sheetView>
  </sheetViews>
  <sheetFormatPr defaultRowHeight="12.75" x14ac:dyDescent="0.15"/>
  <cols>
    <col min="2" max="3" width="73.359375" customWidth="1"/>
    <col min="8" max="8" width="10.515625" bestFit="1" customWidth="1"/>
    <col min="9" max="9" width="12.67578125" customWidth="1"/>
  </cols>
  <sheetData>
    <row r="1" spans="1:9" x14ac:dyDescent="0.15">
      <c r="A1" t="s">
        <v>61</v>
      </c>
      <c r="B1" t="s">
        <v>84</v>
      </c>
      <c r="C1" t="s">
        <v>86</v>
      </c>
      <c r="D1" t="s">
        <v>60</v>
      </c>
      <c r="E1" t="s">
        <v>62</v>
      </c>
    </row>
    <row r="2" spans="1:9" x14ac:dyDescent="0.15">
      <c r="A2">
        <v>1</v>
      </c>
      <c r="B2">
        <v>3</v>
      </c>
      <c r="C2">
        <v>2</v>
      </c>
      <c r="D2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2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3" spans="1:9" x14ac:dyDescent="0.15">
      <c r="A3">
        <v>2</v>
      </c>
      <c r="B3">
        <v>3</v>
      </c>
      <c r="C3">
        <v>2</v>
      </c>
      <c r="D3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3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4" spans="1:9" x14ac:dyDescent="0.15">
      <c r="A4">
        <v>3</v>
      </c>
      <c r="B4">
        <v>4</v>
      </c>
      <c r="C4">
        <v>2</v>
      </c>
      <c r="D4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4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5" spans="1:9" x14ac:dyDescent="0.15">
      <c r="A5">
        <v>4</v>
      </c>
      <c r="B5">
        <v>4</v>
      </c>
      <c r="C5">
        <v>3</v>
      </c>
      <c r="D5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5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6" spans="1:9" x14ac:dyDescent="0.15">
      <c r="A6">
        <v>5</v>
      </c>
      <c r="B6">
        <v>2</v>
      </c>
      <c r="C6">
        <v>3</v>
      </c>
      <c r="D6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9.5</v>
      </c>
      <c r="E6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7" spans="1:9" x14ac:dyDescent="0.15">
      <c r="A7">
        <v>6</v>
      </c>
      <c r="B7">
        <v>3</v>
      </c>
      <c r="C7">
        <v>2</v>
      </c>
      <c r="D7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7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8" spans="1:9" x14ac:dyDescent="0.15">
      <c r="A8">
        <v>7</v>
      </c>
      <c r="B8">
        <v>3</v>
      </c>
      <c r="C8">
        <v>3</v>
      </c>
      <c r="D8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8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9" spans="1:9" x14ac:dyDescent="0.15">
      <c r="A9">
        <v>8</v>
      </c>
      <c r="B9">
        <v>4</v>
      </c>
      <c r="C9">
        <v>1</v>
      </c>
      <c r="D9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9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  <c r="H9">
        <f>COUNT(טבלה4[10. מידת שביעות הרצון שלכם מאפליקציות פנימיות (ששייכות למסעדה עצמה כמו מקדונלדס, דומינוס פיצה...) ?])</f>
        <v>154</v>
      </c>
      <c r="I9" s="21" t="s">
        <v>67</v>
      </c>
    </row>
    <row r="10" spans="1:9" x14ac:dyDescent="0.15">
      <c r="A10">
        <v>9</v>
      </c>
      <c r="B10">
        <v>3</v>
      </c>
      <c r="C10">
        <v>1</v>
      </c>
      <c r="D10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0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  <c r="H10">
        <f>H9-2</f>
        <v>152</v>
      </c>
      <c r="I10" s="21" t="s">
        <v>68</v>
      </c>
    </row>
    <row r="11" spans="1:9" x14ac:dyDescent="0.15">
      <c r="A11">
        <v>10</v>
      </c>
      <c r="B11">
        <v>3</v>
      </c>
      <c r="C11">
        <v>3</v>
      </c>
      <c r="D11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1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  <c r="H11">
        <f>CORREL(טבלה4[דירוג],טבלה4[דירוג2])</f>
        <v>0.39452965368834741</v>
      </c>
      <c r="I11" s="21" t="s">
        <v>65</v>
      </c>
    </row>
    <row r="12" spans="1:9" x14ac:dyDescent="0.15">
      <c r="A12">
        <v>11</v>
      </c>
      <c r="B12">
        <v>2</v>
      </c>
      <c r="C12">
        <v>1</v>
      </c>
      <c r="D12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9.5</v>
      </c>
      <c r="E12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  <c r="H12">
        <f>H11*SQRT(H9-2)/(SQRT(1-H11^2))</f>
        <v>5.2934782073048412</v>
      </c>
      <c r="I12" s="21" t="s">
        <v>66</v>
      </c>
    </row>
    <row r="13" spans="1:9" x14ac:dyDescent="0.15">
      <c r="A13">
        <v>12</v>
      </c>
      <c r="B13">
        <v>3</v>
      </c>
      <c r="C13">
        <v>4</v>
      </c>
      <c r="D13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3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  <c r="H13" s="22">
        <f>2*_xlfn.T.DIST.RT(ABS(H12),H9-2)</f>
        <v>4.1270418960977773E-7</v>
      </c>
      <c r="I13" s="21" t="s">
        <v>69</v>
      </c>
    </row>
    <row r="14" spans="1:9" x14ac:dyDescent="0.15">
      <c r="A14">
        <v>13</v>
      </c>
      <c r="B14">
        <v>3</v>
      </c>
      <c r="C14">
        <v>4</v>
      </c>
      <c r="D14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4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15" spans="1:9" x14ac:dyDescent="0.15">
      <c r="A15">
        <v>14</v>
      </c>
      <c r="B15">
        <v>4</v>
      </c>
      <c r="C15">
        <v>3</v>
      </c>
      <c r="D15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5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16" spans="1:9" x14ac:dyDescent="0.15">
      <c r="A16">
        <v>15</v>
      </c>
      <c r="B16">
        <v>4</v>
      </c>
      <c r="C16">
        <v>4</v>
      </c>
      <c r="D16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6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17" spans="1:5" x14ac:dyDescent="0.15">
      <c r="A17">
        <v>16</v>
      </c>
      <c r="B17">
        <v>4</v>
      </c>
      <c r="C17">
        <v>3</v>
      </c>
      <c r="D17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7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18" spans="1:5" x14ac:dyDescent="0.15">
      <c r="A18">
        <v>17</v>
      </c>
      <c r="B18">
        <v>4</v>
      </c>
      <c r="C18">
        <v>4</v>
      </c>
      <c r="D18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8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19" spans="1:5" x14ac:dyDescent="0.15">
      <c r="A19">
        <v>18</v>
      </c>
      <c r="B19">
        <v>5</v>
      </c>
      <c r="C19">
        <v>4</v>
      </c>
      <c r="D19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19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20" spans="1:5" x14ac:dyDescent="0.15">
      <c r="A20">
        <v>19</v>
      </c>
      <c r="B20">
        <v>5</v>
      </c>
      <c r="C20">
        <v>4</v>
      </c>
      <c r="D20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20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21" spans="1:5" x14ac:dyDescent="0.15">
      <c r="A21">
        <v>20</v>
      </c>
      <c r="B21">
        <v>3</v>
      </c>
      <c r="C21">
        <v>3</v>
      </c>
      <c r="D21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21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22" spans="1:5" x14ac:dyDescent="0.15">
      <c r="A22">
        <v>21</v>
      </c>
      <c r="B22">
        <v>4</v>
      </c>
      <c r="C22">
        <v>4</v>
      </c>
      <c r="D22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22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23" spans="1:5" x14ac:dyDescent="0.15">
      <c r="A23">
        <v>22</v>
      </c>
      <c r="B23">
        <v>4</v>
      </c>
      <c r="C23">
        <v>5</v>
      </c>
      <c r="D23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23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147</v>
      </c>
    </row>
    <row r="24" spans="1:5" x14ac:dyDescent="0.15">
      <c r="A24">
        <v>23</v>
      </c>
      <c r="B24">
        <v>4</v>
      </c>
      <c r="C24">
        <v>3</v>
      </c>
      <c r="D24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24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25" spans="1:5" x14ac:dyDescent="0.15">
      <c r="A25">
        <v>24</v>
      </c>
      <c r="B25">
        <v>5</v>
      </c>
      <c r="C25">
        <v>4</v>
      </c>
      <c r="D25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25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26" spans="1:5" x14ac:dyDescent="0.15">
      <c r="A26">
        <v>25</v>
      </c>
      <c r="B26">
        <v>4</v>
      </c>
      <c r="C26">
        <v>2</v>
      </c>
      <c r="D26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26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27" spans="1:5" x14ac:dyDescent="0.15">
      <c r="A27">
        <v>26</v>
      </c>
      <c r="B27">
        <v>3</v>
      </c>
      <c r="C27">
        <v>3</v>
      </c>
      <c r="D27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27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28" spans="1:5" x14ac:dyDescent="0.15">
      <c r="A28">
        <v>27</v>
      </c>
      <c r="B28">
        <v>5</v>
      </c>
      <c r="C28">
        <v>4</v>
      </c>
      <c r="D28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28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29" spans="1:5" x14ac:dyDescent="0.15">
      <c r="A29">
        <v>28</v>
      </c>
      <c r="B29">
        <v>4</v>
      </c>
      <c r="C29">
        <v>2</v>
      </c>
      <c r="D29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29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30" spans="1:5" x14ac:dyDescent="0.15">
      <c r="A30">
        <v>29</v>
      </c>
      <c r="B30">
        <v>3</v>
      </c>
      <c r="C30">
        <v>4</v>
      </c>
      <c r="D30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30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31" spans="1:5" x14ac:dyDescent="0.15">
      <c r="A31">
        <v>30</v>
      </c>
      <c r="B31">
        <v>3</v>
      </c>
      <c r="C31">
        <v>3</v>
      </c>
      <c r="D31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31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32" spans="1:5" x14ac:dyDescent="0.15">
      <c r="A32">
        <v>31</v>
      </c>
      <c r="B32">
        <v>4</v>
      </c>
      <c r="C32">
        <v>3</v>
      </c>
      <c r="D32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32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33" spans="1:5" x14ac:dyDescent="0.15">
      <c r="A33">
        <v>32</v>
      </c>
      <c r="B33">
        <v>2</v>
      </c>
      <c r="C33">
        <v>1</v>
      </c>
      <c r="D33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9.5</v>
      </c>
      <c r="E33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</row>
    <row r="34" spans="1:5" x14ac:dyDescent="0.15">
      <c r="A34">
        <v>33</v>
      </c>
      <c r="B34">
        <v>3</v>
      </c>
      <c r="C34">
        <v>3</v>
      </c>
      <c r="D34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34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35" spans="1:5" x14ac:dyDescent="0.15">
      <c r="A35">
        <v>34</v>
      </c>
      <c r="B35">
        <v>5</v>
      </c>
      <c r="C35">
        <v>3</v>
      </c>
      <c r="D35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35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36" spans="1:5" x14ac:dyDescent="0.15">
      <c r="A36">
        <v>35</v>
      </c>
      <c r="B36">
        <v>3</v>
      </c>
      <c r="C36">
        <v>2</v>
      </c>
      <c r="D36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36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37" spans="1:5" x14ac:dyDescent="0.15">
      <c r="A37">
        <v>36</v>
      </c>
      <c r="B37">
        <v>4</v>
      </c>
      <c r="C37">
        <v>4</v>
      </c>
      <c r="D37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37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38" spans="1:5" x14ac:dyDescent="0.15">
      <c r="A38">
        <v>37</v>
      </c>
      <c r="B38">
        <v>4</v>
      </c>
      <c r="C38">
        <v>4</v>
      </c>
      <c r="D38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38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39" spans="1:5" x14ac:dyDescent="0.15">
      <c r="A39">
        <v>38</v>
      </c>
      <c r="B39">
        <v>3</v>
      </c>
      <c r="C39">
        <v>3</v>
      </c>
      <c r="D39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39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40" spans="1:5" x14ac:dyDescent="0.15">
      <c r="A40">
        <v>39</v>
      </c>
      <c r="B40">
        <v>2</v>
      </c>
      <c r="C40">
        <v>2</v>
      </c>
      <c r="D40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9.5</v>
      </c>
      <c r="E40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41" spans="1:5" x14ac:dyDescent="0.15">
      <c r="A41">
        <v>40</v>
      </c>
      <c r="B41">
        <v>3</v>
      </c>
      <c r="C41">
        <v>3</v>
      </c>
      <c r="D41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41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42" spans="1:5" x14ac:dyDescent="0.15">
      <c r="A42">
        <v>41</v>
      </c>
      <c r="B42">
        <v>4</v>
      </c>
      <c r="C42">
        <v>3</v>
      </c>
      <c r="D42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42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43" spans="1:5" x14ac:dyDescent="0.15">
      <c r="A43">
        <v>42</v>
      </c>
      <c r="B43">
        <v>2</v>
      </c>
      <c r="C43">
        <v>3</v>
      </c>
      <c r="D43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9.5</v>
      </c>
      <c r="E43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44" spans="1:5" x14ac:dyDescent="0.15">
      <c r="A44">
        <v>43</v>
      </c>
      <c r="B44">
        <v>4</v>
      </c>
      <c r="C44">
        <v>1</v>
      </c>
      <c r="D44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44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</row>
    <row r="45" spans="1:5" x14ac:dyDescent="0.15">
      <c r="A45">
        <v>44</v>
      </c>
      <c r="B45">
        <v>5</v>
      </c>
      <c r="C45">
        <v>5</v>
      </c>
      <c r="D45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45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147</v>
      </c>
    </row>
    <row r="46" spans="1:5" x14ac:dyDescent="0.15">
      <c r="A46">
        <v>45</v>
      </c>
      <c r="B46">
        <v>4</v>
      </c>
      <c r="C46">
        <v>1</v>
      </c>
      <c r="D46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46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</row>
    <row r="47" spans="1:5" x14ac:dyDescent="0.15">
      <c r="A47">
        <v>46</v>
      </c>
      <c r="B47">
        <v>5</v>
      </c>
      <c r="C47">
        <v>3</v>
      </c>
      <c r="D47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47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48" spans="1:5" x14ac:dyDescent="0.15">
      <c r="A48">
        <v>47</v>
      </c>
      <c r="B48">
        <v>4</v>
      </c>
      <c r="C48">
        <v>4</v>
      </c>
      <c r="D48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48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49" spans="1:5" x14ac:dyDescent="0.15">
      <c r="A49">
        <v>48</v>
      </c>
      <c r="B49">
        <v>4</v>
      </c>
      <c r="C49">
        <v>4</v>
      </c>
      <c r="D49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49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50" spans="1:5" x14ac:dyDescent="0.15">
      <c r="A50">
        <v>49</v>
      </c>
      <c r="B50">
        <v>5</v>
      </c>
      <c r="C50">
        <v>4</v>
      </c>
      <c r="D50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50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51" spans="1:5" x14ac:dyDescent="0.15">
      <c r="A51">
        <v>50</v>
      </c>
      <c r="B51">
        <v>4</v>
      </c>
      <c r="C51">
        <v>3</v>
      </c>
      <c r="D51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51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52" spans="1:5" x14ac:dyDescent="0.15">
      <c r="A52">
        <v>51</v>
      </c>
      <c r="B52">
        <v>3</v>
      </c>
      <c r="C52">
        <v>2</v>
      </c>
      <c r="D52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52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53" spans="1:5" x14ac:dyDescent="0.15">
      <c r="A53">
        <v>52</v>
      </c>
      <c r="B53">
        <v>3</v>
      </c>
      <c r="C53">
        <v>4</v>
      </c>
      <c r="D53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53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54" spans="1:5" x14ac:dyDescent="0.15">
      <c r="A54">
        <v>53</v>
      </c>
      <c r="B54">
        <v>4</v>
      </c>
      <c r="C54">
        <v>2</v>
      </c>
      <c r="D54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54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55" spans="1:5" x14ac:dyDescent="0.15">
      <c r="A55">
        <v>54</v>
      </c>
      <c r="B55">
        <v>4</v>
      </c>
      <c r="C55">
        <v>3</v>
      </c>
      <c r="D55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55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56" spans="1:5" x14ac:dyDescent="0.15">
      <c r="A56">
        <v>55</v>
      </c>
      <c r="B56">
        <v>2</v>
      </c>
      <c r="C56">
        <v>3</v>
      </c>
      <c r="D56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9.5</v>
      </c>
      <c r="E56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57" spans="1:5" x14ac:dyDescent="0.15">
      <c r="A57">
        <v>56</v>
      </c>
      <c r="B57">
        <v>4</v>
      </c>
      <c r="C57">
        <v>2</v>
      </c>
      <c r="D57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57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58" spans="1:5" x14ac:dyDescent="0.15">
      <c r="A58">
        <v>57</v>
      </c>
      <c r="B58">
        <v>5</v>
      </c>
      <c r="C58">
        <v>1</v>
      </c>
      <c r="D58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58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</row>
    <row r="59" spans="1:5" x14ac:dyDescent="0.15">
      <c r="A59">
        <v>58</v>
      </c>
      <c r="B59">
        <v>3</v>
      </c>
      <c r="C59">
        <v>4</v>
      </c>
      <c r="D59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59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60" spans="1:5" x14ac:dyDescent="0.15">
      <c r="A60">
        <v>59</v>
      </c>
      <c r="B60">
        <v>4</v>
      </c>
      <c r="C60">
        <v>3</v>
      </c>
      <c r="D60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60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61" spans="1:5" x14ac:dyDescent="0.15">
      <c r="A61">
        <v>60</v>
      </c>
      <c r="B61">
        <v>5</v>
      </c>
      <c r="C61">
        <v>3</v>
      </c>
      <c r="D61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61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62" spans="1:5" x14ac:dyDescent="0.15">
      <c r="A62">
        <v>61</v>
      </c>
      <c r="B62">
        <v>4</v>
      </c>
      <c r="C62">
        <v>3</v>
      </c>
      <c r="D62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62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63" spans="1:5" x14ac:dyDescent="0.15">
      <c r="A63">
        <v>62</v>
      </c>
      <c r="B63">
        <v>3</v>
      </c>
      <c r="C63">
        <v>4</v>
      </c>
      <c r="D63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63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64" spans="1:5" x14ac:dyDescent="0.15">
      <c r="A64">
        <v>63</v>
      </c>
      <c r="B64">
        <v>5</v>
      </c>
      <c r="C64">
        <v>3</v>
      </c>
      <c r="D64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64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65" spans="1:5" x14ac:dyDescent="0.15">
      <c r="A65">
        <v>64</v>
      </c>
      <c r="B65">
        <v>4</v>
      </c>
      <c r="C65">
        <v>3</v>
      </c>
      <c r="D65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65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66" spans="1:5" x14ac:dyDescent="0.15">
      <c r="A66">
        <v>65</v>
      </c>
      <c r="B66">
        <v>3</v>
      </c>
      <c r="C66">
        <v>2</v>
      </c>
      <c r="D66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66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67" spans="1:5" x14ac:dyDescent="0.15">
      <c r="A67">
        <v>66</v>
      </c>
      <c r="B67">
        <v>5</v>
      </c>
      <c r="C67">
        <v>5</v>
      </c>
      <c r="D67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67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147</v>
      </c>
    </row>
    <row r="68" spans="1:5" x14ac:dyDescent="0.15">
      <c r="A68">
        <v>67</v>
      </c>
      <c r="B68">
        <v>3</v>
      </c>
      <c r="C68">
        <v>3</v>
      </c>
      <c r="D68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68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69" spans="1:5" x14ac:dyDescent="0.15">
      <c r="A69">
        <v>68</v>
      </c>
      <c r="B69">
        <v>4</v>
      </c>
      <c r="C69">
        <v>3</v>
      </c>
      <c r="D69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69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70" spans="1:5" x14ac:dyDescent="0.15">
      <c r="A70">
        <v>69</v>
      </c>
      <c r="B70">
        <v>3</v>
      </c>
      <c r="C70">
        <v>4</v>
      </c>
      <c r="D70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70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71" spans="1:5" x14ac:dyDescent="0.15">
      <c r="A71">
        <v>70</v>
      </c>
      <c r="B71">
        <v>3</v>
      </c>
      <c r="C71">
        <v>3</v>
      </c>
      <c r="D71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71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72" spans="1:5" x14ac:dyDescent="0.15">
      <c r="A72">
        <v>71</v>
      </c>
      <c r="B72">
        <v>5</v>
      </c>
      <c r="C72">
        <v>4</v>
      </c>
      <c r="D72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72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73" spans="1:5" x14ac:dyDescent="0.15">
      <c r="A73">
        <v>72</v>
      </c>
      <c r="B73">
        <v>4</v>
      </c>
      <c r="C73">
        <v>3</v>
      </c>
      <c r="D73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73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74" spans="1:5" x14ac:dyDescent="0.15">
      <c r="A74">
        <v>73</v>
      </c>
      <c r="B74">
        <v>5</v>
      </c>
      <c r="C74">
        <v>4</v>
      </c>
      <c r="D74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74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75" spans="1:5" x14ac:dyDescent="0.15">
      <c r="A75">
        <v>74</v>
      </c>
      <c r="B75">
        <v>4</v>
      </c>
      <c r="C75">
        <v>4</v>
      </c>
      <c r="D75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75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76" spans="1:5" x14ac:dyDescent="0.15">
      <c r="A76">
        <v>75</v>
      </c>
      <c r="B76">
        <v>3</v>
      </c>
      <c r="C76">
        <v>3</v>
      </c>
      <c r="D76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76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77" spans="1:5" x14ac:dyDescent="0.15">
      <c r="A77">
        <v>76</v>
      </c>
      <c r="B77">
        <v>5</v>
      </c>
      <c r="C77">
        <v>4</v>
      </c>
      <c r="D77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77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78" spans="1:5" x14ac:dyDescent="0.15">
      <c r="A78">
        <v>77</v>
      </c>
      <c r="B78">
        <v>5</v>
      </c>
      <c r="C78">
        <v>3</v>
      </c>
      <c r="D78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78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79" spans="1:5" x14ac:dyDescent="0.15">
      <c r="A79">
        <v>78</v>
      </c>
      <c r="B79">
        <v>4</v>
      </c>
      <c r="C79">
        <v>1</v>
      </c>
      <c r="D79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79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</row>
    <row r="80" spans="1:5" x14ac:dyDescent="0.15">
      <c r="A80">
        <v>79</v>
      </c>
      <c r="B80">
        <v>4</v>
      </c>
      <c r="C80">
        <v>3</v>
      </c>
      <c r="D80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80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81" spans="1:5" x14ac:dyDescent="0.15">
      <c r="A81">
        <v>80</v>
      </c>
      <c r="B81">
        <v>4</v>
      </c>
      <c r="C81">
        <v>3</v>
      </c>
      <c r="D81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81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82" spans="1:5" x14ac:dyDescent="0.15">
      <c r="A82">
        <v>81</v>
      </c>
      <c r="B82">
        <v>4</v>
      </c>
      <c r="C82">
        <v>2</v>
      </c>
      <c r="D82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82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83" spans="1:5" x14ac:dyDescent="0.15">
      <c r="A83">
        <v>82</v>
      </c>
      <c r="B83">
        <v>3</v>
      </c>
      <c r="C83">
        <v>2</v>
      </c>
      <c r="D83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83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84" spans="1:5" x14ac:dyDescent="0.15">
      <c r="A84">
        <v>83</v>
      </c>
      <c r="B84">
        <v>4</v>
      </c>
      <c r="C84">
        <v>4</v>
      </c>
      <c r="D84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84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85" spans="1:5" x14ac:dyDescent="0.15">
      <c r="A85">
        <v>84</v>
      </c>
      <c r="B85">
        <v>4</v>
      </c>
      <c r="C85">
        <v>4</v>
      </c>
      <c r="D85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85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86" spans="1:5" x14ac:dyDescent="0.15">
      <c r="A86">
        <v>85</v>
      </c>
      <c r="B86">
        <v>5</v>
      </c>
      <c r="C86">
        <v>5</v>
      </c>
      <c r="D86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86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147</v>
      </c>
    </row>
    <row r="87" spans="1:5" x14ac:dyDescent="0.15">
      <c r="A87">
        <v>86</v>
      </c>
      <c r="B87">
        <v>5</v>
      </c>
      <c r="C87">
        <v>5</v>
      </c>
      <c r="D87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87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147</v>
      </c>
    </row>
    <row r="88" spans="1:5" x14ac:dyDescent="0.15">
      <c r="A88">
        <v>87</v>
      </c>
      <c r="B88">
        <v>4</v>
      </c>
      <c r="C88">
        <v>3</v>
      </c>
      <c r="D88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88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89" spans="1:5" x14ac:dyDescent="0.15">
      <c r="A89">
        <v>88</v>
      </c>
      <c r="B89">
        <v>5</v>
      </c>
      <c r="C89">
        <v>3</v>
      </c>
      <c r="D89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89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90" spans="1:5" x14ac:dyDescent="0.15">
      <c r="A90">
        <v>89</v>
      </c>
      <c r="B90">
        <v>3</v>
      </c>
      <c r="C90">
        <v>3</v>
      </c>
      <c r="D90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90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91" spans="1:5" x14ac:dyDescent="0.15">
      <c r="A91">
        <v>90</v>
      </c>
      <c r="B91">
        <v>4</v>
      </c>
      <c r="C91">
        <v>4</v>
      </c>
      <c r="D91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91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92" spans="1:5" x14ac:dyDescent="0.15">
      <c r="A92">
        <v>91</v>
      </c>
      <c r="B92">
        <v>3</v>
      </c>
      <c r="C92">
        <v>3</v>
      </c>
      <c r="D92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92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93" spans="1:5" x14ac:dyDescent="0.15">
      <c r="A93">
        <v>92</v>
      </c>
      <c r="B93">
        <v>4</v>
      </c>
      <c r="C93">
        <v>1</v>
      </c>
      <c r="D93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93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</row>
    <row r="94" spans="1:5" x14ac:dyDescent="0.15">
      <c r="A94">
        <v>93</v>
      </c>
      <c r="B94">
        <v>1</v>
      </c>
      <c r="C94">
        <v>1</v>
      </c>
      <c r="D94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2.5</v>
      </c>
      <c r="E94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</row>
    <row r="95" spans="1:5" x14ac:dyDescent="0.15">
      <c r="A95">
        <v>94</v>
      </c>
      <c r="B95">
        <v>3</v>
      </c>
      <c r="C95">
        <v>5</v>
      </c>
      <c r="D95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95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147</v>
      </c>
    </row>
    <row r="96" spans="1:5" x14ac:dyDescent="0.15">
      <c r="A96">
        <v>95</v>
      </c>
      <c r="B96">
        <v>5</v>
      </c>
      <c r="C96">
        <v>4</v>
      </c>
      <c r="D96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96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97" spans="1:5" x14ac:dyDescent="0.15">
      <c r="A97">
        <v>96</v>
      </c>
      <c r="B97">
        <v>3</v>
      </c>
      <c r="C97">
        <v>3</v>
      </c>
      <c r="D97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97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98" spans="1:5" x14ac:dyDescent="0.15">
      <c r="A98">
        <v>97</v>
      </c>
      <c r="B98">
        <v>3</v>
      </c>
      <c r="C98">
        <v>2</v>
      </c>
      <c r="D98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98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99" spans="1:5" x14ac:dyDescent="0.15">
      <c r="A99">
        <v>98</v>
      </c>
      <c r="B99">
        <v>3</v>
      </c>
      <c r="C99">
        <v>3</v>
      </c>
      <c r="D99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99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100" spans="1:5" x14ac:dyDescent="0.15">
      <c r="A100">
        <v>99</v>
      </c>
      <c r="B100">
        <v>4</v>
      </c>
      <c r="C100">
        <v>1</v>
      </c>
      <c r="D100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00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</row>
    <row r="101" spans="1:5" x14ac:dyDescent="0.15">
      <c r="A101">
        <v>100</v>
      </c>
      <c r="B101">
        <v>5</v>
      </c>
      <c r="C101">
        <v>5</v>
      </c>
      <c r="D101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101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147</v>
      </c>
    </row>
    <row r="102" spans="1:5" x14ac:dyDescent="0.15">
      <c r="A102">
        <v>101</v>
      </c>
      <c r="B102">
        <v>5</v>
      </c>
      <c r="C102">
        <v>2</v>
      </c>
      <c r="D102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102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103" spans="1:5" x14ac:dyDescent="0.15">
      <c r="A103">
        <v>102</v>
      </c>
      <c r="B103">
        <v>4</v>
      </c>
      <c r="C103">
        <v>5</v>
      </c>
      <c r="D103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03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147</v>
      </c>
    </row>
    <row r="104" spans="1:5" x14ac:dyDescent="0.15">
      <c r="A104">
        <v>103</v>
      </c>
      <c r="B104">
        <v>3</v>
      </c>
      <c r="C104">
        <v>2</v>
      </c>
      <c r="D104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04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105" spans="1:5" x14ac:dyDescent="0.15">
      <c r="A105">
        <v>104</v>
      </c>
      <c r="B105">
        <v>3</v>
      </c>
      <c r="C105">
        <v>2</v>
      </c>
      <c r="D105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05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106" spans="1:5" x14ac:dyDescent="0.15">
      <c r="A106">
        <v>105</v>
      </c>
      <c r="B106">
        <v>5</v>
      </c>
      <c r="C106">
        <v>5</v>
      </c>
      <c r="D106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106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147</v>
      </c>
    </row>
    <row r="107" spans="1:5" x14ac:dyDescent="0.15">
      <c r="A107">
        <v>106</v>
      </c>
      <c r="B107">
        <v>3</v>
      </c>
      <c r="C107">
        <v>3</v>
      </c>
      <c r="D107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07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108" spans="1:5" x14ac:dyDescent="0.15">
      <c r="A108">
        <v>107</v>
      </c>
      <c r="B108">
        <v>5</v>
      </c>
      <c r="C108">
        <v>4</v>
      </c>
      <c r="D108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108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109" spans="1:5" x14ac:dyDescent="0.15">
      <c r="A109">
        <v>108</v>
      </c>
      <c r="B109">
        <v>4</v>
      </c>
      <c r="C109">
        <v>5</v>
      </c>
      <c r="D109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09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147</v>
      </c>
    </row>
    <row r="110" spans="1:5" x14ac:dyDescent="0.15">
      <c r="A110">
        <v>109</v>
      </c>
      <c r="B110">
        <v>5</v>
      </c>
      <c r="C110">
        <v>3</v>
      </c>
      <c r="D110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110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111" spans="1:5" x14ac:dyDescent="0.15">
      <c r="A111">
        <v>110</v>
      </c>
      <c r="B111">
        <v>5</v>
      </c>
      <c r="C111">
        <v>5</v>
      </c>
      <c r="D111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111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147</v>
      </c>
    </row>
    <row r="112" spans="1:5" x14ac:dyDescent="0.15">
      <c r="A112">
        <v>111</v>
      </c>
      <c r="B112">
        <v>4</v>
      </c>
      <c r="C112">
        <v>4</v>
      </c>
      <c r="D112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12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113" spans="1:5" x14ac:dyDescent="0.15">
      <c r="A113">
        <v>112</v>
      </c>
      <c r="B113">
        <v>3</v>
      </c>
      <c r="C113">
        <v>3</v>
      </c>
      <c r="D113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13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114" spans="1:5" x14ac:dyDescent="0.15">
      <c r="A114">
        <v>113</v>
      </c>
      <c r="B114">
        <v>3</v>
      </c>
      <c r="C114">
        <v>2</v>
      </c>
      <c r="D114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14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115" spans="1:5" x14ac:dyDescent="0.15">
      <c r="A115">
        <v>114</v>
      </c>
      <c r="B115">
        <v>3</v>
      </c>
      <c r="C115">
        <v>2</v>
      </c>
      <c r="D115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15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116" spans="1:5" x14ac:dyDescent="0.15">
      <c r="A116">
        <v>115</v>
      </c>
      <c r="B116">
        <v>5</v>
      </c>
      <c r="C116">
        <v>4</v>
      </c>
      <c r="D116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116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117" spans="1:5" x14ac:dyDescent="0.15">
      <c r="A117">
        <v>116</v>
      </c>
      <c r="B117">
        <v>4</v>
      </c>
      <c r="C117">
        <v>3</v>
      </c>
      <c r="D117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17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118" spans="1:5" x14ac:dyDescent="0.15">
      <c r="A118">
        <v>117</v>
      </c>
      <c r="B118">
        <v>4</v>
      </c>
      <c r="C118">
        <v>4</v>
      </c>
      <c r="D118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18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119" spans="1:5" x14ac:dyDescent="0.15">
      <c r="A119">
        <v>118</v>
      </c>
      <c r="B119">
        <v>5</v>
      </c>
      <c r="C119">
        <v>2</v>
      </c>
      <c r="D119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119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120" spans="1:5" x14ac:dyDescent="0.15">
      <c r="A120">
        <v>119</v>
      </c>
      <c r="B120">
        <v>3</v>
      </c>
      <c r="C120">
        <v>3</v>
      </c>
      <c r="D120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20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121" spans="1:5" x14ac:dyDescent="0.15">
      <c r="A121">
        <v>120</v>
      </c>
      <c r="B121">
        <v>1</v>
      </c>
      <c r="C121">
        <v>1</v>
      </c>
      <c r="D121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2.5</v>
      </c>
      <c r="E121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</row>
    <row r="122" spans="1:5" x14ac:dyDescent="0.15">
      <c r="A122">
        <v>121</v>
      </c>
      <c r="B122">
        <v>4</v>
      </c>
      <c r="C122">
        <v>3</v>
      </c>
      <c r="D122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22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123" spans="1:5" x14ac:dyDescent="0.15">
      <c r="A123">
        <v>122</v>
      </c>
      <c r="B123">
        <v>5</v>
      </c>
      <c r="C123">
        <v>5</v>
      </c>
      <c r="D123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123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147</v>
      </c>
    </row>
    <row r="124" spans="1:5" x14ac:dyDescent="0.15">
      <c r="A124">
        <v>123</v>
      </c>
      <c r="B124">
        <v>5</v>
      </c>
      <c r="C124">
        <v>5</v>
      </c>
      <c r="D124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124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147</v>
      </c>
    </row>
    <row r="125" spans="1:5" x14ac:dyDescent="0.15">
      <c r="A125">
        <v>124</v>
      </c>
      <c r="B125">
        <v>1</v>
      </c>
      <c r="C125">
        <v>3</v>
      </c>
      <c r="D125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2.5</v>
      </c>
      <c r="E125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126" spans="1:5" x14ac:dyDescent="0.15">
      <c r="A126">
        <v>125</v>
      </c>
      <c r="B126">
        <v>5</v>
      </c>
      <c r="C126">
        <v>2</v>
      </c>
      <c r="D126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126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127" spans="1:5" x14ac:dyDescent="0.15">
      <c r="A127">
        <v>126</v>
      </c>
      <c r="B127">
        <v>4</v>
      </c>
      <c r="C127">
        <v>4</v>
      </c>
      <c r="D127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27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128" spans="1:5" x14ac:dyDescent="0.15">
      <c r="A128">
        <v>127</v>
      </c>
      <c r="B128">
        <v>4</v>
      </c>
      <c r="C128">
        <v>2</v>
      </c>
      <c r="D128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28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129" spans="1:5" x14ac:dyDescent="0.15">
      <c r="A129">
        <v>128</v>
      </c>
      <c r="B129">
        <v>4</v>
      </c>
      <c r="C129">
        <v>2</v>
      </c>
      <c r="D129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29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130" spans="1:5" x14ac:dyDescent="0.15">
      <c r="A130">
        <v>129</v>
      </c>
      <c r="B130">
        <v>5</v>
      </c>
      <c r="C130">
        <v>5</v>
      </c>
      <c r="D130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130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147</v>
      </c>
    </row>
    <row r="131" spans="1:5" x14ac:dyDescent="0.15">
      <c r="A131">
        <v>130</v>
      </c>
      <c r="B131">
        <v>4</v>
      </c>
      <c r="C131">
        <v>1</v>
      </c>
      <c r="D131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31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</row>
    <row r="132" spans="1:5" x14ac:dyDescent="0.15">
      <c r="A132">
        <v>131</v>
      </c>
      <c r="B132">
        <v>4</v>
      </c>
      <c r="C132">
        <v>4</v>
      </c>
      <c r="D132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32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133" spans="1:5" x14ac:dyDescent="0.15">
      <c r="A133">
        <v>132</v>
      </c>
      <c r="B133">
        <v>5</v>
      </c>
      <c r="C133">
        <v>1</v>
      </c>
      <c r="D133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133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</row>
    <row r="134" spans="1:5" x14ac:dyDescent="0.15">
      <c r="A134">
        <v>133</v>
      </c>
      <c r="B134">
        <v>4</v>
      </c>
      <c r="C134">
        <v>4</v>
      </c>
      <c r="D134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34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135" spans="1:5" x14ac:dyDescent="0.15">
      <c r="A135">
        <v>134</v>
      </c>
      <c r="B135">
        <v>4</v>
      </c>
      <c r="C135">
        <v>3</v>
      </c>
      <c r="D135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35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136" spans="1:5" x14ac:dyDescent="0.15">
      <c r="A136">
        <v>135</v>
      </c>
      <c r="B136">
        <v>2</v>
      </c>
      <c r="C136">
        <v>1</v>
      </c>
      <c r="D136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9.5</v>
      </c>
      <c r="E136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</row>
    <row r="137" spans="1:5" x14ac:dyDescent="0.15">
      <c r="A137">
        <v>136</v>
      </c>
      <c r="B137">
        <v>3</v>
      </c>
      <c r="C137">
        <v>3</v>
      </c>
      <c r="D137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37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138" spans="1:5" x14ac:dyDescent="0.15">
      <c r="A138">
        <v>137</v>
      </c>
      <c r="B138">
        <v>4</v>
      </c>
      <c r="C138">
        <v>1</v>
      </c>
      <c r="D138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38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</row>
    <row r="139" spans="1:5" x14ac:dyDescent="0.15">
      <c r="A139">
        <v>138</v>
      </c>
      <c r="B139">
        <v>4</v>
      </c>
      <c r="C139">
        <v>1</v>
      </c>
      <c r="D139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39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</row>
    <row r="140" spans="1:5" x14ac:dyDescent="0.15">
      <c r="A140">
        <v>139</v>
      </c>
      <c r="B140">
        <v>1</v>
      </c>
      <c r="C140">
        <v>1</v>
      </c>
      <c r="D140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2.5</v>
      </c>
      <c r="E140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9.5</v>
      </c>
    </row>
    <row r="141" spans="1:5" x14ac:dyDescent="0.15">
      <c r="A141">
        <v>140</v>
      </c>
      <c r="B141">
        <v>2</v>
      </c>
      <c r="C141">
        <v>2</v>
      </c>
      <c r="D141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9.5</v>
      </c>
      <c r="E141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142" spans="1:5" x14ac:dyDescent="0.15">
      <c r="A142">
        <v>141</v>
      </c>
      <c r="B142">
        <v>4</v>
      </c>
      <c r="C142">
        <v>4</v>
      </c>
      <c r="D142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42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143" spans="1:5" x14ac:dyDescent="0.15">
      <c r="A143">
        <v>142</v>
      </c>
      <c r="B143">
        <v>5</v>
      </c>
      <c r="C143">
        <v>3</v>
      </c>
      <c r="D143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143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144" spans="1:5" x14ac:dyDescent="0.15">
      <c r="A144">
        <v>143</v>
      </c>
      <c r="B144">
        <v>3</v>
      </c>
      <c r="C144">
        <v>2</v>
      </c>
      <c r="D144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44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145" spans="1:5" x14ac:dyDescent="0.15">
      <c r="A145">
        <v>144</v>
      </c>
      <c r="B145">
        <v>3</v>
      </c>
      <c r="C145">
        <v>4</v>
      </c>
      <c r="D145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45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146" spans="1:5" x14ac:dyDescent="0.15">
      <c r="A146">
        <v>145</v>
      </c>
      <c r="B146">
        <v>3</v>
      </c>
      <c r="C146">
        <v>3</v>
      </c>
      <c r="D146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46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147" spans="1:5" x14ac:dyDescent="0.15">
      <c r="A147">
        <v>146</v>
      </c>
      <c r="B147">
        <v>5</v>
      </c>
      <c r="C147">
        <v>4</v>
      </c>
      <c r="D147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137</v>
      </c>
      <c r="E147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121</v>
      </c>
    </row>
    <row r="148" spans="1:5" x14ac:dyDescent="0.15">
      <c r="A148">
        <v>147</v>
      </c>
      <c r="B148">
        <v>2</v>
      </c>
      <c r="C148">
        <v>2</v>
      </c>
      <c r="D148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9.5</v>
      </c>
      <c r="E148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149" spans="1:5" x14ac:dyDescent="0.15">
      <c r="A149">
        <v>148</v>
      </c>
      <c r="B149">
        <v>3</v>
      </c>
      <c r="C149">
        <v>3</v>
      </c>
      <c r="D149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49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150" spans="1:5" x14ac:dyDescent="0.15">
      <c r="A150">
        <v>149</v>
      </c>
      <c r="B150">
        <v>4</v>
      </c>
      <c r="C150">
        <v>3</v>
      </c>
      <c r="D150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50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76</v>
      </c>
    </row>
    <row r="151" spans="1:5" x14ac:dyDescent="0.15">
      <c r="A151">
        <v>150</v>
      </c>
      <c r="B151">
        <v>3</v>
      </c>
      <c r="C151">
        <v>2</v>
      </c>
      <c r="D151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51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152" spans="1:5" x14ac:dyDescent="0.15">
      <c r="A152">
        <v>151</v>
      </c>
      <c r="B152">
        <v>4</v>
      </c>
      <c r="C152">
        <v>5</v>
      </c>
      <c r="D152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52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147</v>
      </c>
    </row>
    <row r="153" spans="1:5" x14ac:dyDescent="0.15">
      <c r="A153">
        <v>152</v>
      </c>
      <c r="B153">
        <v>2</v>
      </c>
      <c r="C153">
        <v>2</v>
      </c>
      <c r="D153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9.5</v>
      </c>
      <c r="E153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154" spans="1:5" x14ac:dyDescent="0.15">
      <c r="A154">
        <v>153</v>
      </c>
      <c r="B154">
        <v>3</v>
      </c>
      <c r="C154">
        <v>2</v>
      </c>
      <c r="D154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37.5</v>
      </c>
      <c r="E154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  <row r="155" spans="1:5" x14ac:dyDescent="0.15">
      <c r="A155">
        <v>154</v>
      </c>
      <c r="B155">
        <v>4</v>
      </c>
      <c r="C155">
        <v>2</v>
      </c>
      <c r="D155">
        <f>_xlfn.RANK.AVG(טבלה4[[#This Row],[10. מידת שביעות הרצון שלכם מאפליקציות פנימיות (ששייכות למסעדה עצמה כמו מקדונלדס, דומינוס פיצה...) ?]],טבלה4[10. מידת שביעות הרצון שלכם מאפליקציות פנימיות (ששייכות למסעדה עצמה כמו מקדונלדס, דומינוס פיצה...) ?],1)</f>
        <v>90</v>
      </c>
      <c r="E155">
        <f>_xlfn.RANK.AVG(טבלה4[[#This Row],[12. רוב האנשים שאני מכיר/ה מעדיפים אפליקציות פנימיות (כמו מקדונלדס, דומינוס פיצה...) מאשר אפליקציות שירות חוץ (כמו וולט, תן ביס...)]],טבלה4[12. רוב האנשים שאני מכיר/ה מעדיפים אפליקציות פנימיות (כמו מקדונלדס, דומינוס פיצה...) מאשר אפליקציות שירות חוץ (כמו וולט, תן ביס...)],1)</f>
        <v>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DFC1-ABFB-450B-8AC2-850B39A54CD1}">
  <dimension ref="B1:I155"/>
  <sheetViews>
    <sheetView rightToLeft="1" topLeftCell="C1" workbookViewId="0">
      <selection activeCell="D1" sqref="D1"/>
    </sheetView>
  </sheetViews>
  <sheetFormatPr defaultRowHeight="12.75" x14ac:dyDescent="0.15"/>
  <cols>
    <col min="3" max="3" width="73.359375" customWidth="1"/>
    <col min="4" max="4" width="58.66015625" customWidth="1"/>
    <col min="8" max="8" width="12.5390625" bestFit="1" customWidth="1"/>
  </cols>
  <sheetData>
    <row r="1" spans="2:9" x14ac:dyDescent="0.15">
      <c r="B1" t="s">
        <v>61</v>
      </c>
      <c r="C1" s="5" t="s">
        <v>85</v>
      </c>
      <c r="D1" t="s">
        <v>83</v>
      </c>
      <c r="E1" t="s">
        <v>60</v>
      </c>
      <c r="F1" t="s">
        <v>62</v>
      </c>
    </row>
    <row r="2" spans="2:9" x14ac:dyDescent="0.15">
      <c r="B2">
        <v>1</v>
      </c>
      <c r="C2" s="18">
        <v>4</v>
      </c>
      <c r="D2">
        <v>4</v>
      </c>
      <c r="E2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2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3" spans="2:9" x14ac:dyDescent="0.15">
      <c r="B3">
        <v>2</v>
      </c>
      <c r="C3" s="4">
        <v>4</v>
      </c>
      <c r="D3">
        <v>4</v>
      </c>
      <c r="E3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3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4" spans="2:9" x14ac:dyDescent="0.15">
      <c r="B4">
        <v>3</v>
      </c>
      <c r="C4" s="18">
        <v>3</v>
      </c>
      <c r="D4">
        <v>4</v>
      </c>
      <c r="E4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4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5" spans="2:9" x14ac:dyDescent="0.15">
      <c r="B5">
        <v>4</v>
      </c>
      <c r="C5" s="4">
        <v>3</v>
      </c>
      <c r="D5">
        <v>4</v>
      </c>
      <c r="E5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5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6" spans="2:9" x14ac:dyDescent="0.15">
      <c r="B6">
        <v>5</v>
      </c>
      <c r="C6" s="18">
        <v>2</v>
      </c>
      <c r="D6">
        <v>2</v>
      </c>
      <c r="E6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6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12.5</v>
      </c>
    </row>
    <row r="7" spans="2:9" x14ac:dyDescent="0.15">
      <c r="B7">
        <v>6</v>
      </c>
      <c r="C7" s="4">
        <v>4</v>
      </c>
      <c r="D7">
        <v>4</v>
      </c>
      <c r="E7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7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  <c r="H7">
        <f>COUNT(טבלה3[11. רוב האנשים שאני מכיר/ה מעדיפים אפליקציות שירות חוץ (כמו וולט, תן ביס...) מאשר אפליקציות פנימיות (כמו מקדונלדס, דומינוס פיצה...)])</f>
        <v>154</v>
      </c>
      <c r="I7" s="21" t="s">
        <v>67</v>
      </c>
    </row>
    <row r="8" spans="2:9" x14ac:dyDescent="0.15">
      <c r="B8">
        <v>7</v>
      </c>
      <c r="C8" s="18">
        <v>4</v>
      </c>
      <c r="D8">
        <v>4</v>
      </c>
      <c r="E8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8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  <c r="H8">
        <f>H7-2</f>
        <v>152</v>
      </c>
      <c r="I8" s="21" t="s">
        <v>68</v>
      </c>
    </row>
    <row r="9" spans="2:9" x14ac:dyDescent="0.15">
      <c r="B9">
        <v>8</v>
      </c>
      <c r="C9" s="4">
        <v>5</v>
      </c>
      <c r="D9">
        <v>5</v>
      </c>
      <c r="E9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9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  <c r="H9">
        <f>CORREL(טבלה3[דירוג],טבלה3[דירוג2])</f>
        <v>0.42629036669022047</v>
      </c>
      <c r="I9" s="21" t="s">
        <v>65</v>
      </c>
    </row>
    <row r="10" spans="2:9" x14ac:dyDescent="0.15">
      <c r="B10">
        <v>9</v>
      </c>
      <c r="C10" s="18">
        <v>5</v>
      </c>
      <c r="D10">
        <v>4</v>
      </c>
      <c r="E10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0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  <c r="H10" s="21">
        <f>H9*SQRT(H8)/(SQRT(1-H9^2))</f>
        <v>5.810015177796398</v>
      </c>
      <c r="I10" s="21" t="s">
        <v>66</v>
      </c>
    </row>
    <row r="11" spans="2:9" x14ac:dyDescent="0.15">
      <c r="B11">
        <v>10</v>
      </c>
      <c r="C11" s="4">
        <v>4</v>
      </c>
      <c r="D11">
        <v>5</v>
      </c>
      <c r="E11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11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  <c r="H11" s="24">
        <f>2*_xlfn.T.DIST.RT(ABS(H10),H7-2)</f>
        <v>3.5408974336679359E-8</v>
      </c>
      <c r="I11" s="21" t="s">
        <v>69</v>
      </c>
    </row>
    <row r="12" spans="2:9" x14ac:dyDescent="0.15">
      <c r="B12">
        <v>11</v>
      </c>
      <c r="C12" s="18">
        <v>5</v>
      </c>
      <c r="D12">
        <v>4</v>
      </c>
      <c r="E12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2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3" spans="2:9" x14ac:dyDescent="0.15">
      <c r="B13">
        <v>12</v>
      </c>
      <c r="C13" s="4">
        <v>3</v>
      </c>
      <c r="D13">
        <v>4</v>
      </c>
      <c r="E13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13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4" spans="2:9" x14ac:dyDescent="0.15">
      <c r="B14">
        <v>13</v>
      </c>
      <c r="C14" s="18">
        <v>2</v>
      </c>
      <c r="D14">
        <v>3</v>
      </c>
      <c r="E14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14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5" spans="2:9" x14ac:dyDescent="0.15">
      <c r="B15">
        <v>14</v>
      </c>
      <c r="C15" s="4">
        <v>4</v>
      </c>
      <c r="D15">
        <v>3</v>
      </c>
      <c r="E15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15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  <c r="H15" s="21"/>
    </row>
    <row r="16" spans="2:9" x14ac:dyDescent="0.15">
      <c r="B16">
        <v>15</v>
      </c>
      <c r="C16" s="18">
        <v>4</v>
      </c>
      <c r="D16">
        <v>4</v>
      </c>
      <c r="E16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16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7" spans="2:6" x14ac:dyDescent="0.15">
      <c r="B17">
        <v>16</v>
      </c>
      <c r="C17" s="4">
        <v>4</v>
      </c>
      <c r="D17">
        <v>4</v>
      </c>
      <c r="E17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17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8" spans="2:6" x14ac:dyDescent="0.15">
      <c r="B18">
        <v>17</v>
      </c>
      <c r="C18" s="18">
        <v>3</v>
      </c>
      <c r="D18">
        <v>3</v>
      </c>
      <c r="E18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18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9" spans="2:6" x14ac:dyDescent="0.15">
      <c r="B19">
        <v>18</v>
      </c>
      <c r="C19" s="4">
        <v>2</v>
      </c>
      <c r="D19">
        <v>4</v>
      </c>
      <c r="E19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19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20" spans="2:6" x14ac:dyDescent="0.15">
      <c r="B20">
        <v>19</v>
      </c>
      <c r="C20" s="18">
        <v>3</v>
      </c>
      <c r="D20">
        <v>4</v>
      </c>
      <c r="E20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20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21" spans="2:6" x14ac:dyDescent="0.15">
      <c r="B21">
        <v>20</v>
      </c>
      <c r="C21" s="4">
        <v>4</v>
      </c>
      <c r="D21">
        <v>3</v>
      </c>
      <c r="E21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21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22" spans="2:6" x14ac:dyDescent="0.15">
      <c r="B22">
        <v>21</v>
      </c>
      <c r="C22" s="18">
        <v>2</v>
      </c>
      <c r="D22">
        <v>2</v>
      </c>
      <c r="E22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22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12.5</v>
      </c>
    </row>
    <row r="23" spans="2:6" x14ac:dyDescent="0.15">
      <c r="B23">
        <v>22</v>
      </c>
      <c r="C23" s="4">
        <v>2</v>
      </c>
      <c r="D23">
        <v>4</v>
      </c>
      <c r="E23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23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24" spans="2:6" x14ac:dyDescent="0.15">
      <c r="B24">
        <v>23</v>
      </c>
      <c r="C24" s="18">
        <v>2</v>
      </c>
      <c r="D24">
        <v>3</v>
      </c>
      <c r="E24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24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25" spans="2:6" x14ac:dyDescent="0.15">
      <c r="B25">
        <v>24</v>
      </c>
      <c r="C25" s="4">
        <v>3</v>
      </c>
      <c r="D25">
        <v>3</v>
      </c>
      <c r="E25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25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26" spans="2:6" x14ac:dyDescent="0.15">
      <c r="B26">
        <v>25</v>
      </c>
      <c r="C26" s="18">
        <v>4</v>
      </c>
      <c r="D26">
        <v>5</v>
      </c>
      <c r="E26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26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27" spans="2:6" x14ac:dyDescent="0.15">
      <c r="B27">
        <v>26</v>
      </c>
      <c r="C27" s="4">
        <v>3</v>
      </c>
      <c r="D27">
        <v>3</v>
      </c>
      <c r="E27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27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28" spans="2:6" x14ac:dyDescent="0.15">
      <c r="B28">
        <v>27</v>
      </c>
      <c r="C28" s="18">
        <v>2</v>
      </c>
      <c r="D28">
        <v>4</v>
      </c>
      <c r="E28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28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29" spans="2:6" x14ac:dyDescent="0.15">
      <c r="B29">
        <v>28</v>
      </c>
      <c r="C29" s="4">
        <v>4</v>
      </c>
      <c r="D29">
        <v>4</v>
      </c>
      <c r="E29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29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30" spans="2:6" x14ac:dyDescent="0.15">
      <c r="B30">
        <v>29</v>
      </c>
      <c r="C30" s="18">
        <v>3</v>
      </c>
      <c r="D30">
        <v>3</v>
      </c>
      <c r="E30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30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31" spans="2:6" x14ac:dyDescent="0.15">
      <c r="B31">
        <v>30</v>
      </c>
      <c r="C31" s="4">
        <v>2</v>
      </c>
      <c r="D31">
        <v>3</v>
      </c>
      <c r="E31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31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32" spans="2:6" x14ac:dyDescent="0.15">
      <c r="B32">
        <v>31</v>
      </c>
      <c r="C32" s="18">
        <v>3</v>
      </c>
      <c r="D32">
        <v>4</v>
      </c>
      <c r="E32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32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33" spans="2:6" x14ac:dyDescent="0.15">
      <c r="B33">
        <v>32</v>
      </c>
      <c r="C33" s="4">
        <v>5</v>
      </c>
      <c r="D33">
        <v>4</v>
      </c>
      <c r="E33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33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34" spans="2:6" x14ac:dyDescent="0.15">
      <c r="B34">
        <v>33</v>
      </c>
      <c r="C34" s="18">
        <v>3</v>
      </c>
      <c r="D34">
        <v>3</v>
      </c>
      <c r="E34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34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35" spans="2:6" x14ac:dyDescent="0.15">
      <c r="B35">
        <v>34</v>
      </c>
      <c r="C35" s="4">
        <v>5</v>
      </c>
      <c r="D35">
        <v>4</v>
      </c>
      <c r="E35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35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36" spans="2:6" x14ac:dyDescent="0.15">
      <c r="B36">
        <v>35</v>
      </c>
      <c r="C36" s="18">
        <v>5</v>
      </c>
      <c r="D36">
        <v>2</v>
      </c>
      <c r="E36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36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12.5</v>
      </c>
    </row>
    <row r="37" spans="2:6" x14ac:dyDescent="0.15">
      <c r="B37">
        <v>36</v>
      </c>
      <c r="C37" s="4">
        <v>4</v>
      </c>
      <c r="D37">
        <v>4</v>
      </c>
      <c r="E37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37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38" spans="2:6" x14ac:dyDescent="0.15">
      <c r="B38">
        <v>37</v>
      </c>
      <c r="C38" s="18">
        <v>4</v>
      </c>
      <c r="D38">
        <v>3</v>
      </c>
      <c r="E38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38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39" spans="2:6" x14ac:dyDescent="0.15">
      <c r="B39">
        <v>38</v>
      </c>
      <c r="C39" s="4">
        <v>4</v>
      </c>
      <c r="D39">
        <v>4</v>
      </c>
      <c r="E39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39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40" spans="2:6" x14ac:dyDescent="0.15">
      <c r="B40">
        <v>39</v>
      </c>
      <c r="C40" s="18">
        <v>5</v>
      </c>
      <c r="D40">
        <v>4</v>
      </c>
      <c r="E40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40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41" spans="2:6" x14ac:dyDescent="0.15">
      <c r="B41">
        <v>40</v>
      </c>
      <c r="C41" s="4">
        <v>4</v>
      </c>
      <c r="D41">
        <v>5</v>
      </c>
      <c r="E41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41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42" spans="2:6" x14ac:dyDescent="0.15">
      <c r="B42">
        <v>41</v>
      </c>
      <c r="C42" s="18">
        <v>3</v>
      </c>
      <c r="D42">
        <v>4</v>
      </c>
      <c r="E42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42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43" spans="2:6" x14ac:dyDescent="0.15">
      <c r="B43">
        <v>42</v>
      </c>
      <c r="C43" s="4">
        <v>5</v>
      </c>
      <c r="D43">
        <v>3</v>
      </c>
      <c r="E43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43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44" spans="2:6" x14ac:dyDescent="0.15">
      <c r="B44">
        <v>43</v>
      </c>
      <c r="C44" s="18">
        <v>5</v>
      </c>
      <c r="D44">
        <v>4</v>
      </c>
      <c r="E44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44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45" spans="2:6" x14ac:dyDescent="0.15">
      <c r="B45">
        <v>44</v>
      </c>
      <c r="C45" s="4">
        <v>5</v>
      </c>
      <c r="D45">
        <v>3</v>
      </c>
      <c r="E45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45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46" spans="2:6" x14ac:dyDescent="0.15">
      <c r="B46">
        <v>45</v>
      </c>
      <c r="C46" s="18">
        <v>5</v>
      </c>
      <c r="D46">
        <v>5</v>
      </c>
      <c r="E46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46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47" spans="2:6" x14ac:dyDescent="0.15">
      <c r="B47">
        <v>46</v>
      </c>
      <c r="C47" s="4">
        <v>5</v>
      </c>
      <c r="D47">
        <v>5</v>
      </c>
      <c r="E47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47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48" spans="2:6" x14ac:dyDescent="0.15">
      <c r="B48">
        <v>47</v>
      </c>
      <c r="C48" s="18">
        <v>4</v>
      </c>
      <c r="D48">
        <v>2</v>
      </c>
      <c r="E48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48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12.5</v>
      </c>
    </row>
    <row r="49" spans="2:6" x14ac:dyDescent="0.15">
      <c r="B49">
        <v>48</v>
      </c>
      <c r="C49" s="4">
        <v>3</v>
      </c>
      <c r="D49">
        <v>3</v>
      </c>
      <c r="E49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49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50" spans="2:6" x14ac:dyDescent="0.15">
      <c r="B50">
        <v>49</v>
      </c>
      <c r="C50" s="18">
        <v>2</v>
      </c>
      <c r="D50">
        <v>2</v>
      </c>
      <c r="E50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50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12.5</v>
      </c>
    </row>
    <row r="51" spans="2:6" x14ac:dyDescent="0.15">
      <c r="B51">
        <v>50</v>
      </c>
      <c r="C51" s="4">
        <v>2</v>
      </c>
      <c r="D51">
        <v>3</v>
      </c>
      <c r="E51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51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52" spans="2:6" x14ac:dyDescent="0.15">
      <c r="B52">
        <v>51</v>
      </c>
      <c r="C52" s="18">
        <v>5</v>
      </c>
      <c r="D52">
        <v>5</v>
      </c>
      <c r="E52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52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53" spans="2:6" x14ac:dyDescent="0.15">
      <c r="B53">
        <v>52</v>
      </c>
      <c r="C53" s="4">
        <v>5</v>
      </c>
      <c r="D53">
        <v>4</v>
      </c>
      <c r="E53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53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54" spans="2:6" x14ac:dyDescent="0.15">
      <c r="B54">
        <v>53</v>
      </c>
      <c r="C54" s="18">
        <v>2</v>
      </c>
      <c r="D54">
        <v>4</v>
      </c>
      <c r="E54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54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55" spans="2:6" x14ac:dyDescent="0.15">
      <c r="B55">
        <v>54</v>
      </c>
      <c r="C55" s="4">
        <v>4</v>
      </c>
      <c r="D55">
        <v>4</v>
      </c>
      <c r="E55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55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56" spans="2:6" x14ac:dyDescent="0.15">
      <c r="B56">
        <v>55</v>
      </c>
      <c r="C56" s="18">
        <v>2</v>
      </c>
      <c r="D56">
        <v>1</v>
      </c>
      <c r="E56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56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</v>
      </c>
    </row>
    <row r="57" spans="2:6" x14ac:dyDescent="0.15">
      <c r="B57">
        <v>56</v>
      </c>
      <c r="C57" s="4">
        <v>5</v>
      </c>
      <c r="D57">
        <v>4</v>
      </c>
      <c r="E57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57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58" spans="2:6" x14ac:dyDescent="0.15">
      <c r="B58">
        <v>57</v>
      </c>
      <c r="C58" s="18">
        <v>5</v>
      </c>
      <c r="D58">
        <v>3</v>
      </c>
      <c r="E58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58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59" spans="2:6" x14ac:dyDescent="0.15">
      <c r="B59">
        <v>58</v>
      </c>
      <c r="C59" s="4">
        <v>3</v>
      </c>
      <c r="D59">
        <v>4</v>
      </c>
      <c r="E59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59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60" spans="2:6" x14ac:dyDescent="0.15">
      <c r="B60">
        <v>59</v>
      </c>
      <c r="C60" s="18">
        <v>5</v>
      </c>
      <c r="D60">
        <v>4</v>
      </c>
      <c r="E60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60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61" spans="2:6" x14ac:dyDescent="0.15">
      <c r="B61">
        <v>60</v>
      </c>
      <c r="C61" s="4">
        <v>5</v>
      </c>
      <c r="D61">
        <v>5</v>
      </c>
      <c r="E61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61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62" spans="2:6" x14ac:dyDescent="0.15">
      <c r="B62">
        <v>61</v>
      </c>
      <c r="C62" s="18">
        <v>2</v>
      </c>
      <c r="D62">
        <v>5</v>
      </c>
      <c r="E62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62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63" spans="2:6" x14ac:dyDescent="0.15">
      <c r="B63">
        <v>62</v>
      </c>
      <c r="C63" s="4">
        <v>3</v>
      </c>
      <c r="D63">
        <v>3</v>
      </c>
      <c r="E63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63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64" spans="2:6" x14ac:dyDescent="0.15">
      <c r="B64">
        <v>63</v>
      </c>
      <c r="C64" s="18">
        <v>4</v>
      </c>
      <c r="D64">
        <v>5</v>
      </c>
      <c r="E64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64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65" spans="2:6" x14ac:dyDescent="0.15">
      <c r="B65">
        <v>64</v>
      </c>
      <c r="C65" s="4">
        <v>3</v>
      </c>
      <c r="D65">
        <v>4</v>
      </c>
      <c r="E65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65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66" spans="2:6" x14ac:dyDescent="0.15">
      <c r="B66">
        <v>65</v>
      </c>
      <c r="C66" s="18">
        <v>5</v>
      </c>
      <c r="D66">
        <v>4</v>
      </c>
      <c r="E66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66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67" spans="2:6" x14ac:dyDescent="0.15">
      <c r="B67">
        <v>66</v>
      </c>
      <c r="C67" s="4">
        <v>5</v>
      </c>
      <c r="D67">
        <v>5</v>
      </c>
      <c r="E67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67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68" spans="2:6" x14ac:dyDescent="0.15">
      <c r="B68">
        <v>67</v>
      </c>
      <c r="C68" s="18">
        <v>4</v>
      </c>
      <c r="D68">
        <v>4</v>
      </c>
      <c r="E68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68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69" spans="2:6" x14ac:dyDescent="0.15">
      <c r="B69">
        <v>68</v>
      </c>
      <c r="C69" s="4">
        <v>4</v>
      </c>
      <c r="D69">
        <v>3</v>
      </c>
      <c r="E69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69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70" spans="2:6" x14ac:dyDescent="0.15">
      <c r="B70">
        <v>69</v>
      </c>
      <c r="C70" s="18">
        <v>4</v>
      </c>
      <c r="D70">
        <v>5</v>
      </c>
      <c r="E70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70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71" spans="2:6" x14ac:dyDescent="0.15">
      <c r="B71">
        <v>70</v>
      </c>
      <c r="C71" s="4">
        <v>4</v>
      </c>
      <c r="D71">
        <v>4</v>
      </c>
      <c r="E71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71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72" spans="2:6" x14ac:dyDescent="0.15">
      <c r="B72">
        <v>71</v>
      </c>
      <c r="C72" s="18">
        <v>3</v>
      </c>
      <c r="D72">
        <v>5</v>
      </c>
      <c r="E72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72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73" spans="2:6" x14ac:dyDescent="0.15">
      <c r="B73">
        <v>72</v>
      </c>
      <c r="C73" s="4">
        <v>5</v>
      </c>
      <c r="D73">
        <v>5</v>
      </c>
      <c r="E73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73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74" spans="2:6" x14ac:dyDescent="0.15">
      <c r="B74">
        <v>73</v>
      </c>
      <c r="C74" s="18">
        <v>3</v>
      </c>
      <c r="D74">
        <v>4</v>
      </c>
      <c r="E74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74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75" spans="2:6" x14ac:dyDescent="0.15">
      <c r="B75">
        <v>74</v>
      </c>
      <c r="C75" s="4">
        <v>2</v>
      </c>
      <c r="D75">
        <v>3</v>
      </c>
      <c r="E75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75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76" spans="2:6" x14ac:dyDescent="0.15">
      <c r="B76">
        <v>75</v>
      </c>
      <c r="C76" s="18">
        <v>3</v>
      </c>
      <c r="D76">
        <v>3</v>
      </c>
      <c r="E76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76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77" spans="2:6" x14ac:dyDescent="0.15">
      <c r="B77">
        <v>76</v>
      </c>
      <c r="C77" s="4">
        <v>3</v>
      </c>
      <c r="D77">
        <v>3</v>
      </c>
      <c r="E77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77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78" spans="2:6" x14ac:dyDescent="0.15">
      <c r="B78">
        <v>77</v>
      </c>
      <c r="C78" s="18">
        <v>3</v>
      </c>
      <c r="D78">
        <v>4</v>
      </c>
      <c r="E78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78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79" spans="2:6" x14ac:dyDescent="0.15">
      <c r="B79">
        <v>78</v>
      </c>
      <c r="C79" s="4">
        <v>5</v>
      </c>
      <c r="D79">
        <v>4</v>
      </c>
      <c r="E79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79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80" spans="2:6" x14ac:dyDescent="0.15">
      <c r="B80">
        <v>79</v>
      </c>
      <c r="C80" s="18">
        <v>1</v>
      </c>
      <c r="D80">
        <v>3</v>
      </c>
      <c r="E80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2.5</v>
      </c>
      <c r="F80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81" spans="2:6" x14ac:dyDescent="0.15">
      <c r="B81">
        <v>80</v>
      </c>
      <c r="C81" s="4">
        <v>4</v>
      </c>
      <c r="D81">
        <v>4</v>
      </c>
      <c r="E81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81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82" spans="2:6" x14ac:dyDescent="0.15">
      <c r="B82">
        <v>81</v>
      </c>
      <c r="C82" s="18">
        <v>4</v>
      </c>
      <c r="D82">
        <v>5</v>
      </c>
      <c r="E82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82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83" spans="2:6" x14ac:dyDescent="0.15">
      <c r="B83">
        <v>82</v>
      </c>
      <c r="C83" s="4">
        <v>5</v>
      </c>
      <c r="D83">
        <v>4</v>
      </c>
      <c r="E83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83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84" spans="2:6" x14ac:dyDescent="0.15">
      <c r="B84">
        <v>83</v>
      </c>
      <c r="C84" s="18">
        <v>3</v>
      </c>
      <c r="D84">
        <v>2</v>
      </c>
      <c r="E84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84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12.5</v>
      </c>
    </row>
    <row r="85" spans="2:6" x14ac:dyDescent="0.15">
      <c r="B85">
        <v>84</v>
      </c>
      <c r="C85" s="4">
        <v>3</v>
      </c>
      <c r="D85">
        <v>4</v>
      </c>
      <c r="E85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85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86" spans="2:6" x14ac:dyDescent="0.15">
      <c r="B86">
        <v>85</v>
      </c>
      <c r="C86" s="18">
        <v>2</v>
      </c>
      <c r="D86">
        <v>4</v>
      </c>
      <c r="E86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86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87" spans="2:6" x14ac:dyDescent="0.15">
      <c r="B87">
        <v>86</v>
      </c>
      <c r="C87" s="4">
        <v>4</v>
      </c>
      <c r="D87">
        <v>3</v>
      </c>
      <c r="E87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87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88" spans="2:6" x14ac:dyDescent="0.15">
      <c r="B88">
        <v>87</v>
      </c>
      <c r="C88" s="18">
        <v>4</v>
      </c>
      <c r="D88">
        <v>5</v>
      </c>
      <c r="E88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88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89" spans="2:6" x14ac:dyDescent="0.15">
      <c r="B89">
        <v>88</v>
      </c>
      <c r="C89" s="4">
        <v>5</v>
      </c>
      <c r="D89">
        <v>4</v>
      </c>
      <c r="E89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89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90" spans="2:6" x14ac:dyDescent="0.15">
      <c r="B90">
        <v>89</v>
      </c>
      <c r="C90" s="18">
        <v>5</v>
      </c>
      <c r="D90">
        <v>5</v>
      </c>
      <c r="E90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90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91" spans="2:6" x14ac:dyDescent="0.15">
      <c r="B91">
        <v>90</v>
      </c>
      <c r="C91" s="4">
        <v>4</v>
      </c>
      <c r="D91">
        <v>5</v>
      </c>
      <c r="E91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91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92" spans="2:6" x14ac:dyDescent="0.15">
      <c r="B92">
        <v>91</v>
      </c>
      <c r="C92" s="18">
        <v>4</v>
      </c>
      <c r="D92">
        <v>2</v>
      </c>
      <c r="E92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92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12.5</v>
      </c>
    </row>
    <row r="93" spans="2:6" x14ac:dyDescent="0.15">
      <c r="B93">
        <v>92</v>
      </c>
      <c r="C93" s="4">
        <v>5</v>
      </c>
      <c r="D93">
        <v>4</v>
      </c>
      <c r="E93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93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94" spans="2:6" x14ac:dyDescent="0.15">
      <c r="B94">
        <v>93</v>
      </c>
      <c r="C94" s="18">
        <v>2</v>
      </c>
      <c r="D94">
        <v>1</v>
      </c>
      <c r="E94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94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</v>
      </c>
    </row>
    <row r="95" spans="2:6" x14ac:dyDescent="0.15">
      <c r="B95">
        <v>94</v>
      </c>
      <c r="C95" s="4">
        <v>5</v>
      </c>
      <c r="D95">
        <v>5</v>
      </c>
      <c r="E95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95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96" spans="2:6" x14ac:dyDescent="0.15">
      <c r="B96">
        <v>95</v>
      </c>
      <c r="C96" s="18">
        <v>5</v>
      </c>
      <c r="D96">
        <v>3</v>
      </c>
      <c r="E96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96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97" spans="2:6" x14ac:dyDescent="0.15">
      <c r="B97">
        <v>96</v>
      </c>
      <c r="C97" s="4">
        <v>4</v>
      </c>
      <c r="D97">
        <v>4</v>
      </c>
      <c r="E97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97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98" spans="2:6" x14ac:dyDescent="0.15">
      <c r="B98">
        <v>97</v>
      </c>
      <c r="C98" s="18">
        <v>3</v>
      </c>
      <c r="D98">
        <v>2</v>
      </c>
      <c r="E98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98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12.5</v>
      </c>
    </row>
    <row r="99" spans="2:6" x14ac:dyDescent="0.15">
      <c r="B99">
        <v>98</v>
      </c>
      <c r="C99" s="4">
        <v>3</v>
      </c>
      <c r="D99">
        <v>2</v>
      </c>
      <c r="E99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99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12.5</v>
      </c>
    </row>
    <row r="100" spans="2:6" x14ac:dyDescent="0.15">
      <c r="B100">
        <v>99</v>
      </c>
      <c r="C100" s="18">
        <v>1</v>
      </c>
      <c r="D100">
        <v>5</v>
      </c>
      <c r="E100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2.5</v>
      </c>
      <c r="F100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101" spans="2:6" x14ac:dyDescent="0.15">
      <c r="B101">
        <v>100</v>
      </c>
      <c r="C101" s="4">
        <v>5</v>
      </c>
      <c r="D101">
        <v>4</v>
      </c>
      <c r="E101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01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02" spans="2:6" x14ac:dyDescent="0.15">
      <c r="B102">
        <v>101</v>
      </c>
      <c r="C102" s="18">
        <v>5</v>
      </c>
      <c r="D102">
        <v>5</v>
      </c>
      <c r="E102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02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103" spans="2:6" x14ac:dyDescent="0.15">
      <c r="B103">
        <v>102</v>
      </c>
      <c r="C103" s="4">
        <v>3</v>
      </c>
      <c r="D103">
        <v>4</v>
      </c>
      <c r="E103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103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04" spans="2:6" x14ac:dyDescent="0.15">
      <c r="B104">
        <v>103</v>
      </c>
      <c r="C104" s="18">
        <v>5</v>
      </c>
      <c r="D104">
        <v>5</v>
      </c>
      <c r="E104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04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105" spans="2:6" x14ac:dyDescent="0.15">
      <c r="B105">
        <v>104</v>
      </c>
      <c r="C105" s="4">
        <v>5</v>
      </c>
      <c r="D105">
        <v>5</v>
      </c>
      <c r="E105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05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106" spans="2:6" x14ac:dyDescent="0.15">
      <c r="B106">
        <v>105</v>
      </c>
      <c r="C106" s="18">
        <v>2</v>
      </c>
      <c r="D106">
        <v>4</v>
      </c>
      <c r="E106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106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07" spans="2:6" x14ac:dyDescent="0.15">
      <c r="B107">
        <v>106</v>
      </c>
      <c r="C107" s="4">
        <v>5</v>
      </c>
      <c r="D107">
        <v>3</v>
      </c>
      <c r="E107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07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08" spans="2:6" x14ac:dyDescent="0.15">
      <c r="B108">
        <v>107</v>
      </c>
      <c r="C108" s="18">
        <v>2</v>
      </c>
      <c r="D108">
        <v>3</v>
      </c>
      <c r="E108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108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09" spans="2:6" x14ac:dyDescent="0.15">
      <c r="B109">
        <v>108</v>
      </c>
      <c r="C109" s="4">
        <v>4</v>
      </c>
      <c r="D109">
        <v>2</v>
      </c>
      <c r="E109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109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12.5</v>
      </c>
    </row>
    <row r="110" spans="2:6" x14ac:dyDescent="0.15">
      <c r="B110">
        <v>109</v>
      </c>
      <c r="C110" s="18">
        <v>3</v>
      </c>
      <c r="D110">
        <v>3</v>
      </c>
      <c r="E110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110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11" spans="2:6" x14ac:dyDescent="0.15">
      <c r="B111">
        <v>110</v>
      </c>
      <c r="C111" s="4">
        <v>5</v>
      </c>
      <c r="D111">
        <v>5</v>
      </c>
      <c r="E111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11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112" spans="2:6" x14ac:dyDescent="0.15">
      <c r="B112">
        <v>111</v>
      </c>
      <c r="C112" s="18">
        <v>2</v>
      </c>
      <c r="D112">
        <v>1</v>
      </c>
      <c r="E112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112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</v>
      </c>
    </row>
    <row r="113" spans="2:6" x14ac:dyDescent="0.15">
      <c r="B113">
        <v>112</v>
      </c>
      <c r="C113" s="4">
        <v>4</v>
      </c>
      <c r="D113">
        <v>3</v>
      </c>
      <c r="E113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113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14" spans="2:6" x14ac:dyDescent="0.15">
      <c r="B114">
        <v>113</v>
      </c>
      <c r="C114" s="18">
        <v>5</v>
      </c>
      <c r="D114">
        <v>4</v>
      </c>
      <c r="E114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14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15" spans="2:6" x14ac:dyDescent="0.15">
      <c r="B115">
        <v>114</v>
      </c>
      <c r="C115" s="4">
        <v>5</v>
      </c>
      <c r="D115">
        <v>5</v>
      </c>
      <c r="E115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15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116" spans="2:6" x14ac:dyDescent="0.15">
      <c r="B116">
        <v>115</v>
      </c>
      <c r="C116" s="18">
        <v>4</v>
      </c>
      <c r="D116">
        <v>4</v>
      </c>
      <c r="E116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116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17" spans="2:6" x14ac:dyDescent="0.15">
      <c r="B117">
        <v>116</v>
      </c>
      <c r="C117" s="4">
        <v>3</v>
      </c>
      <c r="D117">
        <v>4</v>
      </c>
      <c r="E117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117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18" spans="2:6" x14ac:dyDescent="0.15">
      <c r="B118">
        <v>117</v>
      </c>
      <c r="C118" s="18">
        <v>4</v>
      </c>
      <c r="D118">
        <v>4</v>
      </c>
      <c r="E118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118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19" spans="2:6" x14ac:dyDescent="0.15">
      <c r="B119">
        <v>118</v>
      </c>
      <c r="C119" s="4">
        <v>3</v>
      </c>
      <c r="D119">
        <v>3</v>
      </c>
      <c r="E119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119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20" spans="2:6" x14ac:dyDescent="0.15">
      <c r="B120">
        <v>119</v>
      </c>
      <c r="C120" s="18">
        <v>4</v>
      </c>
      <c r="D120">
        <v>5</v>
      </c>
      <c r="E120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120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121" spans="2:6" x14ac:dyDescent="0.15">
      <c r="B121">
        <v>120</v>
      </c>
      <c r="C121" s="4">
        <v>5</v>
      </c>
      <c r="D121">
        <v>3</v>
      </c>
      <c r="E121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21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22" spans="2:6" x14ac:dyDescent="0.15">
      <c r="B122">
        <v>121</v>
      </c>
      <c r="C122" s="18">
        <v>5</v>
      </c>
      <c r="D122">
        <v>5</v>
      </c>
      <c r="E122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22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123" spans="2:6" x14ac:dyDescent="0.15">
      <c r="B123">
        <v>122</v>
      </c>
      <c r="C123" s="4">
        <v>3</v>
      </c>
      <c r="D123">
        <v>4</v>
      </c>
      <c r="E123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123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24" spans="2:6" x14ac:dyDescent="0.15">
      <c r="B124">
        <v>123</v>
      </c>
      <c r="C124" s="18">
        <v>3</v>
      </c>
      <c r="D124">
        <v>3</v>
      </c>
      <c r="E124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124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25" spans="2:6" x14ac:dyDescent="0.15">
      <c r="B125">
        <v>124</v>
      </c>
      <c r="C125" s="4">
        <v>3</v>
      </c>
      <c r="D125">
        <v>4</v>
      </c>
      <c r="E125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125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26" spans="2:6" x14ac:dyDescent="0.15">
      <c r="B126">
        <v>125</v>
      </c>
      <c r="C126" s="18">
        <v>5</v>
      </c>
      <c r="D126">
        <v>4</v>
      </c>
      <c r="E126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26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27" spans="2:6" x14ac:dyDescent="0.15">
      <c r="B127">
        <v>126</v>
      </c>
      <c r="C127" s="4">
        <v>2</v>
      </c>
      <c r="D127">
        <v>2</v>
      </c>
      <c r="E127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127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12.5</v>
      </c>
    </row>
    <row r="128" spans="2:6" x14ac:dyDescent="0.15">
      <c r="B128">
        <v>127</v>
      </c>
      <c r="C128" s="18">
        <v>4</v>
      </c>
      <c r="D128">
        <v>4</v>
      </c>
      <c r="E128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128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29" spans="2:6" x14ac:dyDescent="0.15">
      <c r="B129">
        <v>128</v>
      </c>
      <c r="C129" s="4">
        <v>4</v>
      </c>
      <c r="D129">
        <v>3</v>
      </c>
      <c r="E129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129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30" spans="2:6" x14ac:dyDescent="0.15">
      <c r="B130">
        <v>129</v>
      </c>
      <c r="C130" s="18">
        <v>3</v>
      </c>
      <c r="D130">
        <v>3</v>
      </c>
      <c r="E130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130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31" spans="2:6" x14ac:dyDescent="0.15">
      <c r="B131">
        <v>130</v>
      </c>
      <c r="C131" s="4">
        <v>5</v>
      </c>
      <c r="D131">
        <v>3</v>
      </c>
      <c r="E131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31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32" spans="2:6" x14ac:dyDescent="0.15">
      <c r="B132">
        <v>131</v>
      </c>
      <c r="C132" s="18">
        <v>2</v>
      </c>
      <c r="D132">
        <v>4</v>
      </c>
      <c r="E132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132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33" spans="2:6" x14ac:dyDescent="0.15">
      <c r="B133">
        <v>132</v>
      </c>
      <c r="C133" s="4">
        <v>5</v>
      </c>
      <c r="D133">
        <v>4</v>
      </c>
      <c r="E133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33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34" spans="2:6" x14ac:dyDescent="0.15">
      <c r="B134">
        <v>133</v>
      </c>
      <c r="C134" s="18">
        <v>2</v>
      </c>
      <c r="D134">
        <v>2</v>
      </c>
      <c r="E134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15.5</v>
      </c>
      <c r="F134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12.5</v>
      </c>
    </row>
    <row r="135" spans="2:6" x14ac:dyDescent="0.15">
      <c r="B135">
        <v>134</v>
      </c>
      <c r="C135" s="4">
        <v>5</v>
      </c>
      <c r="D135">
        <v>5</v>
      </c>
      <c r="E135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35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136" spans="2:6" x14ac:dyDescent="0.15">
      <c r="B136">
        <v>135</v>
      </c>
      <c r="C136" s="18">
        <v>5</v>
      </c>
      <c r="D136">
        <v>4</v>
      </c>
      <c r="E136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36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37" spans="2:6" x14ac:dyDescent="0.15">
      <c r="B137">
        <v>136</v>
      </c>
      <c r="C137" s="4">
        <v>4</v>
      </c>
      <c r="D137">
        <v>3</v>
      </c>
      <c r="E137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137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38" spans="2:6" x14ac:dyDescent="0.15">
      <c r="B138">
        <v>137</v>
      </c>
      <c r="C138" s="18">
        <v>4</v>
      </c>
      <c r="D138">
        <v>4</v>
      </c>
      <c r="E138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138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39" spans="2:6" x14ac:dyDescent="0.15">
      <c r="B139">
        <v>138</v>
      </c>
      <c r="C139" s="4">
        <v>4</v>
      </c>
      <c r="D139">
        <v>4</v>
      </c>
      <c r="E139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139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40" spans="2:6" x14ac:dyDescent="0.15">
      <c r="B140">
        <v>139</v>
      </c>
      <c r="C140" s="18">
        <v>1</v>
      </c>
      <c r="D140">
        <v>2</v>
      </c>
      <c r="E140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2.5</v>
      </c>
      <c r="F140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12.5</v>
      </c>
    </row>
    <row r="141" spans="2:6" x14ac:dyDescent="0.15">
      <c r="B141">
        <v>140</v>
      </c>
      <c r="C141" s="4">
        <v>5</v>
      </c>
      <c r="D141">
        <v>1</v>
      </c>
      <c r="E141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41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</v>
      </c>
    </row>
    <row r="142" spans="2:6" x14ac:dyDescent="0.15">
      <c r="B142">
        <v>141</v>
      </c>
      <c r="C142" s="18">
        <v>3</v>
      </c>
      <c r="D142">
        <v>3</v>
      </c>
      <c r="E142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142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43" spans="2:6" x14ac:dyDescent="0.15">
      <c r="B143">
        <v>142</v>
      </c>
      <c r="C143" s="4">
        <v>3</v>
      </c>
      <c r="D143">
        <v>1</v>
      </c>
      <c r="E143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143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</v>
      </c>
    </row>
    <row r="144" spans="2:6" x14ac:dyDescent="0.15">
      <c r="B144">
        <v>143</v>
      </c>
      <c r="C144" s="18">
        <v>1</v>
      </c>
      <c r="D144">
        <v>3</v>
      </c>
      <c r="E144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2.5</v>
      </c>
      <c r="F144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45" spans="2:6" x14ac:dyDescent="0.15">
      <c r="B145">
        <v>144</v>
      </c>
      <c r="C145" s="4">
        <v>3</v>
      </c>
      <c r="D145">
        <v>4</v>
      </c>
      <c r="E145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145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46" spans="2:6" x14ac:dyDescent="0.15">
      <c r="B146">
        <v>145</v>
      </c>
      <c r="C146" s="18">
        <v>5</v>
      </c>
      <c r="D146">
        <v>3</v>
      </c>
      <c r="E146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46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47" spans="2:6" x14ac:dyDescent="0.15">
      <c r="B147">
        <v>146</v>
      </c>
      <c r="C147" s="4">
        <v>3</v>
      </c>
      <c r="D147">
        <v>3</v>
      </c>
      <c r="E147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147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  <row r="148" spans="2:6" x14ac:dyDescent="0.15">
      <c r="B148">
        <v>147</v>
      </c>
      <c r="C148" s="18">
        <v>4</v>
      </c>
      <c r="D148">
        <v>4</v>
      </c>
      <c r="E148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148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49" spans="2:6" x14ac:dyDescent="0.15">
      <c r="B149">
        <v>148</v>
      </c>
      <c r="C149" s="4">
        <v>5</v>
      </c>
      <c r="D149">
        <v>5</v>
      </c>
      <c r="E149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49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150" spans="2:6" x14ac:dyDescent="0.15">
      <c r="B150">
        <v>149</v>
      </c>
      <c r="C150" s="18">
        <v>4</v>
      </c>
      <c r="D150">
        <v>4</v>
      </c>
      <c r="E150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85</v>
      </c>
      <c r="F150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51" spans="2:6" x14ac:dyDescent="0.15">
      <c r="B151">
        <v>150</v>
      </c>
      <c r="C151" s="4">
        <v>5</v>
      </c>
      <c r="D151">
        <v>4</v>
      </c>
      <c r="E151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51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52" spans="2:6" x14ac:dyDescent="0.15">
      <c r="B152">
        <v>151</v>
      </c>
      <c r="C152" s="18">
        <v>3</v>
      </c>
      <c r="D152">
        <v>2</v>
      </c>
      <c r="E152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152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12.5</v>
      </c>
    </row>
    <row r="153" spans="2:6" x14ac:dyDescent="0.15">
      <c r="B153">
        <v>152</v>
      </c>
      <c r="C153" s="4">
        <v>5</v>
      </c>
      <c r="D153">
        <v>4</v>
      </c>
      <c r="E153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53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92</v>
      </c>
    </row>
    <row r="154" spans="2:6" x14ac:dyDescent="0.15">
      <c r="B154">
        <v>153</v>
      </c>
      <c r="C154" s="18">
        <v>5</v>
      </c>
      <c r="D154">
        <v>5</v>
      </c>
      <c r="E154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130</v>
      </c>
      <c r="F154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139.5</v>
      </c>
    </row>
    <row r="155" spans="2:6" x14ac:dyDescent="0.15">
      <c r="B155">
        <v>154</v>
      </c>
      <c r="C155" s="19">
        <v>3</v>
      </c>
      <c r="D155">
        <v>3</v>
      </c>
      <c r="E155">
        <f>_xlfn.RANK.AVG(טבלה3[[#This Row],[11. רוב האנשים שאני מכיר/ה מעדיפים אפליקציות שירות חוץ (כמו וולט, תן ביס...) מאשר אפליקציות פנימיות (כמו מקדונלדס, דומינוס פיצה...)]],טבלה3[11. רוב האנשים שאני מכיר/ה מעדיפים אפליקציות שירות חוץ (כמו וולט, תן ביס...) מאשר אפליקציות פנימיות (כמו מקדונלדס, דומינוס פיצה...)],1)</f>
        <v>45.5</v>
      </c>
      <c r="F155">
        <f>_xlfn.RANK.AVG(טבלה3[[#This Row],[9. מידת שביעות הרצון שלכם מאפליקציות שירותי חוץ (כמו וולט, תן ביס...) ?]],טבלה3[9. מידת שביעות הרצון שלכם מאפליקציות שירותי חוץ (כמו וולט, תן ביס...) ?],1)</f>
        <v>39.5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FECE-D821-470F-B187-BFF0110CAC39}">
  <dimension ref="A1:I155"/>
  <sheetViews>
    <sheetView rightToLeft="1" workbookViewId="0">
      <selection activeCell="C1" sqref="C1"/>
    </sheetView>
  </sheetViews>
  <sheetFormatPr defaultRowHeight="12.75" x14ac:dyDescent="0.15"/>
  <cols>
    <col min="3" max="3" width="73.08984375" customWidth="1"/>
  </cols>
  <sheetData>
    <row r="1" spans="1:9" x14ac:dyDescent="0.15">
      <c r="A1" t="s">
        <v>63</v>
      </c>
      <c r="B1" s="21" t="s">
        <v>87</v>
      </c>
      <c r="C1" s="21" t="s">
        <v>90</v>
      </c>
      <c r="D1" s="21" t="s">
        <v>60</v>
      </c>
      <c r="E1" s="21" t="s">
        <v>62</v>
      </c>
    </row>
    <row r="2" spans="1:9" x14ac:dyDescent="0.15">
      <c r="B2">
        <v>2</v>
      </c>
      <c r="C2">
        <v>5</v>
      </c>
      <c r="D2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27.5</v>
      </c>
      <c r="E2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3" spans="1:9" x14ac:dyDescent="0.15">
      <c r="B3">
        <v>2</v>
      </c>
      <c r="C3">
        <v>5</v>
      </c>
      <c r="D3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27.5</v>
      </c>
      <c r="E3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4" spans="1:9" x14ac:dyDescent="0.15">
      <c r="B4">
        <v>5</v>
      </c>
      <c r="C4">
        <v>5</v>
      </c>
      <c r="D4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4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  <c r="H4">
        <f>COUNT(טבלה5[13. תקופת הקורונה גרמה לי להזמין יותר משלוחים ממסעדות באמצעות אפליקציות מלפני הקורונה])</f>
        <v>154</v>
      </c>
      <c r="I4" s="21" t="s">
        <v>67</v>
      </c>
    </row>
    <row r="5" spans="1:9" x14ac:dyDescent="0.15">
      <c r="B5">
        <v>1</v>
      </c>
      <c r="C5">
        <v>5</v>
      </c>
      <c r="D5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5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  <c r="H5">
        <f>H4-2</f>
        <v>152</v>
      </c>
      <c r="I5" s="21" t="s">
        <v>68</v>
      </c>
    </row>
    <row r="6" spans="1:9" x14ac:dyDescent="0.15">
      <c r="B6">
        <v>3</v>
      </c>
      <c r="C6">
        <v>3</v>
      </c>
      <c r="D6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6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  <c r="H6">
        <f>CORREL(טבלה5[דירוג],טבלה5[דירוג2])</f>
        <v>0.29697950067077916</v>
      </c>
      <c r="I6" s="21" t="s">
        <v>65</v>
      </c>
    </row>
    <row r="7" spans="1:9" x14ac:dyDescent="0.15">
      <c r="B7">
        <v>3</v>
      </c>
      <c r="C7">
        <v>5</v>
      </c>
      <c r="D7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7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  <c r="H7">
        <f>H6*SQRT(H5)/(SQRT(1-H6^2))</f>
        <v>3.834402651806081</v>
      </c>
      <c r="I7" s="21" t="s">
        <v>66</v>
      </c>
    </row>
    <row r="8" spans="1:9" x14ac:dyDescent="0.15">
      <c r="B8">
        <v>5</v>
      </c>
      <c r="C8">
        <v>4</v>
      </c>
      <c r="D8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8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  <c r="H8" s="21">
        <f>2*_xlfn.T.DIST.RT(ABS(H7),H5)</f>
        <v>1.8392268009980695E-4</v>
      </c>
      <c r="I8" s="21" t="s">
        <v>69</v>
      </c>
    </row>
    <row r="9" spans="1:9" x14ac:dyDescent="0.15">
      <c r="B9">
        <v>1</v>
      </c>
      <c r="C9">
        <v>3</v>
      </c>
      <c r="D9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9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10" spans="1:9" x14ac:dyDescent="0.15">
      <c r="B10">
        <v>5</v>
      </c>
      <c r="C10">
        <v>4</v>
      </c>
      <c r="D10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0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1" spans="1:9" x14ac:dyDescent="0.15">
      <c r="B11">
        <v>2</v>
      </c>
      <c r="C11">
        <v>3</v>
      </c>
      <c r="D11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27.5</v>
      </c>
      <c r="E11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12" spans="1:9" x14ac:dyDescent="0.15">
      <c r="B12">
        <v>5</v>
      </c>
      <c r="C12">
        <v>4</v>
      </c>
      <c r="D12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2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  <c r="H12" s="21"/>
    </row>
    <row r="13" spans="1:9" x14ac:dyDescent="0.15">
      <c r="B13">
        <v>5</v>
      </c>
      <c r="C13">
        <v>4</v>
      </c>
      <c r="D13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3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4" spans="1:9" x14ac:dyDescent="0.15">
      <c r="B14">
        <v>5</v>
      </c>
      <c r="C14">
        <v>4</v>
      </c>
      <c r="D14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4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5" spans="1:9" x14ac:dyDescent="0.15">
      <c r="B15">
        <v>1</v>
      </c>
      <c r="C15">
        <v>1</v>
      </c>
      <c r="D15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15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5.5</v>
      </c>
    </row>
    <row r="16" spans="1:9" x14ac:dyDescent="0.15">
      <c r="B16">
        <v>5</v>
      </c>
      <c r="C16">
        <v>1</v>
      </c>
      <c r="D16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6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5.5</v>
      </c>
    </row>
    <row r="17" spans="2:5" x14ac:dyDescent="0.15">
      <c r="B17">
        <v>5</v>
      </c>
      <c r="C17">
        <v>5</v>
      </c>
      <c r="D17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7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8" spans="2:5" x14ac:dyDescent="0.15">
      <c r="B18">
        <v>4</v>
      </c>
      <c r="C18">
        <v>4</v>
      </c>
      <c r="D18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18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9" spans="2:5" x14ac:dyDescent="0.15">
      <c r="B19">
        <v>3</v>
      </c>
      <c r="C19">
        <v>5</v>
      </c>
      <c r="D19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19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20" spans="2:5" x14ac:dyDescent="0.15">
      <c r="B20">
        <v>4</v>
      </c>
      <c r="C20">
        <v>1</v>
      </c>
      <c r="D20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20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5.5</v>
      </c>
    </row>
    <row r="21" spans="2:5" x14ac:dyDescent="0.15">
      <c r="B21">
        <v>3</v>
      </c>
      <c r="C21">
        <v>4</v>
      </c>
      <c r="D21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21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22" spans="2:5" x14ac:dyDescent="0.15">
      <c r="B22">
        <v>4</v>
      </c>
      <c r="C22">
        <v>4</v>
      </c>
      <c r="D22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22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23" spans="2:5" x14ac:dyDescent="0.15">
      <c r="B23">
        <v>5</v>
      </c>
      <c r="C23">
        <v>5</v>
      </c>
      <c r="D23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23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24" spans="2:5" x14ac:dyDescent="0.15">
      <c r="B24">
        <v>1</v>
      </c>
      <c r="C24">
        <v>3</v>
      </c>
      <c r="D24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24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25" spans="2:5" x14ac:dyDescent="0.15">
      <c r="B25">
        <v>4</v>
      </c>
      <c r="C25">
        <v>2</v>
      </c>
      <c r="D25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25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26" spans="2:5" x14ac:dyDescent="0.15">
      <c r="B26">
        <v>4</v>
      </c>
      <c r="C26">
        <v>4</v>
      </c>
      <c r="D26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26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27" spans="2:5" x14ac:dyDescent="0.15">
      <c r="B27">
        <v>3</v>
      </c>
      <c r="C27">
        <v>2</v>
      </c>
      <c r="D27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27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28" spans="2:5" x14ac:dyDescent="0.15">
      <c r="B28">
        <v>5</v>
      </c>
      <c r="C28">
        <v>3</v>
      </c>
      <c r="D28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28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29" spans="2:5" x14ac:dyDescent="0.15">
      <c r="B29">
        <v>5</v>
      </c>
      <c r="C29">
        <v>5</v>
      </c>
      <c r="D29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29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30" spans="2:5" x14ac:dyDescent="0.15">
      <c r="B30">
        <v>3</v>
      </c>
      <c r="C30">
        <v>4</v>
      </c>
      <c r="D30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30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31" spans="2:5" x14ac:dyDescent="0.15">
      <c r="B31">
        <v>5</v>
      </c>
      <c r="C31">
        <v>3</v>
      </c>
      <c r="D31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31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32" spans="2:5" x14ac:dyDescent="0.15">
      <c r="B32">
        <v>4</v>
      </c>
      <c r="C32">
        <v>4</v>
      </c>
      <c r="D32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32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33" spans="2:5" x14ac:dyDescent="0.15">
      <c r="B33">
        <v>3</v>
      </c>
      <c r="C33">
        <v>5</v>
      </c>
      <c r="D33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33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34" spans="2:5" x14ac:dyDescent="0.15">
      <c r="B34">
        <v>5</v>
      </c>
      <c r="C34">
        <v>4</v>
      </c>
      <c r="D34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34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35" spans="2:5" x14ac:dyDescent="0.15">
      <c r="B35">
        <v>5</v>
      </c>
      <c r="C35">
        <v>5</v>
      </c>
      <c r="D35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35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36" spans="2:5" x14ac:dyDescent="0.15">
      <c r="B36">
        <v>5</v>
      </c>
      <c r="C36">
        <v>3</v>
      </c>
      <c r="D36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36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37" spans="2:5" x14ac:dyDescent="0.15">
      <c r="B37">
        <v>1</v>
      </c>
      <c r="C37">
        <v>5</v>
      </c>
      <c r="D37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37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38" spans="2:5" x14ac:dyDescent="0.15">
      <c r="B38">
        <v>4</v>
      </c>
      <c r="C38">
        <v>4</v>
      </c>
      <c r="D38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38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39" spans="2:5" x14ac:dyDescent="0.15">
      <c r="B39">
        <v>4</v>
      </c>
      <c r="C39">
        <v>4</v>
      </c>
      <c r="D39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39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40" spans="2:5" x14ac:dyDescent="0.15">
      <c r="B40">
        <v>4</v>
      </c>
      <c r="C40">
        <v>3</v>
      </c>
      <c r="D40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40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41" spans="2:5" x14ac:dyDescent="0.15">
      <c r="B41">
        <v>5</v>
      </c>
      <c r="C41">
        <v>5</v>
      </c>
      <c r="D41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41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42" spans="2:5" x14ac:dyDescent="0.15">
      <c r="B42">
        <v>4</v>
      </c>
      <c r="C42">
        <v>3</v>
      </c>
      <c r="D42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42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43" spans="2:5" x14ac:dyDescent="0.15">
      <c r="B43">
        <v>1</v>
      </c>
      <c r="C43">
        <v>2</v>
      </c>
      <c r="D43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43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44" spans="2:5" x14ac:dyDescent="0.15">
      <c r="B44">
        <v>5</v>
      </c>
      <c r="C44">
        <v>4</v>
      </c>
      <c r="D44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44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45" spans="2:5" x14ac:dyDescent="0.15">
      <c r="B45">
        <v>2</v>
      </c>
      <c r="C45">
        <v>3</v>
      </c>
      <c r="D45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27.5</v>
      </c>
      <c r="E45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46" spans="2:5" x14ac:dyDescent="0.15">
      <c r="B46">
        <v>5</v>
      </c>
      <c r="C46">
        <v>5</v>
      </c>
      <c r="D46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46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47" spans="2:5" x14ac:dyDescent="0.15">
      <c r="B47">
        <v>5</v>
      </c>
      <c r="C47">
        <v>3</v>
      </c>
      <c r="D47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47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48" spans="2:5" x14ac:dyDescent="0.15">
      <c r="B48">
        <v>3</v>
      </c>
      <c r="C48">
        <v>1</v>
      </c>
      <c r="D48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48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5.5</v>
      </c>
    </row>
    <row r="49" spans="2:5" x14ac:dyDescent="0.15">
      <c r="B49">
        <v>5</v>
      </c>
      <c r="C49">
        <v>2</v>
      </c>
      <c r="D49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49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50" spans="2:5" x14ac:dyDescent="0.15">
      <c r="B50">
        <v>2</v>
      </c>
      <c r="C50">
        <v>4</v>
      </c>
      <c r="D50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27.5</v>
      </c>
      <c r="E50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51" spans="2:5" x14ac:dyDescent="0.15">
      <c r="B51">
        <v>4</v>
      </c>
      <c r="C51">
        <v>3</v>
      </c>
      <c r="D51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51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52" spans="2:5" x14ac:dyDescent="0.15">
      <c r="B52">
        <v>3</v>
      </c>
      <c r="C52">
        <v>4</v>
      </c>
      <c r="D52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52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53" spans="2:5" x14ac:dyDescent="0.15">
      <c r="B53">
        <v>3</v>
      </c>
      <c r="C53">
        <v>4</v>
      </c>
      <c r="D53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53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54" spans="2:5" x14ac:dyDescent="0.15">
      <c r="B54">
        <v>4</v>
      </c>
      <c r="C54">
        <v>3</v>
      </c>
      <c r="D54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54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55" spans="2:5" x14ac:dyDescent="0.15">
      <c r="B55">
        <v>2</v>
      </c>
      <c r="C55">
        <v>3</v>
      </c>
      <c r="D55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27.5</v>
      </c>
      <c r="E55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56" spans="2:5" x14ac:dyDescent="0.15">
      <c r="B56">
        <v>2</v>
      </c>
      <c r="C56">
        <v>2</v>
      </c>
      <c r="D56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27.5</v>
      </c>
      <c r="E56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57" spans="2:5" x14ac:dyDescent="0.15">
      <c r="B57">
        <v>3</v>
      </c>
      <c r="C57">
        <v>2</v>
      </c>
      <c r="D57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57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58" spans="2:5" x14ac:dyDescent="0.15">
      <c r="B58">
        <v>1</v>
      </c>
      <c r="C58">
        <v>5</v>
      </c>
      <c r="D58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58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59" spans="2:5" x14ac:dyDescent="0.15">
      <c r="B59">
        <v>5</v>
      </c>
      <c r="C59">
        <v>3</v>
      </c>
      <c r="D59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59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60" spans="2:5" x14ac:dyDescent="0.15">
      <c r="B60">
        <v>5</v>
      </c>
      <c r="C60">
        <v>2</v>
      </c>
      <c r="D60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60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61" spans="2:5" x14ac:dyDescent="0.15">
      <c r="B61">
        <v>4</v>
      </c>
      <c r="C61">
        <v>4</v>
      </c>
      <c r="D61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61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62" spans="2:5" x14ac:dyDescent="0.15">
      <c r="B62">
        <v>5</v>
      </c>
      <c r="C62">
        <v>3</v>
      </c>
      <c r="D62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62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63" spans="2:5" x14ac:dyDescent="0.15">
      <c r="B63">
        <v>4</v>
      </c>
      <c r="C63">
        <v>2</v>
      </c>
      <c r="D63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63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64" spans="2:5" x14ac:dyDescent="0.15">
      <c r="B64">
        <v>5</v>
      </c>
      <c r="C64">
        <v>5</v>
      </c>
      <c r="D64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64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65" spans="2:5" x14ac:dyDescent="0.15">
      <c r="B65">
        <v>1</v>
      </c>
      <c r="C65">
        <v>5</v>
      </c>
      <c r="D65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65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66" spans="2:5" x14ac:dyDescent="0.15">
      <c r="B66">
        <v>4</v>
      </c>
      <c r="C66">
        <v>3</v>
      </c>
      <c r="D66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66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67" spans="2:5" x14ac:dyDescent="0.15">
      <c r="B67">
        <v>5</v>
      </c>
      <c r="C67">
        <v>5</v>
      </c>
      <c r="D67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67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68" spans="2:5" x14ac:dyDescent="0.15">
      <c r="B68">
        <v>5</v>
      </c>
      <c r="C68">
        <v>5</v>
      </c>
      <c r="D68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68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69" spans="2:5" x14ac:dyDescent="0.15">
      <c r="B69">
        <v>5</v>
      </c>
      <c r="C69">
        <v>4</v>
      </c>
      <c r="D69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69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70" spans="2:5" x14ac:dyDescent="0.15">
      <c r="B70">
        <v>5</v>
      </c>
      <c r="C70">
        <v>4</v>
      </c>
      <c r="D70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70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71" spans="2:5" x14ac:dyDescent="0.15">
      <c r="B71">
        <v>4</v>
      </c>
      <c r="C71">
        <v>4</v>
      </c>
      <c r="D71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71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72" spans="2:5" x14ac:dyDescent="0.15">
      <c r="B72">
        <v>4</v>
      </c>
      <c r="C72">
        <v>5</v>
      </c>
      <c r="D72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72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73" spans="2:5" x14ac:dyDescent="0.15">
      <c r="B73">
        <v>3</v>
      </c>
      <c r="C73">
        <v>4</v>
      </c>
      <c r="D73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73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74" spans="2:5" x14ac:dyDescent="0.15">
      <c r="B74">
        <v>3</v>
      </c>
      <c r="C74">
        <v>5</v>
      </c>
      <c r="D74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74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75" spans="2:5" x14ac:dyDescent="0.15">
      <c r="B75">
        <v>4</v>
      </c>
      <c r="C75">
        <v>4</v>
      </c>
      <c r="D75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75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76" spans="2:5" x14ac:dyDescent="0.15">
      <c r="B76">
        <v>3</v>
      </c>
      <c r="C76">
        <v>4</v>
      </c>
      <c r="D76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76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77" spans="2:5" x14ac:dyDescent="0.15">
      <c r="B77">
        <v>5</v>
      </c>
      <c r="C77">
        <v>5</v>
      </c>
      <c r="D77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77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78" spans="2:5" x14ac:dyDescent="0.15">
      <c r="B78">
        <v>2</v>
      </c>
      <c r="C78">
        <v>5</v>
      </c>
      <c r="D78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27.5</v>
      </c>
      <c r="E78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79" spans="2:5" x14ac:dyDescent="0.15">
      <c r="B79">
        <v>5</v>
      </c>
      <c r="C79">
        <v>5</v>
      </c>
      <c r="D79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79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80" spans="2:5" x14ac:dyDescent="0.15">
      <c r="B80">
        <v>1</v>
      </c>
      <c r="C80">
        <v>2</v>
      </c>
      <c r="D80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80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81" spans="2:5" x14ac:dyDescent="0.15">
      <c r="B81">
        <v>5</v>
      </c>
      <c r="C81">
        <v>2</v>
      </c>
      <c r="D81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81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82" spans="2:5" x14ac:dyDescent="0.15">
      <c r="B82">
        <v>4</v>
      </c>
      <c r="C82">
        <v>4</v>
      </c>
      <c r="D82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82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83" spans="2:5" x14ac:dyDescent="0.15">
      <c r="B83">
        <v>5</v>
      </c>
      <c r="C83">
        <v>4</v>
      </c>
      <c r="D83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83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84" spans="2:5" x14ac:dyDescent="0.15">
      <c r="B84">
        <v>4</v>
      </c>
      <c r="C84">
        <v>2</v>
      </c>
      <c r="D84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84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85" spans="2:5" x14ac:dyDescent="0.15">
      <c r="B85">
        <v>4</v>
      </c>
      <c r="C85">
        <v>3</v>
      </c>
      <c r="D85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85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86" spans="2:5" x14ac:dyDescent="0.15">
      <c r="B86">
        <v>5</v>
      </c>
      <c r="C86">
        <v>5</v>
      </c>
      <c r="D86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86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87" spans="2:5" x14ac:dyDescent="0.15">
      <c r="B87">
        <v>3</v>
      </c>
      <c r="C87">
        <v>4</v>
      </c>
      <c r="D87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87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88" spans="2:5" x14ac:dyDescent="0.15">
      <c r="B88">
        <v>2</v>
      </c>
      <c r="C88">
        <v>4</v>
      </c>
      <c r="D88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27.5</v>
      </c>
      <c r="E88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89" spans="2:5" x14ac:dyDescent="0.15">
      <c r="B89">
        <v>5</v>
      </c>
      <c r="C89">
        <v>5</v>
      </c>
      <c r="D89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89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90" spans="2:5" x14ac:dyDescent="0.15">
      <c r="B90">
        <v>1</v>
      </c>
      <c r="C90">
        <v>3</v>
      </c>
      <c r="D90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90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91" spans="2:5" x14ac:dyDescent="0.15">
      <c r="B91">
        <v>4</v>
      </c>
      <c r="C91">
        <v>3</v>
      </c>
      <c r="D91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91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92" spans="2:5" x14ac:dyDescent="0.15">
      <c r="B92">
        <v>3</v>
      </c>
      <c r="C92">
        <v>3</v>
      </c>
      <c r="D92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92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93" spans="2:5" x14ac:dyDescent="0.15">
      <c r="B93">
        <v>1</v>
      </c>
      <c r="C93">
        <v>2</v>
      </c>
      <c r="D93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93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94" spans="2:5" x14ac:dyDescent="0.15">
      <c r="B94">
        <v>1</v>
      </c>
      <c r="C94">
        <v>1</v>
      </c>
      <c r="D94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94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5.5</v>
      </c>
    </row>
    <row r="95" spans="2:5" x14ac:dyDescent="0.15">
      <c r="B95">
        <v>5</v>
      </c>
      <c r="C95">
        <v>3</v>
      </c>
      <c r="D95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95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96" spans="2:5" x14ac:dyDescent="0.15">
      <c r="B96">
        <v>1</v>
      </c>
      <c r="C96">
        <v>1</v>
      </c>
      <c r="D96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96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5.5</v>
      </c>
    </row>
    <row r="97" spans="2:5" x14ac:dyDescent="0.15">
      <c r="B97">
        <v>4</v>
      </c>
      <c r="C97">
        <v>4</v>
      </c>
      <c r="D97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97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98" spans="2:5" x14ac:dyDescent="0.15">
      <c r="B98">
        <v>4</v>
      </c>
      <c r="C98">
        <v>1</v>
      </c>
      <c r="D98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98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5.5</v>
      </c>
    </row>
    <row r="99" spans="2:5" x14ac:dyDescent="0.15">
      <c r="B99">
        <v>4</v>
      </c>
      <c r="C99">
        <v>5</v>
      </c>
      <c r="D99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99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00" spans="2:5" x14ac:dyDescent="0.15">
      <c r="B100">
        <v>5</v>
      </c>
      <c r="C100">
        <v>5</v>
      </c>
      <c r="D100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00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01" spans="2:5" x14ac:dyDescent="0.15">
      <c r="B101">
        <v>5</v>
      </c>
      <c r="C101">
        <v>4</v>
      </c>
      <c r="D101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01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02" spans="2:5" x14ac:dyDescent="0.15">
      <c r="B102">
        <v>5</v>
      </c>
      <c r="C102">
        <v>5</v>
      </c>
      <c r="D102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02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03" spans="2:5" x14ac:dyDescent="0.15">
      <c r="B103">
        <v>5</v>
      </c>
      <c r="C103">
        <v>4</v>
      </c>
      <c r="D103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03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04" spans="2:5" x14ac:dyDescent="0.15">
      <c r="B104">
        <v>5</v>
      </c>
      <c r="C104">
        <v>5</v>
      </c>
      <c r="D104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04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05" spans="2:5" x14ac:dyDescent="0.15">
      <c r="B105">
        <v>3</v>
      </c>
      <c r="C105">
        <v>4</v>
      </c>
      <c r="D105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105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06" spans="2:5" x14ac:dyDescent="0.15">
      <c r="B106">
        <v>4</v>
      </c>
      <c r="C106">
        <v>3</v>
      </c>
      <c r="D106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106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107" spans="2:5" x14ac:dyDescent="0.15">
      <c r="B107">
        <v>2</v>
      </c>
      <c r="C107">
        <v>3</v>
      </c>
      <c r="D107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27.5</v>
      </c>
      <c r="E107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108" spans="2:5" x14ac:dyDescent="0.15">
      <c r="B108">
        <v>3</v>
      </c>
      <c r="C108">
        <v>4</v>
      </c>
      <c r="D108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108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09" spans="2:5" x14ac:dyDescent="0.15">
      <c r="B109">
        <v>2</v>
      </c>
      <c r="C109">
        <v>2</v>
      </c>
      <c r="D109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27.5</v>
      </c>
      <c r="E109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110" spans="2:5" x14ac:dyDescent="0.15">
      <c r="B110">
        <v>1</v>
      </c>
      <c r="C110">
        <v>5</v>
      </c>
      <c r="D110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110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11" spans="2:5" x14ac:dyDescent="0.15">
      <c r="B111">
        <v>5</v>
      </c>
      <c r="C111">
        <v>5</v>
      </c>
      <c r="D111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11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12" spans="2:5" x14ac:dyDescent="0.15">
      <c r="B112">
        <v>5</v>
      </c>
      <c r="C112">
        <v>5</v>
      </c>
      <c r="D112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12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13" spans="2:5" x14ac:dyDescent="0.15">
      <c r="B113">
        <v>1</v>
      </c>
      <c r="C113">
        <v>3</v>
      </c>
      <c r="D113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113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114" spans="2:5" x14ac:dyDescent="0.15">
      <c r="B114">
        <v>4</v>
      </c>
      <c r="C114">
        <v>1</v>
      </c>
      <c r="D114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114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5.5</v>
      </c>
    </row>
    <row r="115" spans="2:5" x14ac:dyDescent="0.15">
      <c r="B115">
        <v>4</v>
      </c>
      <c r="C115">
        <v>4</v>
      </c>
      <c r="D115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115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16" spans="2:5" x14ac:dyDescent="0.15">
      <c r="B116">
        <v>4</v>
      </c>
      <c r="C116">
        <v>3</v>
      </c>
      <c r="D116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116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117" spans="2:5" x14ac:dyDescent="0.15">
      <c r="B117">
        <v>4</v>
      </c>
      <c r="C117">
        <v>3</v>
      </c>
      <c r="D117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117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118" spans="2:5" x14ac:dyDescent="0.15">
      <c r="B118">
        <v>3</v>
      </c>
      <c r="C118">
        <v>3</v>
      </c>
      <c r="D118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118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119" spans="2:5" x14ac:dyDescent="0.15">
      <c r="B119">
        <v>5</v>
      </c>
      <c r="C119">
        <v>5</v>
      </c>
      <c r="D119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19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20" spans="2:5" x14ac:dyDescent="0.15">
      <c r="B120">
        <v>1</v>
      </c>
      <c r="C120">
        <v>4</v>
      </c>
      <c r="D120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120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21" spans="2:5" x14ac:dyDescent="0.15">
      <c r="B121">
        <v>5</v>
      </c>
      <c r="C121">
        <v>3</v>
      </c>
      <c r="D121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21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122" spans="2:5" x14ac:dyDescent="0.15">
      <c r="B122">
        <v>2</v>
      </c>
      <c r="C122">
        <v>2</v>
      </c>
      <c r="D122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27.5</v>
      </c>
      <c r="E122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123" spans="2:5" x14ac:dyDescent="0.15">
      <c r="B123">
        <v>5</v>
      </c>
      <c r="C123">
        <v>4</v>
      </c>
      <c r="D123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23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24" spans="2:5" x14ac:dyDescent="0.15">
      <c r="B124">
        <v>5</v>
      </c>
      <c r="C124">
        <v>4</v>
      </c>
      <c r="D124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24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25" spans="2:5" x14ac:dyDescent="0.15">
      <c r="B125">
        <v>4</v>
      </c>
      <c r="C125">
        <v>5</v>
      </c>
      <c r="D125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125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26" spans="2:5" x14ac:dyDescent="0.15">
      <c r="B126">
        <v>3</v>
      </c>
      <c r="C126">
        <v>5</v>
      </c>
      <c r="D126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126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27" spans="2:5" x14ac:dyDescent="0.15">
      <c r="B127">
        <v>3</v>
      </c>
      <c r="C127">
        <v>3</v>
      </c>
      <c r="D127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127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128" spans="2:5" x14ac:dyDescent="0.15">
      <c r="B128">
        <v>5</v>
      </c>
      <c r="C128">
        <v>5</v>
      </c>
      <c r="D128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28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29" spans="2:5" x14ac:dyDescent="0.15">
      <c r="B129">
        <v>5</v>
      </c>
      <c r="C129">
        <v>5</v>
      </c>
      <c r="D129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29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30" spans="2:5" x14ac:dyDescent="0.15">
      <c r="B130">
        <v>4</v>
      </c>
      <c r="C130">
        <v>5</v>
      </c>
      <c r="D130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130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31" spans="2:5" x14ac:dyDescent="0.15">
      <c r="B131">
        <v>1</v>
      </c>
      <c r="C131">
        <v>4</v>
      </c>
      <c r="D131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131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32" spans="2:5" x14ac:dyDescent="0.15">
      <c r="B132">
        <v>4</v>
      </c>
      <c r="C132">
        <v>4</v>
      </c>
      <c r="D132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132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33" spans="2:5" x14ac:dyDescent="0.15">
      <c r="B133">
        <v>3</v>
      </c>
      <c r="C133">
        <v>2</v>
      </c>
      <c r="D133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133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134" spans="2:5" x14ac:dyDescent="0.15">
      <c r="B134">
        <v>3</v>
      </c>
      <c r="C134">
        <v>2</v>
      </c>
      <c r="D134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134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135" spans="2:5" x14ac:dyDescent="0.15">
      <c r="B135">
        <v>2</v>
      </c>
      <c r="C135">
        <v>2</v>
      </c>
      <c r="D135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27.5</v>
      </c>
      <c r="E135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19</v>
      </c>
    </row>
    <row r="136" spans="2:5" x14ac:dyDescent="0.15">
      <c r="B136">
        <v>1</v>
      </c>
      <c r="C136">
        <v>5</v>
      </c>
      <c r="D136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136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37" spans="2:5" x14ac:dyDescent="0.15">
      <c r="B137">
        <v>3</v>
      </c>
      <c r="C137">
        <v>3</v>
      </c>
      <c r="D137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137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138" spans="2:5" x14ac:dyDescent="0.15">
      <c r="B138">
        <v>5</v>
      </c>
      <c r="C138">
        <v>5</v>
      </c>
      <c r="D138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38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39" spans="2:5" x14ac:dyDescent="0.15">
      <c r="B139">
        <v>5</v>
      </c>
      <c r="C139">
        <v>5</v>
      </c>
      <c r="D139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39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40" spans="2:5" x14ac:dyDescent="0.15">
      <c r="B140">
        <v>1</v>
      </c>
      <c r="C140">
        <v>3</v>
      </c>
      <c r="D140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140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141" spans="2:5" x14ac:dyDescent="0.15">
      <c r="B141">
        <v>1</v>
      </c>
      <c r="C141">
        <v>1</v>
      </c>
      <c r="D141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10.5</v>
      </c>
      <c r="E141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5.5</v>
      </c>
    </row>
    <row r="142" spans="2:5" x14ac:dyDescent="0.15">
      <c r="B142">
        <v>5</v>
      </c>
      <c r="C142">
        <v>4</v>
      </c>
      <c r="D142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42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43" spans="2:5" x14ac:dyDescent="0.15">
      <c r="B143">
        <v>4</v>
      </c>
      <c r="C143">
        <v>5</v>
      </c>
      <c r="D143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143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44" spans="2:5" x14ac:dyDescent="0.15">
      <c r="B144">
        <v>3</v>
      </c>
      <c r="C144">
        <v>3</v>
      </c>
      <c r="D144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144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145" spans="2:5" x14ac:dyDescent="0.15">
      <c r="B145">
        <v>2</v>
      </c>
      <c r="C145">
        <v>3</v>
      </c>
      <c r="D145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27.5</v>
      </c>
      <c r="E145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146" spans="2:5" x14ac:dyDescent="0.15">
      <c r="B146">
        <v>5</v>
      </c>
      <c r="C146">
        <v>4</v>
      </c>
      <c r="D146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46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47" spans="2:5" x14ac:dyDescent="0.15">
      <c r="B147">
        <v>4</v>
      </c>
      <c r="C147">
        <v>5</v>
      </c>
      <c r="D147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147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48" spans="2:5" x14ac:dyDescent="0.15">
      <c r="B148">
        <v>3</v>
      </c>
      <c r="C148">
        <v>1</v>
      </c>
      <c r="D148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148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5.5</v>
      </c>
    </row>
    <row r="149" spans="2:5" x14ac:dyDescent="0.15">
      <c r="B149">
        <v>4</v>
      </c>
      <c r="C149">
        <v>3</v>
      </c>
      <c r="D149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149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150" spans="2:5" x14ac:dyDescent="0.15">
      <c r="B150">
        <v>4</v>
      </c>
      <c r="C150">
        <v>4</v>
      </c>
      <c r="D150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150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51" spans="2:5" x14ac:dyDescent="0.15">
      <c r="B151">
        <v>4</v>
      </c>
      <c r="C151">
        <v>4</v>
      </c>
      <c r="D151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80.5</v>
      </c>
      <c r="E151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52" spans="2:5" x14ac:dyDescent="0.15">
      <c r="B152">
        <v>5</v>
      </c>
      <c r="C152">
        <v>4</v>
      </c>
      <c r="D152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52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87</v>
      </c>
    </row>
    <row r="153" spans="2:5" x14ac:dyDescent="0.15">
      <c r="B153">
        <v>5</v>
      </c>
      <c r="C153">
        <v>5</v>
      </c>
      <c r="D153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53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132</v>
      </c>
    </row>
    <row r="154" spans="2:5" x14ac:dyDescent="0.15">
      <c r="B154">
        <v>5</v>
      </c>
      <c r="C154">
        <v>3</v>
      </c>
      <c r="D154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127</v>
      </c>
      <c r="E154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  <row r="155" spans="2:5" x14ac:dyDescent="0.15">
      <c r="B155">
        <v>3</v>
      </c>
      <c r="C155">
        <v>3</v>
      </c>
      <c r="D155">
        <f>_xlfn.RANK.AVG(טבלה5[[#This Row],[13. תקופת הקורונה גרמה לי להזמין יותר משלוחים ממסעדות באמצעות אפליקציות מלפני הקורונה]],טבלה5[13. תקופת הקורונה גרמה לי להזמין יותר משלוחים ממסעדות באמצעות אפליקציות מלפני הקורונה],1)</f>
        <v>48</v>
      </c>
      <c r="E155">
        <f>_xlfn.RANK.AVG(טבלה5[[#This Row],[16. אני אמשיך להשתמש באפליקציות הזמנת מזון ממסעדות גם אחרי תקופת הקורונה]],טבלה5[16. אני אמשיך להשתמש באפליקציות הזמנת מזון ממסעדות גם אחרי תקופת הקורונה],1)</f>
        <v>46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8D16-DB1F-421F-AA0F-AF7FFFA57AC0}">
  <dimension ref="A1:N155"/>
  <sheetViews>
    <sheetView rightToLeft="1" topLeftCell="A14" workbookViewId="0">
      <selection activeCell="B1" sqref="B1"/>
    </sheetView>
  </sheetViews>
  <sheetFormatPr defaultRowHeight="12.75" x14ac:dyDescent="0.15"/>
  <cols>
    <col min="1" max="1" width="24.40625" customWidth="1"/>
    <col min="2" max="2" width="14.5625" customWidth="1"/>
    <col min="8" max="8" width="30.87890625" bestFit="1" customWidth="1"/>
    <col min="9" max="9" width="13.6171875" bestFit="1" customWidth="1"/>
    <col min="10" max="10" width="12.80859375" bestFit="1" customWidth="1"/>
    <col min="11" max="12" width="15.37109375" bestFit="1" customWidth="1"/>
    <col min="13" max="13" width="11.59375" bestFit="1" customWidth="1"/>
    <col min="14" max="14" width="8.359375" bestFit="1" customWidth="1"/>
    <col min="15" max="15" width="30.87890625" bestFit="1" customWidth="1"/>
    <col min="16" max="16" width="27.5078125" bestFit="1" customWidth="1"/>
    <col min="17" max="17" width="30.87890625" bestFit="1" customWidth="1"/>
    <col min="18" max="18" width="27.5078125" bestFit="1" customWidth="1"/>
    <col min="19" max="19" width="37.08203125" bestFit="1" customWidth="1"/>
    <col min="20" max="20" width="33.98046875" bestFit="1" customWidth="1"/>
  </cols>
  <sheetData>
    <row r="1" spans="1:14" x14ac:dyDescent="0.15">
      <c r="A1" s="21" t="s">
        <v>91</v>
      </c>
      <c r="B1" s="21" t="s">
        <v>92</v>
      </c>
    </row>
    <row r="2" spans="1:14" x14ac:dyDescent="0.15">
      <c r="A2" t="s">
        <v>9</v>
      </c>
      <c r="B2" t="s">
        <v>9</v>
      </c>
    </row>
    <row r="3" spans="1:14" x14ac:dyDescent="0.15">
      <c r="A3" t="s">
        <v>14</v>
      </c>
      <c r="B3" t="s">
        <v>9</v>
      </c>
      <c r="H3" s="15" t="s">
        <v>70</v>
      </c>
      <c r="I3" s="15" t="s">
        <v>57</v>
      </c>
    </row>
    <row r="4" spans="1:14" x14ac:dyDescent="0.15">
      <c r="A4" s="21" t="s">
        <v>21</v>
      </c>
      <c r="B4" t="s">
        <v>14</v>
      </c>
      <c r="H4" s="15" t="s">
        <v>55</v>
      </c>
      <c r="I4" t="s">
        <v>21</v>
      </c>
      <c r="J4" t="s">
        <v>20</v>
      </c>
      <c r="K4" t="s">
        <v>9</v>
      </c>
      <c r="L4" t="s">
        <v>31</v>
      </c>
      <c r="M4" t="s">
        <v>14</v>
      </c>
      <c r="N4" t="s">
        <v>56</v>
      </c>
    </row>
    <row r="5" spans="1:14" x14ac:dyDescent="0.15">
      <c r="A5" t="s">
        <v>21</v>
      </c>
      <c r="B5" t="s">
        <v>21</v>
      </c>
      <c r="H5" s="16" t="s">
        <v>21</v>
      </c>
      <c r="I5" s="17">
        <v>10</v>
      </c>
      <c r="J5" s="17">
        <v>1</v>
      </c>
      <c r="K5" s="17">
        <v>2</v>
      </c>
      <c r="L5" s="17"/>
      <c r="M5" s="17">
        <v>1</v>
      </c>
      <c r="N5" s="17">
        <v>14</v>
      </c>
    </row>
    <row r="6" spans="1:14" x14ac:dyDescent="0.15">
      <c r="A6" t="s">
        <v>20</v>
      </c>
      <c r="B6" t="s">
        <v>21</v>
      </c>
      <c r="H6" s="16" t="s">
        <v>20</v>
      </c>
      <c r="I6" s="17">
        <v>7</v>
      </c>
      <c r="J6" s="17">
        <v>10</v>
      </c>
      <c r="K6" s="17">
        <v>24</v>
      </c>
      <c r="L6" s="17"/>
      <c r="M6" s="17">
        <v>2</v>
      </c>
      <c r="N6" s="17">
        <v>43</v>
      </c>
    </row>
    <row r="7" spans="1:14" x14ac:dyDescent="0.15">
      <c r="A7" t="s">
        <v>20</v>
      </c>
      <c r="B7" t="s">
        <v>14</v>
      </c>
      <c r="H7" s="16" t="s">
        <v>9</v>
      </c>
      <c r="I7" s="17">
        <v>2</v>
      </c>
      <c r="J7" s="17">
        <v>9</v>
      </c>
      <c r="K7" s="17">
        <v>12</v>
      </c>
      <c r="L7" s="17"/>
      <c r="M7" s="17">
        <v>3</v>
      </c>
      <c r="N7" s="17">
        <v>26</v>
      </c>
    </row>
    <row r="8" spans="1:14" x14ac:dyDescent="0.15">
      <c r="A8" t="s">
        <v>20</v>
      </c>
      <c r="B8" t="s">
        <v>9</v>
      </c>
      <c r="H8" s="16" t="s">
        <v>31</v>
      </c>
      <c r="I8" s="17"/>
      <c r="J8" s="17">
        <v>1</v>
      </c>
      <c r="K8" s="17"/>
      <c r="L8" s="17">
        <v>2</v>
      </c>
      <c r="M8" s="17">
        <v>4</v>
      </c>
      <c r="N8" s="17">
        <v>7</v>
      </c>
    </row>
    <row r="9" spans="1:14" x14ac:dyDescent="0.15">
      <c r="A9" t="s">
        <v>21</v>
      </c>
      <c r="B9" t="s">
        <v>21</v>
      </c>
      <c r="H9" s="16" t="s">
        <v>14</v>
      </c>
      <c r="I9" s="17">
        <v>3</v>
      </c>
      <c r="J9" s="17">
        <v>24</v>
      </c>
      <c r="K9" s="17">
        <v>18</v>
      </c>
      <c r="L9" s="17">
        <v>2</v>
      </c>
      <c r="M9" s="17">
        <v>16</v>
      </c>
      <c r="N9" s="17">
        <v>63</v>
      </c>
    </row>
    <row r="10" spans="1:14" x14ac:dyDescent="0.15">
      <c r="A10" t="s">
        <v>20</v>
      </c>
      <c r="B10" t="s">
        <v>14</v>
      </c>
      <c r="H10" s="16" t="s">
        <v>47</v>
      </c>
      <c r="I10" s="17"/>
      <c r="J10" s="17"/>
      <c r="K10" s="17"/>
      <c r="L10" s="17"/>
      <c r="M10" s="17">
        <v>1</v>
      </c>
      <c r="N10" s="17">
        <v>1</v>
      </c>
    </row>
    <row r="11" spans="1:14" x14ac:dyDescent="0.15">
      <c r="A11" t="s">
        <v>9</v>
      </c>
      <c r="B11" t="s">
        <v>9</v>
      </c>
      <c r="H11" s="16" t="s">
        <v>56</v>
      </c>
      <c r="I11" s="17">
        <v>22</v>
      </c>
      <c r="J11" s="17">
        <v>45</v>
      </c>
      <c r="K11" s="17">
        <v>56</v>
      </c>
      <c r="L11" s="17">
        <v>4</v>
      </c>
      <c r="M11" s="17">
        <v>27</v>
      </c>
      <c r="N11" s="17">
        <v>154</v>
      </c>
    </row>
    <row r="12" spans="1:14" x14ac:dyDescent="0.15">
      <c r="A12" t="s">
        <v>20</v>
      </c>
      <c r="B12" t="s">
        <v>14</v>
      </c>
    </row>
    <row r="13" spans="1:14" x14ac:dyDescent="0.15">
      <c r="A13" t="s">
        <v>20</v>
      </c>
      <c r="B13" t="s">
        <v>14</v>
      </c>
    </row>
    <row r="14" spans="1:14" x14ac:dyDescent="0.15">
      <c r="A14" t="s">
        <v>20</v>
      </c>
      <c r="B14" t="s">
        <v>14</v>
      </c>
      <c r="H14" s="16" t="s">
        <v>71</v>
      </c>
    </row>
    <row r="15" spans="1:14" x14ac:dyDescent="0.15">
      <c r="A15" t="s">
        <v>9</v>
      </c>
      <c r="B15" t="s">
        <v>20</v>
      </c>
    </row>
    <row r="16" spans="1:14" x14ac:dyDescent="0.15">
      <c r="A16" t="s">
        <v>21</v>
      </c>
      <c r="B16" t="s">
        <v>21</v>
      </c>
      <c r="H16" t="s">
        <v>70</v>
      </c>
      <c r="I16" t="s">
        <v>57</v>
      </c>
    </row>
    <row r="17" spans="1:14" x14ac:dyDescent="0.15">
      <c r="A17" s="21" t="s">
        <v>21</v>
      </c>
      <c r="B17" t="s">
        <v>20</v>
      </c>
      <c r="H17" t="s">
        <v>55</v>
      </c>
      <c r="I17" t="s">
        <v>21</v>
      </c>
      <c r="J17" t="s">
        <v>20</v>
      </c>
      <c r="K17" t="s">
        <v>9</v>
      </c>
      <c r="L17" t="s">
        <v>31</v>
      </c>
      <c r="M17" t="s">
        <v>14</v>
      </c>
      <c r="N17" t="s">
        <v>56</v>
      </c>
    </row>
    <row r="18" spans="1:14" x14ac:dyDescent="0.15">
      <c r="A18" t="s">
        <v>14</v>
      </c>
      <c r="B18" t="s">
        <v>14</v>
      </c>
      <c r="H18" t="s">
        <v>21</v>
      </c>
      <c r="I18">
        <v>10</v>
      </c>
      <c r="J18">
        <v>1</v>
      </c>
      <c r="K18">
        <v>2</v>
      </c>
      <c r="M18">
        <v>1</v>
      </c>
      <c r="N18">
        <v>14</v>
      </c>
    </row>
    <row r="19" spans="1:14" x14ac:dyDescent="0.15">
      <c r="A19" t="s">
        <v>31</v>
      </c>
      <c r="B19" t="s">
        <v>14</v>
      </c>
      <c r="H19" t="s">
        <v>20</v>
      </c>
      <c r="I19">
        <v>7</v>
      </c>
      <c r="J19">
        <v>10</v>
      </c>
      <c r="K19">
        <v>24</v>
      </c>
      <c r="M19">
        <v>2</v>
      </c>
      <c r="N19">
        <v>43</v>
      </c>
    </row>
    <row r="20" spans="1:14" x14ac:dyDescent="0.15">
      <c r="A20" t="s">
        <v>9</v>
      </c>
      <c r="B20" t="s">
        <v>9</v>
      </c>
      <c r="H20" t="s">
        <v>9</v>
      </c>
      <c r="I20">
        <v>2</v>
      </c>
      <c r="J20">
        <v>9</v>
      </c>
      <c r="K20">
        <v>12</v>
      </c>
      <c r="M20">
        <v>3</v>
      </c>
      <c r="N20">
        <v>26</v>
      </c>
    </row>
    <row r="21" spans="1:14" x14ac:dyDescent="0.15">
      <c r="A21" t="s">
        <v>20</v>
      </c>
      <c r="B21" t="s">
        <v>9</v>
      </c>
      <c r="H21" t="s">
        <v>31</v>
      </c>
      <c r="J21">
        <v>1</v>
      </c>
      <c r="L21">
        <v>2</v>
      </c>
      <c r="M21">
        <v>4</v>
      </c>
      <c r="N21">
        <v>7</v>
      </c>
    </row>
    <row r="22" spans="1:14" x14ac:dyDescent="0.15">
      <c r="A22" t="s">
        <v>20</v>
      </c>
      <c r="B22" t="s">
        <v>9</v>
      </c>
      <c r="H22" t="s">
        <v>14</v>
      </c>
      <c r="I22">
        <v>3</v>
      </c>
      <c r="J22">
        <v>24</v>
      </c>
      <c r="K22">
        <v>18</v>
      </c>
      <c r="L22">
        <v>2</v>
      </c>
      <c r="M22">
        <v>16</v>
      </c>
      <c r="N22">
        <v>63</v>
      </c>
    </row>
    <row r="23" spans="1:14" x14ac:dyDescent="0.15">
      <c r="A23" t="s">
        <v>9</v>
      </c>
      <c r="B23" t="s">
        <v>14</v>
      </c>
      <c r="H23" t="s">
        <v>47</v>
      </c>
      <c r="M23">
        <v>1</v>
      </c>
      <c r="N23">
        <v>1</v>
      </c>
    </row>
    <row r="24" spans="1:14" x14ac:dyDescent="0.15">
      <c r="A24" t="s">
        <v>9</v>
      </c>
      <c r="B24" t="s">
        <v>9</v>
      </c>
      <c r="H24" s="21" t="s">
        <v>56</v>
      </c>
      <c r="I24">
        <v>22</v>
      </c>
      <c r="J24">
        <v>45</v>
      </c>
      <c r="K24">
        <v>56</v>
      </c>
      <c r="L24">
        <v>4</v>
      </c>
      <c r="M24">
        <v>27</v>
      </c>
      <c r="N24">
        <v>154</v>
      </c>
    </row>
    <row r="25" spans="1:14" x14ac:dyDescent="0.15">
      <c r="A25" t="s">
        <v>14</v>
      </c>
      <c r="B25" t="s">
        <v>21</v>
      </c>
    </row>
    <row r="26" spans="1:14" x14ac:dyDescent="0.15">
      <c r="A26" t="s">
        <v>14</v>
      </c>
      <c r="B26" s="21" t="s">
        <v>31</v>
      </c>
    </row>
    <row r="27" spans="1:14" x14ac:dyDescent="0.15">
      <c r="A27" t="s">
        <v>21</v>
      </c>
      <c r="B27" t="s">
        <v>21</v>
      </c>
    </row>
    <row r="28" spans="1:14" x14ac:dyDescent="0.15">
      <c r="A28" t="s">
        <v>20</v>
      </c>
      <c r="B28" t="s">
        <v>14</v>
      </c>
      <c r="H28" s="21" t="s">
        <v>72</v>
      </c>
    </row>
    <row r="29" spans="1:14" x14ac:dyDescent="0.15">
      <c r="A29" t="s">
        <v>21</v>
      </c>
      <c r="B29" t="s">
        <v>20</v>
      </c>
    </row>
    <row r="30" spans="1:14" x14ac:dyDescent="0.15">
      <c r="A30" t="s">
        <v>9</v>
      </c>
      <c r="B30" t="s">
        <v>14</v>
      </c>
      <c r="H30" s="21" t="s">
        <v>70</v>
      </c>
      <c r="I30" t="s">
        <v>57</v>
      </c>
    </row>
    <row r="31" spans="1:14" x14ac:dyDescent="0.15">
      <c r="A31" t="s">
        <v>20</v>
      </c>
      <c r="B31" t="s">
        <v>14</v>
      </c>
      <c r="H31" t="s">
        <v>55</v>
      </c>
      <c r="I31" t="s">
        <v>21</v>
      </c>
      <c r="J31" t="s">
        <v>20</v>
      </c>
      <c r="K31" t="s">
        <v>9</v>
      </c>
      <c r="L31" t="s">
        <v>31</v>
      </c>
      <c r="M31" t="s">
        <v>14</v>
      </c>
      <c r="N31" t="s">
        <v>56</v>
      </c>
    </row>
    <row r="32" spans="1:14" x14ac:dyDescent="0.15">
      <c r="A32" t="s">
        <v>20</v>
      </c>
      <c r="B32" t="s">
        <v>9</v>
      </c>
      <c r="H32" t="s">
        <v>21</v>
      </c>
      <c r="I32">
        <f>$N32*I$38/$N$38</f>
        <v>2</v>
      </c>
      <c r="J32" s="23">
        <f t="shared" ref="J32:M37" si="0">$N32*J$38/$N$38</f>
        <v>4.0909090909090908</v>
      </c>
      <c r="K32" s="23">
        <f t="shared" si="0"/>
        <v>5.0909090909090908</v>
      </c>
      <c r="L32" s="23">
        <f t="shared" si="0"/>
        <v>0.36363636363636365</v>
      </c>
      <c r="M32" s="23">
        <f t="shared" si="0"/>
        <v>2.4545454545454546</v>
      </c>
      <c r="N32">
        <v>14</v>
      </c>
    </row>
    <row r="33" spans="1:14" x14ac:dyDescent="0.15">
      <c r="A33" t="s">
        <v>31</v>
      </c>
      <c r="B33" t="s">
        <v>31</v>
      </c>
      <c r="H33" t="s">
        <v>20</v>
      </c>
      <c r="I33">
        <f>$N33*I$38/$N$38</f>
        <v>6.1428571428571432</v>
      </c>
      <c r="J33" s="23">
        <f t="shared" si="0"/>
        <v>12.564935064935066</v>
      </c>
      <c r="K33" s="23">
        <f t="shared" si="0"/>
        <v>15.636363636363637</v>
      </c>
      <c r="L33" s="23">
        <f t="shared" si="0"/>
        <v>1.1168831168831168</v>
      </c>
      <c r="M33" s="23">
        <f t="shared" si="0"/>
        <v>7.5389610389610393</v>
      </c>
      <c r="N33">
        <v>43</v>
      </c>
    </row>
    <row r="34" spans="1:14" x14ac:dyDescent="0.15">
      <c r="A34" t="s">
        <v>9</v>
      </c>
      <c r="B34" t="s">
        <v>20</v>
      </c>
      <c r="H34" t="s">
        <v>9</v>
      </c>
      <c r="I34">
        <f t="shared" ref="I34:I37" si="1">$N34*I$38/$N$38</f>
        <v>3.7142857142857144</v>
      </c>
      <c r="J34" s="23">
        <f t="shared" si="0"/>
        <v>7.5974025974025974</v>
      </c>
      <c r="K34" s="23">
        <f t="shared" si="0"/>
        <v>9.454545454545455</v>
      </c>
      <c r="L34" s="23">
        <f t="shared" si="0"/>
        <v>0.67532467532467533</v>
      </c>
      <c r="M34" s="23">
        <f t="shared" si="0"/>
        <v>4.5584415584415581</v>
      </c>
      <c r="N34">
        <v>26</v>
      </c>
    </row>
    <row r="35" spans="1:14" x14ac:dyDescent="0.15">
      <c r="A35" t="s">
        <v>14</v>
      </c>
      <c r="B35" t="s">
        <v>31</v>
      </c>
      <c r="H35" t="s">
        <v>31</v>
      </c>
      <c r="I35">
        <f t="shared" si="1"/>
        <v>1</v>
      </c>
      <c r="J35" s="23">
        <f t="shared" si="0"/>
        <v>2.0454545454545454</v>
      </c>
      <c r="K35" s="23">
        <f t="shared" si="0"/>
        <v>2.5454545454545454</v>
      </c>
      <c r="L35" s="23">
        <f t="shared" si="0"/>
        <v>0.18181818181818182</v>
      </c>
      <c r="M35" s="23">
        <f t="shared" si="0"/>
        <v>1.2272727272727273</v>
      </c>
      <c r="N35">
        <v>7</v>
      </c>
    </row>
    <row r="36" spans="1:14" x14ac:dyDescent="0.15">
      <c r="A36" t="s">
        <v>9</v>
      </c>
      <c r="B36" t="s">
        <v>14</v>
      </c>
      <c r="H36" t="s">
        <v>14</v>
      </c>
      <c r="I36">
        <f t="shared" si="1"/>
        <v>9</v>
      </c>
      <c r="J36" s="23">
        <f t="shared" si="0"/>
        <v>18.40909090909091</v>
      </c>
      <c r="K36" s="23">
        <f t="shared" si="0"/>
        <v>22.90909090909091</v>
      </c>
      <c r="L36" s="23">
        <f t="shared" si="0"/>
        <v>1.6363636363636365</v>
      </c>
      <c r="M36" s="23">
        <f t="shared" si="0"/>
        <v>11.045454545454545</v>
      </c>
      <c r="N36">
        <v>63</v>
      </c>
    </row>
    <row r="37" spans="1:14" x14ac:dyDescent="0.15">
      <c r="A37" t="s">
        <v>14</v>
      </c>
      <c r="B37" t="s">
        <v>9</v>
      </c>
      <c r="H37" t="s">
        <v>47</v>
      </c>
      <c r="I37">
        <f t="shared" si="1"/>
        <v>0.14285714285714285</v>
      </c>
      <c r="J37" s="23">
        <f t="shared" si="0"/>
        <v>0.29220779220779219</v>
      </c>
      <c r="K37" s="23">
        <f t="shared" si="0"/>
        <v>0.36363636363636365</v>
      </c>
      <c r="L37" s="23">
        <f t="shared" si="0"/>
        <v>2.5974025974025976E-2</v>
      </c>
      <c r="M37" s="23">
        <f t="shared" si="0"/>
        <v>0.17532467532467533</v>
      </c>
      <c r="N37">
        <v>1</v>
      </c>
    </row>
    <row r="38" spans="1:14" x14ac:dyDescent="0.15">
      <c r="A38" t="s">
        <v>20</v>
      </c>
      <c r="B38" t="s">
        <v>20</v>
      </c>
      <c r="H38" t="s">
        <v>56</v>
      </c>
      <c r="I38">
        <v>22</v>
      </c>
      <c r="J38">
        <v>45</v>
      </c>
      <c r="K38">
        <v>56</v>
      </c>
      <c r="L38">
        <v>4</v>
      </c>
      <c r="M38">
        <v>27</v>
      </c>
      <c r="N38">
        <v>154</v>
      </c>
    </row>
    <row r="39" spans="1:14" x14ac:dyDescent="0.15">
      <c r="A39" t="s">
        <v>9</v>
      </c>
      <c r="B39" t="s">
        <v>20</v>
      </c>
    </row>
    <row r="40" spans="1:14" x14ac:dyDescent="0.15">
      <c r="A40" t="s">
        <v>9</v>
      </c>
      <c r="B40" t="s">
        <v>14</v>
      </c>
    </row>
    <row r="41" spans="1:14" x14ac:dyDescent="0.15">
      <c r="A41" t="s">
        <v>9</v>
      </c>
      <c r="B41" t="s">
        <v>20</v>
      </c>
    </row>
    <row r="42" spans="1:14" x14ac:dyDescent="0.15">
      <c r="A42" t="s">
        <v>14</v>
      </c>
      <c r="B42" t="s">
        <v>14</v>
      </c>
      <c r="H42">
        <f>N38</f>
        <v>154</v>
      </c>
      <c r="I42" s="21" t="s">
        <v>67</v>
      </c>
    </row>
    <row r="43" spans="1:14" x14ac:dyDescent="0.15">
      <c r="A43" t="s">
        <v>9</v>
      </c>
      <c r="B43" t="s">
        <v>14</v>
      </c>
      <c r="H43" t="s">
        <v>63</v>
      </c>
      <c r="I43" s="21" t="s">
        <v>64</v>
      </c>
    </row>
    <row r="44" spans="1:14" x14ac:dyDescent="0.15">
      <c r="A44" t="s">
        <v>9</v>
      </c>
      <c r="B44" t="s">
        <v>20</v>
      </c>
      <c r="H44">
        <f>COUNTA(H32:H37)</f>
        <v>6</v>
      </c>
      <c r="I44" s="21" t="s">
        <v>73</v>
      </c>
    </row>
    <row r="45" spans="1:14" x14ac:dyDescent="0.15">
      <c r="A45" t="s">
        <v>20</v>
      </c>
      <c r="B45" t="s">
        <v>20</v>
      </c>
      <c r="H45">
        <f>COUNTA(I31:M31)</f>
        <v>5</v>
      </c>
      <c r="I45" s="21" t="s">
        <v>74</v>
      </c>
    </row>
    <row r="46" spans="1:14" x14ac:dyDescent="0.15">
      <c r="A46" t="s">
        <v>14</v>
      </c>
      <c r="B46" t="s">
        <v>20</v>
      </c>
      <c r="H46">
        <f>MIN(H44:H45)</f>
        <v>5</v>
      </c>
      <c r="I46" s="21" t="s">
        <v>75</v>
      </c>
    </row>
    <row r="47" spans="1:14" x14ac:dyDescent="0.15">
      <c r="A47" t="s">
        <v>9</v>
      </c>
      <c r="B47" t="s">
        <v>9</v>
      </c>
      <c r="H47">
        <f>(H45-1)*(H44-1)</f>
        <v>20</v>
      </c>
      <c r="I47" s="21" t="s">
        <v>68</v>
      </c>
    </row>
    <row r="48" spans="1:14" x14ac:dyDescent="0.15">
      <c r="A48" t="s">
        <v>20</v>
      </c>
      <c r="B48" t="s">
        <v>9</v>
      </c>
      <c r="H48">
        <f>_xlfn.CHISQ.INV.RT(H50,H47)</f>
        <v>86.441143601350305</v>
      </c>
      <c r="I48" s="21" t="s">
        <v>76</v>
      </c>
    </row>
    <row r="49" spans="1:9" x14ac:dyDescent="0.15">
      <c r="A49" t="s">
        <v>9</v>
      </c>
      <c r="B49" t="s">
        <v>14</v>
      </c>
      <c r="H49">
        <f>SQRT(H48/(H42*H46))</f>
        <v>0.33505406348274469</v>
      </c>
      <c r="I49" s="21" t="s">
        <v>77</v>
      </c>
    </row>
    <row r="50" spans="1:9" x14ac:dyDescent="0.15">
      <c r="A50" t="s">
        <v>14</v>
      </c>
      <c r="B50" t="s">
        <v>20</v>
      </c>
      <c r="H50" s="25">
        <f>_xlfn.CHISQ.TEST(I18:M23,I32:M37)</f>
        <v>3.0852631124391459E-10</v>
      </c>
      <c r="I50" s="21" t="s">
        <v>69</v>
      </c>
    </row>
    <row r="51" spans="1:9" x14ac:dyDescent="0.15">
      <c r="A51" t="s">
        <v>14</v>
      </c>
      <c r="B51" t="s">
        <v>14</v>
      </c>
    </row>
    <row r="52" spans="1:9" x14ac:dyDescent="0.15">
      <c r="A52" t="s">
        <v>14</v>
      </c>
      <c r="B52" t="s">
        <v>14</v>
      </c>
    </row>
    <row r="53" spans="1:9" x14ac:dyDescent="0.15">
      <c r="A53" t="s">
        <v>20</v>
      </c>
      <c r="B53" t="s">
        <v>14</v>
      </c>
    </row>
    <row r="54" spans="1:9" x14ac:dyDescent="0.15">
      <c r="A54" t="s">
        <v>9</v>
      </c>
      <c r="B54" t="s">
        <v>14</v>
      </c>
    </row>
    <row r="55" spans="1:9" x14ac:dyDescent="0.15">
      <c r="A55" t="s">
        <v>20</v>
      </c>
      <c r="B55" t="s">
        <v>9</v>
      </c>
    </row>
    <row r="56" spans="1:9" x14ac:dyDescent="0.15">
      <c r="A56" t="s">
        <v>9</v>
      </c>
      <c r="B56" t="s">
        <v>9</v>
      </c>
    </row>
    <row r="57" spans="1:9" x14ac:dyDescent="0.15">
      <c r="A57" t="s">
        <v>9</v>
      </c>
      <c r="B57" t="s">
        <v>20</v>
      </c>
    </row>
    <row r="58" spans="1:9" x14ac:dyDescent="0.15">
      <c r="A58" t="s">
        <v>20</v>
      </c>
      <c r="B58" t="s">
        <v>20</v>
      </c>
    </row>
    <row r="59" spans="1:9" x14ac:dyDescent="0.15">
      <c r="A59" t="s">
        <v>20</v>
      </c>
      <c r="B59" t="s">
        <v>20</v>
      </c>
    </row>
    <row r="60" spans="1:9" x14ac:dyDescent="0.15">
      <c r="A60" t="s">
        <v>9</v>
      </c>
      <c r="B60" t="s">
        <v>14</v>
      </c>
    </row>
    <row r="61" spans="1:9" x14ac:dyDescent="0.15">
      <c r="A61" t="s">
        <v>21</v>
      </c>
      <c r="B61" t="s">
        <v>9</v>
      </c>
    </row>
    <row r="62" spans="1:9" x14ac:dyDescent="0.15">
      <c r="A62" t="s">
        <v>20</v>
      </c>
      <c r="B62" t="s">
        <v>14</v>
      </c>
    </row>
    <row r="63" spans="1:9" x14ac:dyDescent="0.15">
      <c r="A63" t="s">
        <v>14</v>
      </c>
      <c r="B63" t="s">
        <v>14</v>
      </c>
    </row>
    <row r="64" spans="1:9" x14ac:dyDescent="0.15">
      <c r="A64" t="s">
        <v>20</v>
      </c>
      <c r="B64" t="s">
        <v>14</v>
      </c>
    </row>
    <row r="65" spans="1:2" x14ac:dyDescent="0.15">
      <c r="A65" t="s">
        <v>9</v>
      </c>
      <c r="B65" t="s">
        <v>20</v>
      </c>
    </row>
    <row r="66" spans="1:2" x14ac:dyDescent="0.15">
      <c r="A66" s="21" t="s">
        <v>14</v>
      </c>
      <c r="B66" t="s">
        <v>14</v>
      </c>
    </row>
    <row r="67" spans="1:2" x14ac:dyDescent="0.15">
      <c r="A67" t="s">
        <v>9</v>
      </c>
      <c r="B67" t="s">
        <v>9</v>
      </c>
    </row>
    <row r="68" spans="1:2" x14ac:dyDescent="0.15">
      <c r="A68" t="s">
        <v>14</v>
      </c>
      <c r="B68" t="s">
        <v>14</v>
      </c>
    </row>
    <row r="69" spans="1:2" x14ac:dyDescent="0.15">
      <c r="A69" t="s">
        <v>9</v>
      </c>
      <c r="B69" t="s">
        <v>14</v>
      </c>
    </row>
    <row r="70" spans="1:2" x14ac:dyDescent="0.15">
      <c r="A70" t="s">
        <v>14</v>
      </c>
      <c r="B70" t="s">
        <v>14</v>
      </c>
    </row>
    <row r="71" spans="1:2" x14ac:dyDescent="0.15">
      <c r="A71" t="s">
        <v>9</v>
      </c>
      <c r="B71" t="s">
        <v>14</v>
      </c>
    </row>
    <row r="72" spans="1:2" x14ac:dyDescent="0.15">
      <c r="A72" t="s">
        <v>20</v>
      </c>
      <c r="B72" t="s">
        <v>20</v>
      </c>
    </row>
    <row r="73" spans="1:2" x14ac:dyDescent="0.15">
      <c r="A73" t="s">
        <v>9</v>
      </c>
      <c r="B73" t="s">
        <v>14</v>
      </c>
    </row>
    <row r="74" spans="1:2" x14ac:dyDescent="0.15">
      <c r="A74" t="s">
        <v>20</v>
      </c>
      <c r="B74" t="s">
        <v>14</v>
      </c>
    </row>
    <row r="75" spans="1:2" x14ac:dyDescent="0.15">
      <c r="A75" t="s">
        <v>9</v>
      </c>
      <c r="B75" t="s">
        <v>20</v>
      </c>
    </row>
    <row r="76" spans="1:2" x14ac:dyDescent="0.15">
      <c r="A76" t="s">
        <v>9</v>
      </c>
      <c r="B76" t="s">
        <v>20</v>
      </c>
    </row>
    <row r="77" spans="1:2" x14ac:dyDescent="0.15">
      <c r="A77" t="s">
        <v>14</v>
      </c>
      <c r="B77" t="s">
        <v>31</v>
      </c>
    </row>
    <row r="78" spans="1:2" x14ac:dyDescent="0.15">
      <c r="A78" t="s">
        <v>14</v>
      </c>
      <c r="B78" t="s">
        <v>14</v>
      </c>
    </row>
    <row r="79" spans="1:2" x14ac:dyDescent="0.15">
      <c r="A79" t="s">
        <v>9</v>
      </c>
      <c r="B79" t="s">
        <v>20</v>
      </c>
    </row>
    <row r="80" spans="1:2" x14ac:dyDescent="0.15">
      <c r="A80" t="s">
        <v>20</v>
      </c>
      <c r="B80" t="s">
        <v>14</v>
      </c>
    </row>
    <row r="81" spans="1:12" x14ac:dyDescent="0.15">
      <c r="A81" t="s">
        <v>9</v>
      </c>
      <c r="B81" t="s">
        <v>14</v>
      </c>
    </row>
    <row r="82" spans="1:12" x14ac:dyDescent="0.15">
      <c r="A82" t="s">
        <v>14</v>
      </c>
      <c r="B82" t="s">
        <v>14</v>
      </c>
    </row>
    <row r="83" spans="1:12" x14ac:dyDescent="0.15">
      <c r="A83" t="s">
        <v>20</v>
      </c>
      <c r="B83" t="s">
        <v>14</v>
      </c>
    </row>
    <row r="84" spans="1:12" x14ac:dyDescent="0.15">
      <c r="A84" t="s">
        <v>20</v>
      </c>
      <c r="B84" t="s">
        <v>14</v>
      </c>
      <c r="J84" s="6"/>
      <c r="K84" s="7"/>
      <c r="L84" s="8"/>
    </row>
    <row r="85" spans="1:12" x14ac:dyDescent="0.15">
      <c r="A85" t="s">
        <v>20</v>
      </c>
      <c r="B85" t="s">
        <v>14</v>
      </c>
      <c r="J85" s="9"/>
      <c r="K85" s="10"/>
      <c r="L85" s="11"/>
    </row>
    <row r="86" spans="1:12" x14ac:dyDescent="0.15">
      <c r="A86" t="s">
        <v>9</v>
      </c>
      <c r="B86" t="s">
        <v>14</v>
      </c>
      <c r="J86" s="9"/>
      <c r="K86" s="10"/>
      <c r="L86" s="11"/>
    </row>
    <row r="87" spans="1:12" x14ac:dyDescent="0.15">
      <c r="A87" t="s">
        <v>14</v>
      </c>
      <c r="B87" t="s">
        <v>14</v>
      </c>
      <c r="J87" s="9"/>
      <c r="K87" s="10"/>
      <c r="L87" s="11"/>
    </row>
    <row r="88" spans="1:12" x14ac:dyDescent="0.15">
      <c r="A88" t="s">
        <v>14</v>
      </c>
      <c r="B88" t="s">
        <v>14</v>
      </c>
      <c r="J88" s="9"/>
      <c r="K88" s="10"/>
      <c r="L88" s="11"/>
    </row>
    <row r="89" spans="1:12" x14ac:dyDescent="0.15">
      <c r="A89" t="s">
        <v>20</v>
      </c>
      <c r="B89" t="s">
        <v>14</v>
      </c>
      <c r="J89" s="9"/>
      <c r="K89" s="10"/>
      <c r="L89" s="11"/>
    </row>
    <row r="90" spans="1:12" x14ac:dyDescent="0.15">
      <c r="A90" t="s">
        <v>20</v>
      </c>
      <c r="B90" t="s">
        <v>9</v>
      </c>
      <c r="J90" s="9"/>
      <c r="K90" s="10"/>
      <c r="L90" s="11"/>
    </row>
    <row r="91" spans="1:12" x14ac:dyDescent="0.15">
      <c r="A91" t="s">
        <v>20</v>
      </c>
      <c r="B91" t="s">
        <v>14</v>
      </c>
      <c r="J91" s="9"/>
      <c r="K91" s="10"/>
      <c r="L91" s="11"/>
    </row>
    <row r="92" spans="1:12" x14ac:dyDescent="0.15">
      <c r="A92" t="s">
        <v>9</v>
      </c>
      <c r="B92" t="s">
        <v>20</v>
      </c>
      <c r="J92" s="9"/>
      <c r="K92" s="10"/>
      <c r="L92" s="11"/>
    </row>
    <row r="93" spans="1:12" x14ac:dyDescent="0.15">
      <c r="A93" t="s">
        <v>21</v>
      </c>
      <c r="B93" t="s">
        <v>21</v>
      </c>
      <c r="J93" s="9"/>
      <c r="K93" s="10"/>
      <c r="L93" s="11"/>
    </row>
    <row r="94" spans="1:12" x14ac:dyDescent="0.15">
      <c r="A94" t="s">
        <v>21</v>
      </c>
      <c r="B94" t="s">
        <v>21</v>
      </c>
      <c r="J94" s="9"/>
      <c r="K94" s="10"/>
      <c r="L94" s="11"/>
    </row>
    <row r="95" spans="1:12" x14ac:dyDescent="0.15">
      <c r="A95" t="s">
        <v>9</v>
      </c>
      <c r="B95" t="s">
        <v>9</v>
      </c>
      <c r="J95" s="9"/>
      <c r="K95" s="10"/>
      <c r="L95" s="11"/>
    </row>
    <row r="96" spans="1:12" x14ac:dyDescent="0.15">
      <c r="A96" t="s">
        <v>21</v>
      </c>
      <c r="B96" t="s">
        <v>21</v>
      </c>
      <c r="J96" s="9"/>
      <c r="K96" s="10"/>
      <c r="L96" s="11"/>
    </row>
    <row r="97" spans="1:12" x14ac:dyDescent="0.15">
      <c r="A97" t="s">
        <v>9</v>
      </c>
      <c r="B97" t="s">
        <v>14</v>
      </c>
      <c r="J97" s="9"/>
      <c r="K97" s="10"/>
      <c r="L97" s="11"/>
    </row>
    <row r="98" spans="1:12" x14ac:dyDescent="0.15">
      <c r="A98" t="s">
        <v>21</v>
      </c>
      <c r="B98" t="s">
        <v>14</v>
      </c>
      <c r="J98" s="9"/>
      <c r="K98" s="10"/>
      <c r="L98" s="11"/>
    </row>
    <row r="99" spans="1:12" x14ac:dyDescent="0.15">
      <c r="A99" t="s">
        <v>9</v>
      </c>
      <c r="B99" t="s">
        <v>21</v>
      </c>
      <c r="J99" s="9"/>
      <c r="K99" s="10"/>
      <c r="L99" s="11"/>
    </row>
    <row r="100" spans="1:12" x14ac:dyDescent="0.15">
      <c r="A100" t="s">
        <v>9</v>
      </c>
      <c r="B100" t="s">
        <v>20</v>
      </c>
      <c r="J100" s="9"/>
      <c r="K100" s="10"/>
      <c r="L100" s="11"/>
    </row>
    <row r="101" spans="1:12" x14ac:dyDescent="0.15">
      <c r="A101" t="s">
        <v>14</v>
      </c>
      <c r="B101" t="s">
        <v>14</v>
      </c>
      <c r="J101" s="12"/>
      <c r="K101" s="13"/>
      <c r="L101" s="14"/>
    </row>
    <row r="102" spans="1:12" x14ac:dyDescent="0.15">
      <c r="A102" t="s">
        <v>20</v>
      </c>
      <c r="B102" t="s">
        <v>14</v>
      </c>
    </row>
    <row r="103" spans="1:12" x14ac:dyDescent="0.15">
      <c r="A103" t="s">
        <v>21</v>
      </c>
      <c r="B103" t="s">
        <v>20</v>
      </c>
    </row>
    <row r="104" spans="1:12" x14ac:dyDescent="0.15">
      <c r="A104" t="s">
        <v>21</v>
      </c>
      <c r="B104" t="s">
        <v>20</v>
      </c>
    </row>
    <row r="105" spans="1:12" x14ac:dyDescent="0.15">
      <c r="A105" t="s">
        <v>20</v>
      </c>
      <c r="B105" t="s">
        <v>20</v>
      </c>
    </row>
    <row r="106" spans="1:12" x14ac:dyDescent="0.15">
      <c r="A106" t="s">
        <v>20</v>
      </c>
      <c r="B106" t="s">
        <v>9</v>
      </c>
    </row>
    <row r="107" spans="1:12" x14ac:dyDescent="0.15">
      <c r="A107" t="s">
        <v>9</v>
      </c>
      <c r="B107" t="s">
        <v>20</v>
      </c>
    </row>
    <row r="108" spans="1:12" x14ac:dyDescent="0.15">
      <c r="A108" t="s">
        <v>20</v>
      </c>
      <c r="B108" t="s">
        <v>14</v>
      </c>
    </row>
    <row r="109" spans="1:12" x14ac:dyDescent="0.15">
      <c r="A109" t="s">
        <v>20</v>
      </c>
      <c r="B109" t="s">
        <v>14</v>
      </c>
    </row>
    <row r="110" spans="1:12" x14ac:dyDescent="0.15">
      <c r="A110" t="s">
        <v>20</v>
      </c>
      <c r="B110" t="s">
        <v>20</v>
      </c>
    </row>
    <row r="111" spans="1:12" x14ac:dyDescent="0.15">
      <c r="A111" t="s">
        <v>20</v>
      </c>
      <c r="B111" t="s">
        <v>9</v>
      </c>
    </row>
    <row r="112" spans="1:12" x14ac:dyDescent="0.15">
      <c r="A112" t="s">
        <v>20</v>
      </c>
      <c r="B112" t="s">
        <v>14</v>
      </c>
    </row>
    <row r="113" spans="1:2" x14ac:dyDescent="0.15">
      <c r="A113" t="s">
        <v>21</v>
      </c>
      <c r="B113" t="s">
        <v>21</v>
      </c>
    </row>
    <row r="114" spans="1:2" x14ac:dyDescent="0.15">
      <c r="A114" t="s">
        <v>9</v>
      </c>
      <c r="B114" t="s">
        <v>20</v>
      </c>
    </row>
    <row r="115" spans="1:2" x14ac:dyDescent="0.15">
      <c r="A115" t="s">
        <v>20</v>
      </c>
      <c r="B115" t="s">
        <v>20</v>
      </c>
    </row>
    <row r="116" spans="1:2" x14ac:dyDescent="0.15">
      <c r="A116" t="s">
        <v>9</v>
      </c>
      <c r="B116" t="s">
        <v>20</v>
      </c>
    </row>
    <row r="117" spans="1:2" x14ac:dyDescent="0.15">
      <c r="A117" t="s">
        <v>9</v>
      </c>
      <c r="B117" t="s">
        <v>20</v>
      </c>
    </row>
    <row r="118" spans="1:2" x14ac:dyDescent="0.15">
      <c r="A118" t="s">
        <v>14</v>
      </c>
      <c r="B118" t="s">
        <v>9</v>
      </c>
    </row>
    <row r="119" spans="1:2" x14ac:dyDescent="0.15">
      <c r="A119" t="s">
        <v>9</v>
      </c>
      <c r="B119" t="s">
        <v>14</v>
      </c>
    </row>
    <row r="120" spans="1:2" x14ac:dyDescent="0.15">
      <c r="A120" t="s">
        <v>9</v>
      </c>
      <c r="B120" t="s">
        <v>20</v>
      </c>
    </row>
    <row r="121" spans="1:2" x14ac:dyDescent="0.15">
      <c r="A121" t="s">
        <v>9</v>
      </c>
      <c r="B121" t="s">
        <v>14</v>
      </c>
    </row>
    <row r="122" spans="1:2" x14ac:dyDescent="0.15">
      <c r="A122" t="s">
        <v>9</v>
      </c>
      <c r="B122" t="s">
        <v>20</v>
      </c>
    </row>
    <row r="123" spans="1:2" x14ac:dyDescent="0.15">
      <c r="A123" t="s">
        <v>9</v>
      </c>
      <c r="B123" t="s">
        <v>9</v>
      </c>
    </row>
    <row r="124" spans="1:2" x14ac:dyDescent="0.15">
      <c r="A124" t="s">
        <v>14</v>
      </c>
      <c r="B124" t="s">
        <v>31</v>
      </c>
    </row>
    <row r="125" spans="1:2" x14ac:dyDescent="0.15">
      <c r="A125" t="s">
        <v>14</v>
      </c>
      <c r="B125" t="s">
        <v>47</v>
      </c>
    </row>
    <row r="126" spans="1:2" x14ac:dyDescent="0.15">
      <c r="A126" t="s">
        <v>9</v>
      </c>
      <c r="B126" t="s">
        <v>20</v>
      </c>
    </row>
    <row r="127" spans="1:2" x14ac:dyDescent="0.15">
      <c r="A127" t="s">
        <v>14</v>
      </c>
      <c r="B127" t="s">
        <v>14</v>
      </c>
    </row>
    <row r="128" spans="1:2" x14ac:dyDescent="0.15">
      <c r="A128" t="s">
        <v>21</v>
      </c>
      <c r="B128" t="s">
        <v>20</v>
      </c>
    </row>
    <row r="129" spans="1:2" x14ac:dyDescent="0.15">
      <c r="A129" t="s">
        <v>21</v>
      </c>
      <c r="B129" t="s">
        <v>14</v>
      </c>
    </row>
    <row r="130" spans="1:2" x14ac:dyDescent="0.15">
      <c r="A130" t="s">
        <v>20</v>
      </c>
      <c r="B130" t="s">
        <v>14</v>
      </c>
    </row>
    <row r="131" spans="1:2" x14ac:dyDescent="0.15">
      <c r="A131" t="s">
        <v>20</v>
      </c>
      <c r="B131" t="s">
        <v>20</v>
      </c>
    </row>
    <row r="132" spans="1:2" x14ac:dyDescent="0.15">
      <c r="A132" t="s">
        <v>9</v>
      </c>
      <c r="B132" t="s">
        <v>20</v>
      </c>
    </row>
    <row r="133" spans="1:2" x14ac:dyDescent="0.15">
      <c r="A133" t="s">
        <v>9</v>
      </c>
      <c r="B133" t="s">
        <v>20</v>
      </c>
    </row>
    <row r="134" spans="1:2" x14ac:dyDescent="0.15">
      <c r="A134" t="s">
        <v>9</v>
      </c>
      <c r="B134" t="s">
        <v>9</v>
      </c>
    </row>
    <row r="135" spans="1:2" x14ac:dyDescent="0.15">
      <c r="A135" t="s">
        <v>9</v>
      </c>
      <c r="B135" t="s">
        <v>9</v>
      </c>
    </row>
    <row r="136" spans="1:2" x14ac:dyDescent="0.15">
      <c r="A136" t="s">
        <v>9</v>
      </c>
      <c r="B136" t="s">
        <v>21</v>
      </c>
    </row>
    <row r="137" spans="1:2" x14ac:dyDescent="0.15">
      <c r="A137" t="s">
        <v>21</v>
      </c>
      <c r="B137" t="s">
        <v>9</v>
      </c>
    </row>
    <row r="138" spans="1:2" x14ac:dyDescent="0.15">
      <c r="A138" t="s">
        <v>21</v>
      </c>
      <c r="B138" t="s">
        <v>20</v>
      </c>
    </row>
    <row r="139" spans="1:2" x14ac:dyDescent="0.15">
      <c r="A139" t="s">
        <v>21</v>
      </c>
      <c r="B139" t="s">
        <v>20</v>
      </c>
    </row>
    <row r="140" spans="1:2" x14ac:dyDescent="0.15">
      <c r="A140" t="s">
        <v>21</v>
      </c>
      <c r="B140" t="s">
        <v>21</v>
      </c>
    </row>
    <row r="141" spans="1:2" x14ac:dyDescent="0.15">
      <c r="A141" t="s">
        <v>21</v>
      </c>
      <c r="B141" t="s">
        <v>21</v>
      </c>
    </row>
    <row r="142" spans="1:2" x14ac:dyDescent="0.15">
      <c r="A142" t="s">
        <v>9</v>
      </c>
      <c r="B142" t="s">
        <v>9</v>
      </c>
    </row>
    <row r="143" spans="1:2" x14ac:dyDescent="0.15">
      <c r="A143" t="s">
        <v>9</v>
      </c>
      <c r="B143" t="s">
        <v>20</v>
      </c>
    </row>
    <row r="144" spans="1:2" x14ac:dyDescent="0.15">
      <c r="A144" t="s">
        <v>9</v>
      </c>
      <c r="B144" t="s">
        <v>20</v>
      </c>
    </row>
    <row r="145" spans="1:2" x14ac:dyDescent="0.15">
      <c r="A145" t="s">
        <v>20</v>
      </c>
      <c r="B145" t="s">
        <v>31</v>
      </c>
    </row>
    <row r="146" spans="1:2" x14ac:dyDescent="0.15">
      <c r="A146" t="s">
        <v>9</v>
      </c>
      <c r="B146" t="s">
        <v>20</v>
      </c>
    </row>
    <row r="147" spans="1:2" x14ac:dyDescent="0.15">
      <c r="A147" t="s">
        <v>31</v>
      </c>
      <c r="B147" t="s">
        <v>14</v>
      </c>
    </row>
    <row r="148" spans="1:2" x14ac:dyDescent="0.15">
      <c r="A148" t="s">
        <v>20</v>
      </c>
      <c r="B148" t="s">
        <v>14</v>
      </c>
    </row>
    <row r="149" spans="1:2" x14ac:dyDescent="0.15">
      <c r="A149" t="s">
        <v>9</v>
      </c>
      <c r="B149" t="s">
        <v>14</v>
      </c>
    </row>
    <row r="150" spans="1:2" x14ac:dyDescent="0.15">
      <c r="A150" t="s">
        <v>14</v>
      </c>
      <c r="B150" t="s">
        <v>14</v>
      </c>
    </row>
    <row r="151" spans="1:2" x14ac:dyDescent="0.15">
      <c r="A151" t="s">
        <v>20</v>
      </c>
      <c r="B151" t="s">
        <v>20</v>
      </c>
    </row>
    <row r="152" spans="1:2" x14ac:dyDescent="0.15">
      <c r="A152" t="s">
        <v>9</v>
      </c>
      <c r="B152" t="s">
        <v>14</v>
      </c>
    </row>
    <row r="153" spans="1:2" x14ac:dyDescent="0.15">
      <c r="A153" t="s">
        <v>20</v>
      </c>
      <c r="B153" t="s">
        <v>14</v>
      </c>
    </row>
    <row r="154" spans="1:2" x14ac:dyDescent="0.15">
      <c r="A154" t="s">
        <v>31</v>
      </c>
      <c r="B154" t="s">
        <v>31</v>
      </c>
    </row>
    <row r="155" spans="1:2" x14ac:dyDescent="0.15">
      <c r="A155" t="s">
        <v>14</v>
      </c>
      <c r="B155" t="s">
        <v>14</v>
      </c>
    </row>
  </sheetData>
  <pageMargins left="0.7" right="0.7" top="0.75" bottom="0.75" header="0.3" footer="0.3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3EFE-D431-4EE2-9F8F-86BC06C19236}">
  <dimension ref="A1:L155"/>
  <sheetViews>
    <sheetView rightToLeft="1" workbookViewId="0">
      <selection activeCell="F20" sqref="F20"/>
    </sheetView>
  </sheetViews>
  <sheetFormatPr defaultRowHeight="12.75" x14ac:dyDescent="0.15"/>
  <cols>
    <col min="1" max="1" width="21.57421875" customWidth="1"/>
    <col min="2" max="2" width="19.41796875" customWidth="1"/>
    <col min="6" max="6" width="27.23828125" bestFit="1" customWidth="1"/>
    <col min="7" max="9" width="13.75390625" bestFit="1" customWidth="1"/>
    <col min="10" max="10" width="12.5390625" bestFit="1" customWidth="1"/>
    <col min="11" max="11" width="13.75390625" bestFit="1" customWidth="1"/>
    <col min="12" max="13" width="8.359375" bestFit="1" customWidth="1"/>
    <col min="14" max="14" width="12.13671875" bestFit="1" customWidth="1"/>
    <col min="15" max="15" width="8.359375" bestFit="1" customWidth="1"/>
    <col min="16" max="16" width="12.26953125" bestFit="1" customWidth="1"/>
    <col min="17" max="17" width="8.08984375" bestFit="1" customWidth="1"/>
    <col min="18" max="18" width="9.84375" bestFit="1" customWidth="1"/>
    <col min="19" max="19" width="12.67578125" bestFit="1" customWidth="1"/>
    <col min="20" max="20" width="9.16796875" bestFit="1" customWidth="1"/>
    <col min="21" max="21" width="12.13671875" bestFit="1" customWidth="1"/>
    <col min="22" max="22" width="8.359375" bestFit="1" customWidth="1"/>
  </cols>
  <sheetData>
    <row r="1" spans="1:12" x14ac:dyDescent="0.15">
      <c r="A1" s="21" t="s">
        <v>93</v>
      </c>
      <c r="B1" s="21" t="s">
        <v>94</v>
      </c>
    </row>
    <row r="2" spans="1:12" x14ac:dyDescent="0.15">
      <c r="A2" t="s">
        <v>11</v>
      </c>
      <c r="B2" t="s">
        <v>9</v>
      </c>
    </row>
    <row r="3" spans="1:12" x14ac:dyDescent="0.15">
      <c r="A3" t="s">
        <v>11</v>
      </c>
      <c r="B3" t="s">
        <v>14</v>
      </c>
      <c r="F3" s="15" t="s">
        <v>78</v>
      </c>
      <c r="G3" s="15" t="s">
        <v>57</v>
      </c>
    </row>
    <row r="4" spans="1:12" x14ac:dyDescent="0.15">
      <c r="A4" t="s">
        <v>11</v>
      </c>
      <c r="B4" s="21" t="s">
        <v>20</v>
      </c>
      <c r="F4" s="15" t="s">
        <v>55</v>
      </c>
      <c r="G4" t="s">
        <v>21</v>
      </c>
      <c r="H4" t="s">
        <v>20</v>
      </c>
      <c r="I4" t="s">
        <v>9</v>
      </c>
      <c r="J4" t="s">
        <v>31</v>
      </c>
      <c r="K4" t="s">
        <v>14</v>
      </c>
      <c r="L4" t="s">
        <v>56</v>
      </c>
    </row>
    <row r="5" spans="1:12" x14ac:dyDescent="0.15">
      <c r="A5" t="s">
        <v>11</v>
      </c>
      <c r="B5" s="21" t="s">
        <v>21</v>
      </c>
      <c r="F5" s="16" t="s">
        <v>25</v>
      </c>
      <c r="G5" s="17"/>
      <c r="H5" s="17">
        <v>17</v>
      </c>
      <c r="I5" s="17">
        <v>8</v>
      </c>
      <c r="J5" s="17">
        <v>4</v>
      </c>
      <c r="K5" s="17">
        <v>14</v>
      </c>
      <c r="L5" s="17">
        <v>43</v>
      </c>
    </row>
    <row r="6" spans="1:12" x14ac:dyDescent="0.15">
      <c r="A6" t="s">
        <v>11</v>
      </c>
      <c r="B6" s="21" t="s">
        <v>20</v>
      </c>
      <c r="F6" s="16" t="s">
        <v>11</v>
      </c>
      <c r="G6" s="17">
        <v>11</v>
      </c>
      <c r="H6" s="17">
        <v>36</v>
      </c>
      <c r="I6" s="17">
        <v>38</v>
      </c>
      <c r="J6" s="17">
        <v>1</v>
      </c>
      <c r="K6" s="17">
        <v>25</v>
      </c>
      <c r="L6" s="17">
        <v>111</v>
      </c>
    </row>
    <row r="7" spans="1:12" x14ac:dyDescent="0.15">
      <c r="A7" t="s">
        <v>11</v>
      </c>
      <c r="B7" t="s">
        <v>21</v>
      </c>
      <c r="F7" s="16" t="s">
        <v>56</v>
      </c>
      <c r="G7" s="17">
        <v>11</v>
      </c>
      <c r="H7" s="17">
        <v>53</v>
      </c>
      <c r="I7" s="17">
        <v>46</v>
      </c>
      <c r="J7" s="17">
        <v>5</v>
      </c>
      <c r="K7" s="17">
        <v>39</v>
      </c>
      <c r="L7" s="17">
        <v>154</v>
      </c>
    </row>
    <row r="8" spans="1:12" x14ac:dyDescent="0.15">
      <c r="A8" t="s">
        <v>25</v>
      </c>
      <c r="B8" t="s">
        <v>20</v>
      </c>
    </row>
    <row r="9" spans="1:12" x14ac:dyDescent="0.15">
      <c r="A9" t="s">
        <v>11</v>
      </c>
      <c r="B9" t="s">
        <v>21</v>
      </c>
    </row>
    <row r="10" spans="1:12" x14ac:dyDescent="0.15">
      <c r="A10" t="s">
        <v>25</v>
      </c>
      <c r="B10" t="s">
        <v>14</v>
      </c>
    </row>
    <row r="11" spans="1:12" x14ac:dyDescent="0.15">
      <c r="A11" t="s">
        <v>11</v>
      </c>
      <c r="B11" t="s">
        <v>9</v>
      </c>
      <c r="F11" t="s">
        <v>71</v>
      </c>
    </row>
    <row r="12" spans="1:12" x14ac:dyDescent="0.15">
      <c r="A12" t="s">
        <v>11</v>
      </c>
      <c r="B12" t="s">
        <v>20</v>
      </c>
      <c r="F12" t="s">
        <v>78</v>
      </c>
      <c r="G12" t="s">
        <v>57</v>
      </c>
    </row>
    <row r="13" spans="1:12" x14ac:dyDescent="0.15">
      <c r="A13" t="s">
        <v>25</v>
      </c>
      <c r="B13" t="s">
        <v>20</v>
      </c>
      <c r="F13" t="s">
        <v>55</v>
      </c>
      <c r="G13" t="s">
        <v>21</v>
      </c>
      <c r="H13" t="s">
        <v>20</v>
      </c>
      <c r="I13" t="s">
        <v>9</v>
      </c>
      <c r="J13" t="s">
        <v>31</v>
      </c>
      <c r="K13" t="s">
        <v>14</v>
      </c>
      <c r="L13" t="s">
        <v>56</v>
      </c>
    </row>
    <row r="14" spans="1:12" x14ac:dyDescent="0.15">
      <c r="A14" t="s">
        <v>25</v>
      </c>
      <c r="B14" t="s">
        <v>20</v>
      </c>
      <c r="F14" t="s">
        <v>25</v>
      </c>
      <c r="H14">
        <v>17</v>
      </c>
      <c r="I14">
        <v>8</v>
      </c>
      <c r="J14">
        <v>4</v>
      </c>
      <c r="K14">
        <v>14</v>
      </c>
      <c r="L14">
        <v>43</v>
      </c>
    </row>
    <row r="15" spans="1:12" x14ac:dyDescent="0.15">
      <c r="A15" t="s">
        <v>11</v>
      </c>
      <c r="B15" t="s">
        <v>20</v>
      </c>
      <c r="F15" t="s">
        <v>11</v>
      </c>
      <c r="G15">
        <v>11</v>
      </c>
      <c r="H15">
        <v>36</v>
      </c>
      <c r="I15">
        <v>38</v>
      </c>
      <c r="J15">
        <v>1</v>
      </c>
      <c r="K15">
        <v>25</v>
      </c>
      <c r="L15">
        <v>111</v>
      </c>
    </row>
    <row r="16" spans="1:12" x14ac:dyDescent="0.15">
      <c r="A16" t="s">
        <v>11</v>
      </c>
      <c r="B16" t="s">
        <v>21</v>
      </c>
      <c r="F16" t="s">
        <v>56</v>
      </c>
      <c r="G16">
        <v>11</v>
      </c>
      <c r="H16">
        <v>53</v>
      </c>
      <c r="I16">
        <v>46</v>
      </c>
      <c r="J16">
        <v>5</v>
      </c>
      <c r="K16">
        <v>39</v>
      </c>
      <c r="L16">
        <v>154</v>
      </c>
    </row>
    <row r="17" spans="1:12" x14ac:dyDescent="0.15">
      <c r="A17" t="s">
        <v>11</v>
      </c>
      <c r="B17" t="s">
        <v>20</v>
      </c>
    </row>
    <row r="18" spans="1:12" x14ac:dyDescent="0.15">
      <c r="A18" t="s">
        <v>11</v>
      </c>
      <c r="B18" t="s">
        <v>14</v>
      </c>
    </row>
    <row r="19" spans="1:12" x14ac:dyDescent="0.15">
      <c r="A19" t="s">
        <v>25</v>
      </c>
      <c r="B19" t="s">
        <v>14</v>
      </c>
    </row>
    <row r="20" spans="1:12" x14ac:dyDescent="0.15">
      <c r="A20" t="s">
        <v>11</v>
      </c>
      <c r="B20" t="s">
        <v>9</v>
      </c>
      <c r="F20" t="s">
        <v>72</v>
      </c>
    </row>
    <row r="21" spans="1:12" x14ac:dyDescent="0.15">
      <c r="A21" t="s">
        <v>11</v>
      </c>
      <c r="B21" t="s">
        <v>20</v>
      </c>
      <c r="F21" t="s">
        <v>78</v>
      </c>
      <c r="G21" t="s">
        <v>57</v>
      </c>
    </row>
    <row r="22" spans="1:12" x14ac:dyDescent="0.15">
      <c r="A22" t="s">
        <v>11</v>
      </c>
      <c r="B22" t="s">
        <v>20</v>
      </c>
      <c r="F22" t="s">
        <v>55</v>
      </c>
      <c r="G22" t="s">
        <v>21</v>
      </c>
      <c r="H22" t="s">
        <v>20</v>
      </c>
      <c r="I22" t="s">
        <v>9</v>
      </c>
      <c r="J22" t="s">
        <v>31</v>
      </c>
      <c r="K22" t="s">
        <v>14</v>
      </c>
      <c r="L22" t="s">
        <v>56</v>
      </c>
    </row>
    <row r="23" spans="1:12" x14ac:dyDescent="0.15">
      <c r="A23" t="s">
        <v>11</v>
      </c>
      <c r="B23" t="s">
        <v>14</v>
      </c>
      <c r="F23" t="s">
        <v>25</v>
      </c>
      <c r="G23" s="23">
        <f>($L23*G$25/$L$25)</f>
        <v>3.0714285714285716</v>
      </c>
      <c r="H23" s="23">
        <f t="shared" ref="H23:K24" si="0">($L23*H$25/$L$25)</f>
        <v>14.7987012987013</v>
      </c>
      <c r="I23" s="23">
        <f t="shared" si="0"/>
        <v>12.844155844155845</v>
      </c>
      <c r="J23" s="23">
        <f t="shared" si="0"/>
        <v>1.3961038961038961</v>
      </c>
      <c r="K23" s="23">
        <f t="shared" si="0"/>
        <v>10.88961038961039</v>
      </c>
      <c r="L23">
        <v>43</v>
      </c>
    </row>
    <row r="24" spans="1:12" x14ac:dyDescent="0.15">
      <c r="A24" t="s">
        <v>11</v>
      </c>
      <c r="B24" t="s">
        <v>21</v>
      </c>
      <c r="F24" t="s">
        <v>11</v>
      </c>
      <c r="G24" s="23">
        <f>($L24*G$25/$L$25)</f>
        <v>7.9285714285714288</v>
      </c>
      <c r="H24" s="23">
        <f t="shared" si="0"/>
        <v>38.201298701298704</v>
      </c>
      <c r="I24" s="23">
        <f t="shared" si="0"/>
        <v>33.155844155844157</v>
      </c>
      <c r="J24" s="23">
        <f t="shared" si="0"/>
        <v>3.6038961038961039</v>
      </c>
      <c r="K24" s="23">
        <f t="shared" si="0"/>
        <v>28.11038961038961</v>
      </c>
      <c r="L24">
        <v>111</v>
      </c>
    </row>
    <row r="25" spans="1:12" x14ac:dyDescent="0.15">
      <c r="A25" t="s">
        <v>11</v>
      </c>
      <c r="B25" t="s">
        <v>9</v>
      </c>
      <c r="F25" t="s">
        <v>56</v>
      </c>
      <c r="G25">
        <v>11</v>
      </c>
      <c r="H25">
        <v>53</v>
      </c>
      <c r="I25">
        <v>46</v>
      </c>
      <c r="J25">
        <v>5</v>
      </c>
      <c r="K25">
        <v>39</v>
      </c>
      <c r="L25">
        <v>154</v>
      </c>
    </row>
    <row r="26" spans="1:12" x14ac:dyDescent="0.15">
      <c r="A26" t="s">
        <v>25</v>
      </c>
      <c r="B26" t="s">
        <v>14</v>
      </c>
    </row>
    <row r="27" spans="1:12" x14ac:dyDescent="0.15">
      <c r="A27" t="s">
        <v>11</v>
      </c>
      <c r="B27" t="s">
        <v>9</v>
      </c>
    </row>
    <row r="28" spans="1:12" x14ac:dyDescent="0.15">
      <c r="A28" t="s">
        <v>11</v>
      </c>
      <c r="B28" t="s">
        <v>21</v>
      </c>
    </row>
    <row r="29" spans="1:12" x14ac:dyDescent="0.15">
      <c r="A29" t="s">
        <v>11</v>
      </c>
      <c r="B29" t="s">
        <v>20</v>
      </c>
    </row>
    <row r="30" spans="1:12" x14ac:dyDescent="0.15">
      <c r="A30" t="s">
        <v>11</v>
      </c>
      <c r="B30" t="s">
        <v>14</v>
      </c>
      <c r="F30">
        <f>L25</f>
        <v>154</v>
      </c>
      <c r="G30" s="21" t="s">
        <v>67</v>
      </c>
    </row>
    <row r="31" spans="1:12" x14ac:dyDescent="0.15">
      <c r="A31" t="s">
        <v>25</v>
      </c>
      <c r="B31" t="s">
        <v>9</v>
      </c>
      <c r="F31">
        <f>COUNTA(F23:F24)</f>
        <v>2</v>
      </c>
      <c r="G31" s="21" t="s">
        <v>73</v>
      </c>
    </row>
    <row r="32" spans="1:12" x14ac:dyDescent="0.15">
      <c r="A32" t="s">
        <v>11</v>
      </c>
      <c r="B32" t="s">
        <v>20</v>
      </c>
      <c r="F32">
        <f>COUNTA(G22:K22)</f>
        <v>5</v>
      </c>
      <c r="G32" s="21" t="s">
        <v>74</v>
      </c>
    </row>
    <row r="33" spans="1:7" x14ac:dyDescent="0.15">
      <c r="A33" t="s">
        <v>25</v>
      </c>
      <c r="B33" t="s">
        <v>31</v>
      </c>
      <c r="F33">
        <f>MIN(F31:F32)</f>
        <v>2</v>
      </c>
      <c r="G33" s="21" t="s">
        <v>75</v>
      </c>
    </row>
    <row r="34" spans="1:7" x14ac:dyDescent="0.15">
      <c r="A34" t="s">
        <v>11</v>
      </c>
      <c r="B34" t="s">
        <v>20</v>
      </c>
      <c r="F34">
        <f>(F31-1)*(F32-1)</f>
        <v>4</v>
      </c>
      <c r="G34" s="21" t="s">
        <v>68</v>
      </c>
    </row>
    <row r="35" spans="1:7" x14ac:dyDescent="0.15">
      <c r="A35" t="s">
        <v>25</v>
      </c>
      <c r="B35" t="s">
        <v>14</v>
      </c>
      <c r="F35">
        <f>_xlfn.CHISQ.INV.RT(F37,F34)</f>
        <v>12.14935442288591</v>
      </c>
      <c r="G35" s="21" t="s">
        <v>76</v>
      </c>
    </row>
    <row r="36" spans="1:7" x14ac:dyDescent="0.15">
      <c r="A36" t="s">
        <v>11</v>
      </c>
      <c r="B36" t="s">
        <v>20</v>
      </c>
      <c r="F36">
        <f>SQRT(F35/(F30*F33))</f>
        <v>0.19861005996288494</v>
      </c>
      <c r="G36" s="21" t="s">
        <v>77</v>
      </c>
    </row>
    <row r="37" spans="1:7" x14ac:dyDescent="0.15">
      <c r="A37" t="s">
        <v>25</v>
      </c>
      <c r="B37" t="s">
        <v>14</v>
      </c>
      <c r="F37">
        <f>_xlfn.CHISQ.TEST(G14:K15,G23:K24)</f>
        <v>1.6274506844191475E-2</v>
      </c>
      <c r="G37" s="21" t="s">
        <v>69</v>
      </c>
    </row>
    <row r="38" spans="1:7" x14ac:dyDescent="0.15">
      <c r="A38" t="s">
        <v>11</v>
      </c>
      <c r="B38" t="s">
        <v>9</v>
      </c>
    </row>
    <row r="39" spans="1:7" x14ac:dyDescent="0.15">
      <c r="A39" t="s">
        <v>25</v>
      </c>
      <c r="B39" t="s">
        <v>20</v>
      </c>
    </row>
    <row r="40" spans="1:7" x14ac:dyDescent="0.15">
      <c r="A40" t="s">
        <v>11</v>
      </c>
      <c r="B40" t="s">
        <v>9</v>
      </c>
    </row>
    <row r="41" spans="1:7" x14ac:dyDescent="0.15">
      <c r="A41" t="s">
        <v>25</v>
      </c>
      <c r="B41" t="s">
        <v>9</v>
      </c>
    </row>
    <row r="42" spans="1:7" x14ac:dyDescent="0.15">
      <c r="A42" t="s">
        <v>25</v>
      </c>
      <c r="B42" t="s">
        <v>14</v>
      </c>
    </row>
    <row r="43" spans="1:7" x14ac:dyDescent="0.15">
      <c r="A43" t="s">
        <v>11</v>
      </c>
      <c r="B43" t="s">
        <v>9</v>
      </c>
    </row>
    <row r="44" spans="1:7" x14ac:dyDescent="0.15">
      <c r="A44" t="s">
        <v>11</v>
      </c>
      <c r="B44" t="s">
        <v>14</v>
      </c>
    </row>
    <row r="45" spans="1:7" x14ac:dyDescent="0.15">
      <c r="A45" t="s">
        <v>11</v>
      </c>
      <c r="B45" t="s">
        <v>9</v>
      </c>
    </row>
    <row r="46" spans="1:7" x14ac:dyDescent="0.15">
      <c r="A46" t="s">
        <v>11</v>
      </c>
      <c r="B46" t="s">
        <v>14</v>
      </c>
    </row>
    <row r="47" spans="1:7" x14ac:dyDescent="0.15">
      <c r="A47" t="s">
        <v>11</v>
      </c>
      <c r="B47" t="s">
        <v>9</v>
      </c>
    </row>
    <row r="48" spans="1:7" x14ac:dyDescent="0.15">
      <c r="A48" t="s">
        <v>11</v>
      </c>
      <c r="B48" t="s">
        <v>20</v>
      </c>
    </row>
    <row r="49" spans="1:2" x14ac:dyDescent="0.15">
      <c r="A49" t="s">
        <v>11</v>
      </c>
      <c r="B49" t="s">
        <v>9</v>
      </c>
    </row>
    <row r="50" spans="1:2" x14ac:dyDescent="0.15">
      <c r="A50" t="s">
        <v>25</v>
      </c>
      <c r="B50" t="s">
        <v>20</v>
      </c>
    </row>
    <row r="51" spans="1:2" x14ac:dyDescent="0.15">
      <c r="A51" t="s">
        <v>25</v>
      </c>
      <c r="B51" t="s">
        <v>14</v>
      </c>
    </row>
    <row r="52" spans="1:2" x14ac:dyDescent="0.15">
      <c r="A52" t="s">
        <v>25</v>
      </c>
      <c r="B52" t="s">
        <v>20</v>
      </c>
    </row>
    <row r="53" spans="1:2" x14ac:dyDescent="0.15">
      <c r="A53" t="s">
        <v>11</v>
      </c>
      <c r="B53" t="s">
        <v>14</v>
      </c>
    </row>
    <row r="54" spans="1:2" x14ac:dyDescent="0.15">
      <c r="A54" t="s">
        <v>25</v>
      </c>
      <c r="B54" t="s">
        <v>20</v>
      </c>
    </row>
    <row r="55" spans="1:2" x14ac:dyDescent="0.15">
      <c r="A55" t="s">
        <v>11</v>
      </c>
      <c r="B55" t="s">
        <v>20</v>
      </c>
    </row>
    <row r="56" spans="1:2" x14ac:dyDescent="0.15">
      <c r="A56" t="s">
        <v>11</v>
      </c>
      <c r="B56" t="s">
        <v>9</v>
      </c>
    </row>
    <row r="57" spans="1:2" x14ac:dyDescent="0.15">
      <c r="A57" t="s">
        <v>25</v>
      </c>
      <c r="B57" t="s">
        <v>9</v>
      </c>
    </row>
    <row r="58" spans="1:2" x14ac:dyDescent="0.15">
      <c r="A58" t="s">
        <v>11</v>
      </c>
      <c r="B58" t="s">
        <v>20</v>
      </c>
    </row>
    <row r="59" spans="1:2" x14ac:dyDescent="0.15">
      <c r="A59" t="s">
        <v>11</v>
      </c>
      <c r="B59" t="s">
        <v>9</v>
      </c>
    </row>
    <row r="60" spans="1:2" x14ac:dyDescent="0.15">
      <c r="A60" t="s">
        <v>11</v>
      </c>
      <c r="B60" t="s">
        <v>9</v>
      </c>
    </row>
    <row r="61" spans="1:2" x14ac:dyDescent="0.15">
      <c r="A61" t="s">
        <v>25</v>
      </c>
      <c r="B61" t="s">
        <v>9</v>
      </c>
    </row>
    <row r="62" spans="1:2" x14ac:dyDescent="0.15">
      <c r="A62" t="s">
        <v>25</v>
      </c>
      <c r="B62" t="s">
        <v>9</v>
      </c>
    </row>
    <row r="63" spans="1:2" x14ac:dyDescent="0.15">
      <c r="A63" t="s">
        <v>11</v>
      </c>
      <c r="B63" t="s">
        <v>14</v>
      </c>
    </row>
    <row r="64" spans="1:2" x14ac:dyDescent="0.15">
      <c r="A64" t="s">
        <v>11</v>
      </c>
      <c r="B64" t="s">
        <v>14</v>
      </c>
    </row>
    <row r="65" spans="1:2" x14ac:dyDescent="0.15">
      <c r="A65" t="s">
        <v>11</v>
      </c>
      <c r="B65" t="s">
        <v>9</v>
      </c>
    </row>
    <row r="66" spans="1:2" x14ac:dyDescent="0.15">
      <c r="A66" t="s">
        <v>11</v>
      </c>
      <c r="B66" t="s">
        <v>20</v>
      </c>
    </row>
    <row r="67" spans="1:2" x14ac:dyDescent="0.15">
      <c r="A67" t="s">
        <v>11</v>
      </c>
      <c r="B67" t="s">
        <v>9</v>
      </c>
    </row>
    <row r="68" spans="1:2" x14ac:dyDescent="0.15">
      <c r="A68" t="s">
        <v>11</v>
      </c>
      <c r="B68" t="s">
        <v>14</v>
      </c>
    </row>
    <row r="69" spans="1:2" x14ac:dyDescent="0.15">
      <c r="A69" t="s">
        <v>11</v>
      </c>
      <c r="B69" t="s">
        <v>14</v>
      </c>
    </row>
    <row r="70" spans="1:2" x14ac:dyDescent="0.15">
      <c r="A70" t="s">
        <v>25</v>
      </c>
      <c r="B70" t="s">
        <v>14</v>
      </c>
    </row>
    <row r="71" spans="1:2" x14ac:dyDescent="0.15">
      <c r="A71" t="s">
        <v>25</v>
      </c>
      <c r="B71" t="s">
        <v>20</v>
      </c>
    </row>
    <row r="72" spans="1:2" x14ac:dyDescent="0.15">
      <c r="A72" t="s">
        <v>11</v>
      </c>
      <c r="B72" t="s">
        <v>9</v>
      </c>
    </row>
    <row r="73" spans="1:2" x14ac:dyDescent="0.15">
      <c r="A73" t="s">
        <v>25</v>
      </c>
      <c r="B73" t="s">
        <v>20</v>
      </c>
    </row>
    <row r="74" spans="1:2" x14ac:dyDescent="0.15">
      <c r="A74" t="s">
        <v>25</v>
      </c>
      <c r="B74" t="s">
        <v>20</v>
      </c>
    </row>
    <row r="75" spans="1:2" x14ac:dyDescent="0.15">
      <c r="A75" t="s">
        <v>25</v>
      </c>
      <c r="B75" t="s">
        <v>9</v>
      </c>
    </row>
    <row r="76" spans="1:2" x14ac:dyDescent="0.15">
      <c r="A76" t="s">
        <v>11</v>
      </c>
      <c r="B76" t="s">
        <v>14</v>
      </c>
    </row>
    <row r="77" spans="1:2" x14ac:dyDescent="0.15">
      <c r="A77" t="s">
        <v>11</v>
      </c>
      <c r="B77" t="s">
        <v>20</v>
      </c>
    </row>
    <row r="78" spans="1:2" x14ac:dyDescent="0.15">
      <c r="A78" t="s">
        <v>11</v>
      </c>
      <c r="B78" t="s">
        <v>20</v>
      </c>
    </row>
    <row r="79" spans="1:2" x14ac:dyDescent="0.15">
      <c r="A79" t="s">
        <v>25</v>
      </c>
      <c r="B79" t="s">
        <v>9</v>
      </c>
    </row>
    <row r="80" spans="1:2" x14ac:dyDescent="0.15">
      <c r="A80" t="s">
        <v>11</v>
      </c>
      <c r="B80" t="s">
        <v>20</v>
      </c>
    </row>
    <row r="81" spans="1:2" x14ac:dyDescent="0.15">
      <c r="A81" t="s">
        <v>11</v>
      </c>
      <c r="B81" t="s">
        <v>20</v>
      </c>
    </row>
    <row r="82" spans="1:2" x14ac:dyDescent="0.15">
      <c r="A82" t="s">
        <v>11</v>
      </c>
      <c r="B82" t="s">
        <v>14</v>
      </c>
    </row>
    <row r="83" spans="1:2" x14ac:dyDescent="0.15">
      <c r="A83" t="s">
        <v>11</v>
      </c>
      <c r="B83" t="s">
        <v>14</v>
      </c>
    </row>
    <row r="84" spans="1:2" x14ac:dyDescent="0.15">
      <c r="A84" t="s">
        <v>25</v>
      </c>
      <c r="B84" t="s">
        <v>20</v>
      </c>
    </row>
    <row r="85" spans="1:2" x14ac:dyDescent="0.15">
      <c r="A85" t="s">
        <v>25</v>
      </c>
      <c r="B85" t="s">
        <v>20</v>
      </c>
    </row>
    <row r="86" spans="1:2" x14ac:dyDescent="0.15">
      <c r="A86" t="s">
        <v>25</v>
      </c>
      <c r="B86" t="s">
        <v>14</v>
      </c>
    </row>
    <row r="87" spans="1:2" x14ac:dyDescent="0.15">
      <c r="A87" t="s">
        <v>11</v>
      </c>
      <c r="B87" t="s">
        <v>14</v>
      </c>
    </row>
    <row r="88" spans="1:2" x14ac:dyDescent="0.15">
      <c r="A88" t="s">
        <v>25</v>
      </c>
      <c r="B88" t="s">
        <v>14</v>
      </c>
    </row>
    <row r="89" spans="1:2" x14ac:dyDescent="0.15">
      <c r="A89" t="s">
        <v>11</v>
      </c>
      <c r="B89" t="s">
        <v>9</v>
      </c>
    </row>
    <row r="90" spans="1:2" x14ac:dyDescent="0.15">
      <c r="A90" t="s">
        <v>11</v>
      </c>
      <c r="B90" t="s">
        <v>9</v>
      </c>
    </row>
    <row r="91" spans="1:2" x14ac:dyDescent="0.15">
      <c r="A91" t="s">
        <v>25</v>
      </c>
      <c r="B91" t="s">
        <v>14</v>
      </c>
    </row>
    <row r="92" spans="1:2" x14ac:dyDescent="0.15">
      <c r="A92" t="s">
        <v>11</v>
      </c>
      <c r="B92" t="s">
        <v>9</v>
      </c>
    </row>
    <row r="93" spans="1:2" x14ac:dyDescent="0.15">
      <c r="A93" t="s">
        <v>11</v>
      </c>
      <c r="B93" t="s">
        <v>9</v>
      </c>
    </row>
    <row r="94" spans="1:2" x14ac:dyDescent="0.15">
      <c r="A94" t="s">
        <v>11</v>
      </c>
      <c r="B94" t="s">
        <v>21</v>
      </c>
    </row>
    <row r="95" spans="1:2" x14ac:dyDescent="0.15">
      <c r="A95" t="s">
        <v>11</v>
      </c>
      <c r="B95" t="s">
        <v>9</v>
      </c>
    </row>
    <row r="96" spans="1:2" x14ac:dyDescent="0.15">
      <c r="A96" t="s">
        <v>11</v>
      </c>
      <c r="B96" t="s">
        <v>21</v>
      </c>
    </row>
    <row r="97" spans="1:2" x14ac:dyDescent="0.15">
      <c r="A97" t="s">
        <v>11</v>
      </c>
      <c r="B97" t="s">
        <v>20</v>
      </c>
    </row>
    <row r="98" spans="1:2" x14ac:dyDescent="0.15">
      <c r="A98" t="s">
        <v>11</v>
      </c>
      <c r="B98" t="s">
        <v>21</v>
      </c>
    </row>
    <row r="99" spans="1:2" x14ac:dyDescent="0.15">
      <c r="A99" t="s">
        <v>11</v>
      </c>
      <c r="B99" t="s">
        <v>9</v>
      </c>
    </row>
    <row r="100" spans="1:2" x14ac:dyDescent="0.15">
      <c r="A100" t="s">
        <v>11</v>
      </c>
      <c r="B100" t="s">
        <v>20</v>
      </c>
    </row>
    <row r="101" spans="1:2" x14ac:dyDescent="0.15">
      <c r="A101" t="s">
        <v>11</v>
      </c>
      <c r="B101" t="s">
        <v>14</v>
      </c>
    </row>
    <row r="102" spans="1:2" x14ac:dyDescent="0.15">
      <c r="A102" t="s">
        <v>25</v>
      </c>
      <c r="B102" t="s">
        <v>31</v>
      </c>
    </row>
    <row r="103" spans="1:2" x14ac:dyDescent="0.15">
      <c r="A103" t="s">
        <v>11</v>
      </c>
      <c r="B103" t="s">
        <v>20</v>
      </c>
    </row>
    <row r="104" spans="1:2" x14ac:dyDescent="0.15">
      <c r="A104" t="s">
        <v>11</v>
      </c>
      <c r="B104" t="s">
        <v>9</v>
      </c>
    </row>
    <row r="105" spans="1:2" x14ac:dyDescent="0.15">
      <c r="A105" t="s">
        <v>11</v>
      </c>
      <c r="B105" t="s">
        <v>20</v>
      </c>
    </row>
    <row r="106" spans="1:2" x14ac:dyDescent="0.15">
      <c r="A106" t="s">
        <v>11</v>
      </c>
      <c r="B106" t="s">
        <v>9</v>
      </c>
    </row>
    <row r="107" spans="1:2" x14ac:dyDescent="0.15">
      <c r="A107" t="s">
        <v>25</v>
      </c>
      <c r="B107" t="s">
        <v>20</v>
      </c>
    </row>
    <row r="108" spans="1:2" x14ac:dyDescent="0.15">
      <c r="A108" t="s">
        <v>11</v>
      </c>
      <c r="B108" t="s">
        <v>31</v>
      </c>
    </row>
    <row r="109" spans="1:2" x14ac:dyDescent="0.15">
      <c r="A109" t="s">
        <v>11</v>
      </c>
      <c r="B109" t="s">
        <v>20</v>
      </c>
    </row>
    <row r="110" spans="1:2" x14ac:dyDescent="0.15">
      <c r="A110" t="s">
        <v>25</v>
      </c>
      <c r="B110" t="s">
        <v>20</v>
      </c>
    </row>
    <row r="111" spans="1:2" x14ac:dyDescent="0.15">
      <c r="A111" t="s">
        <v>11</v>
      </c>
      <c r="B111" t="s">
        <v>9</v>
      </c>
    </row>
    <row r="112" spans="1:2" x14ac:dyDescent="0.15">
      <c r="A112" t="s">
        <v>11</v>
      </c>
      <c r="B112" t="s">
        <v>9</v>
      </c>
    </row>
    <row r="113" spans="1:2" x14ac:dyDescent="0.15">
      <c r="A113" t="s">
        <v>11</v>
      </c>
      <c r="B113" t="s">
        <v>21</v>
      </c>
    </row>
    <row r="114" spans="1:2" x14ac:dyDescent="0.15">
      <c r="A114" t="s">
        <v>11</v>
      </c>
      <c r="B114" s="21" t="s">
        <v>21</v>
      </c>
    </row>
    <row r="115" spans="1:2" x14ac:dyDescent="0.15">
      <c r="A115" t="s">
        <v>11</v>
      </c>
      <c r="B115" t="s">
        <v>9</v>
      </c>
    </row>
    <row r="116" spans="1:2" x14ac:dyDescent="0.15">
      <c r="A116" t="s">
        <v>11</v>
      </c>
      <c r="B116" t="s">
        <v>9</v>
      </c>
    </row>
    <row r="117" spans="1:2" x14ac:dyDescent="0.15">
      <c r="A117" t="s">
        <v>11</v>
      </c>
      <c r="B117" t="s">
        <v>20</v>
      </c>
    </row>
    <row r="118" spans="1:2" x14ac:dyDescent="0.15">
      <c r="A118" t="s">
        <v>11</v>
      </c>
      <c r="B118" t="s">
        <v>14</v>
      </c>
    </row>
    <row r="119" spans="1:2" x14ac:dyDescent="0.15">
      <c r="A119" t="s">
        <v>25</v>
      </c>
      <c r="B119" t="s">
        <v>14</v>
      </c>
    </row>
    <row r="120" spans="1:2" x14ac:dyDescent="0.15">
      <c r="A120" t="s">
        <v>11</v>
      </c>
      <c r="B120" t="s">
        <v>14</v>
      </c>
    </row>
    <row r="121" spans="1:2" x14ac:dyDescent="0.15">
      <c r="A121" t="s">
        <v>11</v>
      </c>
      <c r="B121" t="s">
        <v>20</v>
      </c>
    </row>
    <row r="122" spans="1:2" x14ac:dyDescent="0.15">
      <c r="A122" t="s">
        <v>11</v>
      </c>
      <c r="B122" t="s">
        <v>9</v>
      </c>
    </row>
    <row r="123" spans="1:2" x14ac:dyDescent="0.15">
      <c r="A123" t="s">
        <v>11</v>
      </c>
      <c r="B123" t="s">
        <v>9</v>
      </c>
    </row>
    <row r="124" spans="1:2" x14ac:dyDescent="0.15">
      <c r="A124" t="s">
        <v>11</v>
      </c>
      <c r="B124" t="s">
        <v>14</v>
      </c>
    </row>
    <row r="125" spans="1:2" x14ac:dyDescent="0.15">
      <c r="A125" t="s">
        <v>11</v>
      </c>
      <c r="B125" t="s">
        <v>9</v>
      </c>
    </row>
    <row r="126" spans="1:2" x14ac:dyDescent="0.15">
      <c r="A126" t="s">
        <v>11</v>
      </c>
      <c r="B126" t="s">
        <v>9</v>
      </c>
    </row>
    <row r="127" spans="1:2" x14ac:dyDescent="0.15">
      <c r="A127" t="s">
        <v>11</v>
      </c>
      <c r="B127" t="s">
        <v>14</v>
      </c>
    </row>
    <row r="128" spans="1:2" x14ac:dyDescent="0.15">
      <c r="A128" t="s">
        <v>11</v>
      </c>
      <c r="B128" t="s">
        <v>20</v>
      </c>
    </row>
    <row r="129" spans="1:2" x14ac:dyDescent="0.15">
      <c r="A129" t="s">
        <v>11</v>
      </c>
      <c r="B129" t="s">
        <v>20</v>
      </c>
    </row>
    <row r="130" spans="1:2" x14ac:dyDescent="0.15">
      <c r="A130" t="s">
        <v>25</v>
      </c>
      <c r="B130" t="s">
        <v>20</v>
      </c>
    </row>
    <row r="131" spans="1:2" x14ac:dyDescent="0.15">
      <c r="A131" t="s">
        <v>11</v>
      </c>
      <c r="B131" t="s">
        <v>20</v>
      </c>
    </row>
    <row r="132" spans="1:2" x14ac:dyDescent="0.15">
      <c r="A132" t="s">
        <v>11</v>
      </c>
      <c r="B132" t="s">
        <v>20</v>
      </c>
    </row>
    <row r="133" spans="1:2" x14ac:dyDescent="0.15">
      <c r="A133" t="s">
        <v>11</v>
      </c>
      <c r="B133" t="s">
        <v>14</v>
      </c>
    </row>
    <row r="134" spans="1:2" x14ac:dyDescent="0.15">
      <c r="A134" t="s">
        <v>11</v>
      </c>
      <c r="B134" t="s">
        <v>9</v>
      </c>
    </row>
    <row r="135" spans="1:2" x14ac:dyDescent="0.15">
      <c r="A135" t="s">
        <v>11</v>
      </c>
      <c r="B135" t="s">
        <v>9</v>
      </c>
    </row>
    <row r="136" spans="1:2" x14ac:dyDescent="0.15">
      <c r="A136" t="s">
        <v>25</v>
      </c>
      <c r="B136" t="s">
        <v>14</v>
      </c>
    </row>
    <row r="137" spans="1:2" x14ac:dyDescent="0.15">
      <c r="A137" t="s">
        <v>11</v>
      </c>
      <c r="B137" t="s">
        <v>9</v>
      </c>
    </row>
    <row r="138" spans="1:2" x14ac:dyDescent="0.15">
      <c r="A138" t="s">
        <v>11</v>
      </c>
      <c r="B138" t="s">
        <v>20</v>
      </c>
    </row>
    <row r="139" spans="1:2" x14ac:dyDescent="0.15">
      <c r="A139" t="s">
        <v>11</v>
      </c>
      <c r="B139" t="s">
        <v>9</v>
      </c>
    </row>
    <row r="140" spans="1:2" x14ac:dyDescent="0.15">
      <c r="A140" t="s">
        <v>11</v>
      </c>
      <c r="B140" t="s">
        <v>14</v>
      </c>
    </row>
    <row r="141" spans="1:2" x14ac:dyDescent="0.15">
      <c r="A141" t="s">
        <v>25</v>
      </c>
      <c r="B141" t="s">
        <v>9</v>
      </c>
    </row>
    <row r="142" spans="1:2" x14ac:dyDescent="0.15">
      <c r="A142" t="s">
        <v>25</v>
      </c>
      <c r="B142" t="s">
        <v>20</v>
      </c>
    </row>
    <row r="143" spans="1:2" x14ac:dyDescent="0.15">
      <c r="A143" t="s">
        <v>11</v>
      </c>
      <c r="B143" t="s">
        <v>20</v>
      </c>
    </row>
    <row r="144" spans="1:2" x14ac:dyDescent="0.15">
      <c r="A144" t="s">
        <v>11</v>
      </c>
      <c r="B144" t="s">
        <v>9</v>
      </c>
    </row>
    <row r="145" spans="1:2" x14ac:dyDescent="0.15">
      <c r="A145" t="s">
        <v>11</v>
      </c>
      <c r="B145" t="s">
        <v>14</v>
      </c>
    </row>
    <row r="146" spans="1:2" x14ac:dyDescent="0.15">
      <c r="A146" t="s">
        <v>11</v>
      </c>
      <c r="B146" t="s">
        <v>20</v>
      </c>
    </row>
    <row r="147" spans="1:2" x14ac:dyDescent="0.15">
      <c r="A147" t="s">
        <v>25</v>
      </c>
      <c r="B147" t="s">
        <v>20</v>
      </c>
    </row>
    <row r="148" spans="1:2" x14ac:dyDescent="0.15">
      <c r="A148" t="s">
        <v>11</v>
      </c>
      <c r="B148" t="s">
        <v>20</v>
      </c>
    </row>
    <row r="149" spans="1:2" x14ac:dyDescent="0.15">
      <c r="A149" t="s">
        <v>11</v>
      </c>
      <c r="B149" t="s">
        <v>14</v>
      </c>
    </row>
    <row r="150" spans="1:2" x14ac:dyDescent="0.15">
      <c r="A150" t="s">
        <v>25</v>
      </c>
      <c r="B150" t="s">
        <v>14</v>
      </c>
    </row>
    <row r="151" spans="1:2" x14ac:dyDescent="0.15">
      <c r="A151" t="s">
        <v>11</v>
      </c>
      <c r="B151" t="s">
        <v>20</v>
      </c>
    </row>
    <row r="152" spans="1:2" x14ac:dyDescent="0.15">
      <c r="A152" t="s">
        <v>11</v>
      </c>
      <c r="B152" t="s">
        <v>20</v>
      </c>
    </row>
    <row r="153" spans="1:2" x14ac:dyDescent="0.15">
      <c r="A153" t="s">
        <v>25</v>
      </c>
      <c r="B153" s="21" t="s">
        <v>31</v>
      </c>
    </row>
    <row r="154" spans="1:2" x14ac:dyDescent="0.15">
      <c r="A154" t="s">
        <v>25</v>
      </c>
      <c r="B154" t="s">
        <v>31</v>
      </c>
    </row>
    <row r="155" spans="1:2" x14ac:dyDescent="0.15">
      <c r="A155" t="s">
        <v>11</v>
      </c>
      <c r="B155" t="s">
        <v>14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גיליון1</vt:lpstr>
      <vt:lpstr>גיליון2</vt:lpstr>
      <vt:lpstr>גיליון3</vt:lpstr>
      <vt:lpstr>תשובות סקר</vt:lpstr>
      <vt:lpstr>גיליון1 </vt:lpstr>
      <vt:lpstr>גיליון 2</vt:lpstr>
      <vt:lpstr>גיליון 3</vt:lpstr>
      <vt:lpstr>גיליון 4</vt:lpstr>
      <vt:lpstr>גיליון 5</vt:lpstr>
      <vt:lpstr>גיליון 6</vt:lpstr>
      <vt:lpstr>גיליון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Samaa</dc:creator>
  <cp:lastModifiedBy>Samaa</cp:lastModifiedBy>
  <dcterms:created xsi:type="dcterms:W3CDTF">2022-05-21T10:45:48Z</dcterms:created>
  <dcterms:modified xsi:type="dcterms:W3CDTF">2022-05-26T20:17:13Z</dcterms:modified>
</cp:coreProperties>
</file>